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levelings-my.sharepoint.com/personal/jiri_clevelings_cz/Documents/Dokumenty/CLEVELINGS CENÍKY/CENÍK CLEVELINGS/2025 SK verze/"/>
    </mc:Choice>
  </mc:AlternateContent>
  <xr:revisionPtr revIDLastSave="4" documentId="8_{C1D5C52E-E7E7-4199-941D-555321409D88}" xr6:coauthVersionLast="47" xr6:coauthVersionMax="47" xr10:uidLastSave="{7BDD4BEC-F20B-453C-8510-580A8352ACE0}"/>
  <bookViews>
    <workbookView xWindow="-120" yWindow="-120" windowWidth="29040" windowHeight="15720" tabRatio="811" xr2:uid="{00000000-000D-0000-FFFF-FFFF00000000}"/>
  </bookViews>
  <sheets>
    <sheet name="RABATOVÝ LIST " sheetId="20" r:id="rId1"/>
    <sheet name="01. ELEKTROTVAROVKY " sheetId="24" r:id="rId2"/>
    <sheet name="02. TVAROVKY NA TUPO" sheetId="4" r:id="rId3"/>
    <sheet name="03. HLADCE FORMOVANÉ OBLOUKY" sheetId="28" r:id="rId4"/>
    <sheet name="04. PŘÍRUBY" sheetId="5" r:id="rId5"/>
    <sheet name="05. STROJE PRO SPOJOVÁNÍ" sheetId="35" r:id="rId6"/>
    <sheet name="06. PP SVĚRNÉ SPOJKY" sheetId="10" r:id="rId7"/>
    <sheet name="07. PP SVĚRNÉ VENTILY" sheetId="22" r:id="rId8"/>
    <sheet name="08. NAVRTÁVACÍ OBJÍMKY" sheetId="16" r:id="rId9"/>
    <sheet name="09. PLASTOVÉ ŠROUBENÍ" sheetId="17" r:id="rId10"/>
    <sheet name="10. PVC TLAKOVÉ TVAROVKY" sheetId="13" r:id="rId11"/>
    <sheet name="11. PVC TLAKOVÉ VENTILY" sheetId="14" r:id="rId12"/>
    <sheet name="12. PVC ZPĚTNÉ KLAPKY" sheetId="23" r:id="rId13"/>
    <sheet name="13. PVC LEPIDLA A ČISTIČE" sheetId="36" r:id="rId14"/>
    <sheet name="14. STAVEBNÍ CHEMIE GRIFFON" sheetId="40" r:id="rId15"/>
    <sheet name="15. FLEXIBILNÍ HADICE" sheetId="27" r:id="rId16"/>
    <sheet name="16. PVC TLAKOVÉ POTRUBÍ" sheetId="26" r:id="rId17"/>
    <sheet name="17. PE TLAKOVÉ POTRUBÍ" sheetId="30" r:id="rId18"/>
    <sheet name="18. BAZÉNOVÉ PŘÍSLUŠENSTVÍ" sheetId="39" r:id="rId19"/>
  </sheets>
  <externalReferences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elektrorvarovky" localSheetId="1">#REF!</definedName>
    <definedName name="elektrorvarovky" localSheetId="5">#REF!</definedName>
    <definedName name="elektrorvarovky" localSheetId="13">#REF!</definedName>
    <definedName name="elektrorvarovky" localSheetId="14">#REF!</definedName>
    <definedName name="elektrorvarovky" localSheetId="18">#REF!</definedName>
    <definedName name="elektrorvarovky">#REF!</definedName>
    <definedName name="ES">#REF!</definedName>
    <definedName name="euro" localSheetId="1">'01. ELEKTROTVAROVKY '!$B$3</definedName>
    <definedName name="euro" localSheetId="5">#REF!</definedName>
    <definedName name="euro" localSheetId="13">#REF!</definedName>
    <definedName name="euro" localSheetId="14">#REF!</definedName>
    <definedName name="euro" localSheetId="18">#REF!</definedName>
    <definedName name="euro">#REF!</definedName>
    <definedName name="eurostandart" localSheetId="1">#REF!</definedName>
    <definedName name="eurostandart" localSheetId="5">#REF!</definedName>
    <definedName name="eurostandart" localSheetId="13">#REF!</definedName>
    <definedName name="eurostandart" localSheetId="14">#REF!</definedName>
    <definedName name="eurostandart" localSheetId="18">#REF!</definedName>
    <definedName name="eurostandart">#REF!</definedName>
    <definedName name="HIDROTUBO___PVC_flexible_hose" localSheetId="5">'[1]14. FLEXIBILNÍ HADICE'!#REF!</definedName>
    <definedName name="HIDROTUBO___PVC_flexible_hose" localSheetId="13">#REF!</definedName>
    <definedName name="HIDROTUBO___PVC_flexible_hose" localSheetId="14">#REF!</definedName>
    <definedName name="HIDROTUBO___PVC_flexible_hose" localSheetId="18">'[1]14. FLEXIBILNÍ HADICE'!#REF!</definedName>
    <definedName name="HIDROTUBO___PVC_flexible_hose">'15. FLEXIBILNÍ HADICE'!#REF!</definedName>
    <definedName name="Check_valve___Solvent_cement" localSheetId="14">[2]List5!$B$4</definedName>
    <definedName name="Check_valve___Solvent_cement">[3]List5!$B$4</definedName>
    <definedName name="Inlets" localSheetId="5">#REF!</definedName>
    <definedName name="Inlets" localSheetId="13">#REF!</definedName>
    <definedName name="Inlets" localSheetId="14">#REF!</definedName>
    <definedName name="Inlets" localSheetId="18">#REF!</definedName>
    <definedName name="Inlets">#REF!</definedName>
    <definedName name="_xlnm.Print_Titles" localSheetId="1">'01. ELEKTROTVAROVKY '!$3:$5</definedName>
    <definedName name="_xlnm.Print_Titles" localSheetId="2">'02. TVAROVKY NA TUPO'!$3:$5</definedName>
    <definedName name="_xlnm.Print_Titles" localSheetId="3">'03. HLADCE FORMOVANÉ OBLOUKY'!$3:$5</definedName>
    <definedName name="_xlnm.Print_Titles" localSheetId="4">'04. PŘÍRUBY'!$3:$5</definedName>
    <definedName name="_xlnm.Print_Titles" localSheetId="6">'06. PP SVĚRNÉ SPOJKY'!$3:$5</definedName>
    <definedName name="_xlnm.Print_Titles" localSheetId="7">'07. PP SVĚRNÉ VENTILY'!$3:$5</definedName>
    <definedName name="_xlnm.Print_Titles" localSheetId="8">'08. NAVRTÁVACÍ OBJÍMKY'!$3:$5</definedName>
    <definedName name="_xlnm.Print_Titles" localSheetId="9">'09. PLASTOVÉ ŠROUBENÍ'!$3:$5</definedName>
    <definedName name="_xlnm.Print_Titles" localSheetId="10">'10. PVC TLAKOVÉ TVAROVKY'!$3:$5</definedName>
    <definedName name="_xlnm.Print_Titles" localSheetId="11">'11. PVC TLAKOVÉ VENTILY'!$3:$5</definedName>
    <definedName name="_xlnm.Print_Titles" localSheetId="12">'12. PVC ZPĚTNÉ KLAPKY'!$3:$5</definedName>
    <definedName name="_xlnm.Print_Titles" localSheetId="13">'13. PVC LEPIDLA A ČISTIČE'!$3:$5</definedName>
    <definedName name="_xlnm.Print_Titles" localSheetId="14">'14. STAVEBNÍ CHEMIE GRIFFON'!$3:$5</definedName>
    <definedName name="_xlnm.Print_Titles" localSheetId="16">'16. PVC TLAKOVÉ POTRUBÍ'!$3:$5</definedName>
    <definedName name="_xlnm.Print_Titles" localSheetId="17">'17. PE TLAKOVÉ POTRUBÍ'!$3:$5</definedName>
    <definedName name="pomoc" localSheetId="1">#REF!</definedName>
    <definedName name="pomoc" localSheetId="5">#REF!</definedName>
    <definedName name="pomoc" localSheetId="13">#REF!</definedName>
    <definedName name="pomoc" localSheetId="14">#REF!</definedName>
    <definedName name="pomoc" localSheetId="18">#REF!</definedName>
    <definedName name="pomoc">#REF!</definedName>
    <definedName name="PP_Navrtávací_pasy" localSheetId="5">'[4]PP Navrtávací pasy (str.91-92)'!#REF!</definedName>
    <definedName name="PP_Navrtávací_pasy" localSheetId="13">'[4]PP Navrtávací pasy (str.91-92)'!#REF!</definedName>
    <definedName name="PP_Navrtávací_pasy" localSheetId="14">'[4]PP Navrtávací pasy (str.91-92)'!#REF!</definedName>
    <definedName name="PP_Navrtávací_pasy" localSheetId="18">'[4]PP Navrtávací pasy (str.91-92)'!#REF!</definedName>
    <definedName name="PP_Navrtávací_pasy">'[4]PP Navrtávací pasy (str.91-92)'!#REF!</definedName>
    <definedName name="PP_šroubení_a_montážní_klíče" localSheetId="14">[2]List8!$A$1</definedName>
    <definedName name="PP_šroubení_a_montážní_klíče">[3]List8!$A$1</definedName>
    <definedName name="ppp">'[4]PP Navrtávací pasy (str.91-92)'!#REF!</definedName>
    <definedName name="přiruby_ocel" localSheetId="13">#REF!</definedName>
    <definedName name="přiruby_ocel" localSheetId="14">#REF!</definedName>
    <definedName name="přiruby_ocel">'04. PŘÍRUBY'!$B$3</definedName>
    <definedName name="PVC" localSheetId="14">#REF!</definedName>
    <definedName name="PVC" localSheetId="18">'[5]14. FLEXIBILNÍ HADICE'!#REF!</definedName>
    <definedName name="PVC">'15. FLEXIBILNÍ HADICE'!#REF!</definedName>
    <definedName name="stroje_taveni" localSheetId="1">#REF!</definedName>
    <definedName name="stroje_taveni" localSheetId="5">#REF!</definedName>
    <definedName name="stroje_taveni" localSheetId="13">#REF!</definedName>
    <definedName name="stroje_taveni" localSheetId="14">#REF!</definedName>
    <definedName name="stroje_taveni" localSheetId="18">#REF!</definedName>
    <definedName name="stroje_taveni">#REF!</definedName>
    <definedName name="tlak_ventily" localSheetId="14">#REF!</definedName>
    <definedName name="tlak_ventily">'11. PVC TLAKOVÉ VENTILY'!$B$3</definedName>
    <definedName name="tupo" localSheetId="1">#REF!</definedName>
    <definedName name="tupo" localSheetId="5">#REF!</definedName>
    <definedName name="tupo" localSheetId="13">#REF!</definedName>
    <definedName name="tupo" localSheetId="14">#REF!</definedName>
    <definedName name="tupo" localSheetId="18">#REF!</definedName>
    <definedName name="tupo">#REF!</definedName>
    <definedName name="tvarovky_na_tupo" localSheetId="13">#REF!</definedName>
    <definedName name="tvarovky_na_tupo" localSheetId="14">#REF!</definedName>
    <definedName name="tvarovky_na_tupo">'02. TVAROVKY NA TUPO'!$B$3</definedName>
    <definedName name="tvarovky_tlak" localSheetId="14">#REF!</definedName>
    <definedName name="tvarovky_tlak">'10. PVC TLAKOVÉ TVAROVKY'!$B$3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9" i="24" l="1"/>
  <c r="G248" i="24"/>
  <c r="G247" i="24"/>
  <c r="G246" i="24"/>
  <c r="G245" i="24"/>
  <c r="G244" i="24"/>
  <c r="F5" i="40"/>
  <c r="G608" i="24"/>
  <c r="G607" i="24"/>
  <c r="G606" i="24"/>
  <c r="G605" i="24"/>
  <c r="G604" i="24"/>
  <c r="G603" i="24"/>
  <c r="G602" i="24"/>
  <c r="G289" i="35" l="1"/>
  <c r="G384" i="10"/>
  <c r="G383" i="10"/>
  <c r="F140" i="23"/>
  <c r="F139" i="23"/>
  <c r="F134" i="23"/>
  <c r="F133" i="23"/>
  <c r="F132" i="23"/>
  <c r="F131" i="23"/>
  <c r="F130" i="23"/>
  <c r="F129" i="23"/>
  <c r="F107" i="40"/>
  <c r="G272" i="4"/>
  <c r="G291" i="39" l="1"/>
  <c r="F74" i="40" l="1"/>
  <c r="F44" i="40"/>
  <c r="F72" i="40"/>
  <c r="F81" i="40"/>
  <c r="F89" i="40"/>
  <c r="F32" i="40"/>
  <c r="F34" i="40"/>
  <c r="F116" i="40"/>
  <c r="F38" i="40"/>
  <c r="F9" i="40"/>
  <c r="F53" i="40"/>
  <c r="F60" i="40"/>
  <c r="F21" i="40"/>
  <c r="F23" i="40"/>
  <c r="F28" i="40"/>
  <c r="F30" i="40"/>
  <c r="F91" i="40"/>
  <c r="F98" i="40"/>
  <c r="F36" i="40"/>
  <c r="F11" i="40"/>
  <c r="F13" i="40"/>
  <c r="F68" i="40"/>
  <c r="F19" i="40"/>
  <c r="F70" i="40"/>
  <c r="G273" i="39"/>
  <c r="G278" i="39" s="1"/>
  <c r="G283" i="39" l="1"/>
  <c r="G286" i="39"/>
  <c r="G293" i="39"/>
  <c r="G284" i="39"/>
  <c r="G285" i="39"/>
  <c r="G276" i="39"/>
  <c r="G391" i="10"/>
  <c r="G56" i="4"/>
  <c r="G55" i="4"/>
  <c r="G54" i="4"/>
  <c r="G53" i="4"/>
  <c r="G52" i="4"/>
  <c r="G32" i="4"/>
  <c r="G31" i="4"/>
  <c r="G30" i="4"/>
  <c r="G29" i="4"/>
  <c r="G28" i="4"/>
  <c r="G7" i="39" l="1"/>
  <c r="G477" i="24"/>
  <c r="G476" i="24"/>
  <c r="G475" i="24"/>
  <c r="G474" i="24"/>
  <c r="G473" i="24"/>
  <c r="G472" i="24"/>
  <c r="G471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349" i="39" l="1"/>
  <c r="G355" i="39" s="1"/>
  <c r="G331" i="39"/>
  <c r="G336" i="39" s="1"/>
  <c r="G314" i="39"/>
  <c r="G328" i="39" s="1"/>
  <c r="G297" i="39"/>
  <c r="G302" i="39" s="1"/>
  <c r="G221" i="39"/>
  <c r="G231" i="39" s="1"/>
  <c r="G205" i="39"/>
  <c r="G208" i="39" s="1"/>
  <c r="G124" i="39"/>
  <c r="G148" i="39" s="1"/>
  <c r="G108" i="39"/>
  <c r="G111" i="39" s="1"/>
  <c r="G78" i="39"/>
  <c r="G102" i="39" s="1"/>
  <c r="G62" i="39"/>
  <c r="G65" i="39" s="1"/>
  <c r="G30" i="39"/>
  <c r="G54" i="39" s="1"/>
  <c r="G24" i="39"/>
  <c r="G215" i="39" l="1"/>
  <c r="G361" i="39"/>
  <c r="G363" i="39"/>
  <c r="G352" i="39"/>
  <c r="G353" i="39"/>
  <c r="G362" i="39"/>
  <c r="G354" i="39"/>
  <c r="G320" i="39"/>
  <c r="G318" i="39"/>
  <c r="G319" i="39"/>
  <c r="G326" i="39"/>
  <c r="G327" i="39"/>
  <c r="G301" i="39"/>
  <c r="G308" i="39"/>
  <c r="G309" i="39"/>
  <c r="G307" i="39"/>
  <c r="G155" i="39"/>
  <c r="G162" i="39"/>
  <c r="G192" i="39"/>
  <c r="G199" i="39"/>
  <c r="G185" i="39"/>
  <c r="G127" i="39"/>
  <c r="G134" i="39"/>
  <c r="G141" i="39"/>
  <c r="G118" i="39"/>
  <c r="G40" i="39"/>
  <c r="G47" i="39"/>
  <c r="G33" i="39"/>
  <c r="G337" i="39"/>
  <c r="G72" i="39"/>
  <c r="G224" i="39"/>
  <c r="G10" i="39"/>
  <c r="G81" i="39"/>
  <c r="G17" i="39"/>
  <c r="G88" i="39"/>
  <c r="G238" i="39"/>
  <c r="G310" i="39"/>
  <c r="G335" i="39"/>
  <c r="G95" i="39"/>
  <c r="G169" i="39"/>
  <c r="G246" i="39"/>
  <c r="G311" i="39"/>
  <c r="G176" i="39"/>
  <c r="G253" i="39"/>
  <c r="G260" i="39"/>
  <c r="G317" i="39"/>
  <c r="G343" i="39"/>
  <c r="G344" i="39"/>
  <c r="G267" i="39"/>
  <c r="G345" i="39"/>
  <c r="G300" i="39"/>
  <c r="G334" i="39"/>
  <c r="G327" i="10" l="1"/>
  <c r="F76" i="36" l="1"/>
  <c r="F77" i="36" s="1"/>
  <c r="G5" i="35" l="1"/>
  <c r="G273" i="35"/>
  <c r="G216" i="35" l="1"/>
  <c r="G215" i="35"/>
  <c r="G217" i="35"/>
  <c r="G219" i="35"/>
  <c r="G218" i="35"/>
  <c r="G100" i="35"/>
  <c r="G102" i="35"/>
  <c r="G96" i="35"/>
  <c r="G94" i="35"/>
  <c r="G76" i="35"/>
  <c r="G88" i="35"/>
  <c r="G284" i="35"/>
  <c r="G282" i="35"/>
  <c r="G245" i="35"/>
  <c r="G20" i="35"/>
  <c r="G117" i="35"/>
  <c r="G114" i="35"/>
  <c r="G116" i="35"/>
  <c r="G115" i="35"/>
  <c r="G118" i="35"/>
  <c r="G113" i="35"/>
  <c r="G9" i="35"/>
  <c r="G12" i="35"/>
  <c r="G254" i="35"/>
  <c r="G294" i="35"/>
  <c r="G47" i="35"/>
  <c r="G38" i="35"/>
  <c r="G240" i="35"/>
  <c r="G231" i="35"/>
  <c r="G29" i="35"/>
  <c r="G233" i="35"/>
  <c r="G235" i="35"/>
  <c r="G225" i="35"/>
  <c r="G150" i="35"/>
  <c r="G152" i="35"/>
  <c r="G82" i="35"/>
  <c r="G261" i="35"/>
  <c r="G66" i="35"/>
  <c r="G56" i="35"/>
  <c r="G252" i="35"/>
  <c r="G70" i="35"/>
  <c r="G64" i="35"/>
  <c r="G263" i="35"/>
  <c r="G250" i="35"/>
  <c r="G276" i="35"/>
  <c r="G275" i="35"/>
  <c r="G198" i="35" l="1"/>
  <c r="G196" i="35"/>
  <c r="G194" i="35"/>
  <c r="G209" i="35"/>
  <c r="G206" i="35"/>
  <c r="G203" i="35"/>
  <c r="G268" i="35"/>
  <c r="G259" i="35" l="1"/>
  <c r="G163" i="35"/>
  <c r="G162" i="35"/>
  <c r="G161" i="35"/>
  <c r="G167" i="35"/>
  <c r="G166" i="35"/>
  <c r="G165" i="35"/>
  <c r="G164" i="35"/>
  <c r="G159" i="35"/>
  <c r="G143" i="35"/>
  <c r="G135" i="35" l="1"/>
  <c r="G127" i="35"/>
  <c r="G107" i="35" l="1"/>
  <c r="G390" i="10" l="1"/>
  <c r="G396" i="10"/>
  <c r="F5" i="36" l="1"/>
  <c r="F104" i="36" s="1"/>
  <c r="F143" i="36" l="1"/>
  <c r="F152" i="36"/>
  <c r="F110" i="36"/>
  <c r="F102" i="36"/>
  <c r="F118" i="36"/>
  <c r="F126" i="36"/>
  <c r="F134" i="36"/>
  <c r="F66" i="36"/>
  <c r="F68" i="36"/>
  <c r="F91" i="36"/>
  <c r="F51" i="36"/>
  <c r="F50" i="36"/>
  <c r="F38" i="36"/>
  <c r="F23" i="36"/>
  <c r="F52" i="36"/>
  <c r="F53" i="36"/>
  <c r="F37" i="36"/>
  <c r="F5" i="14"/>
  <c r="F11" i="36"/>
  <c r="F130" i="14" l="1"/>
  <c r="F126" i="14"/>
  <c r="F129" i="14"/>
  <c r="F128" i="14"/>
  <c r="F127" i="14"/>
  <c r="F125" i="14"/>
  <c r="F121" i="14"/>
  <c r="F120" i="14"/>
  <c r="F118" i="14"/>
  <c r="F117" i="14"/>
  <c r="F119" i="14"/>
  <c r="F116" i="14"/>
  <c r="F8" i="36"/>
  <c r="F9" i="36"/>
  <c r="F10" i="36"/>
  <c r="G178" i="35" l="1"/>
  <c r="G186" i="35"/>
  <c r="G171" i="35"/>
  <c r="G179" i="35"/>
  <c r="G174" i="35"/>
  <c r="G180" i="35"/>
  <c r="G176" i="35"/>
  <c r="G181" i="35"/>
  <c r="G5" i="5" l="1"/>
  <c r="G26" i="5" l="1"/>
  <c r="G24" i="5"/>
  <c r="G40" i="5"/>
  <c r="G38" i="5"/>
  <c r="G28" i="5"/>
  <c r="G42" i="5"/>
  <c r="G41" i="5"/>
  <c r="G27" i="5"/>
  <c r="G25" i="5"/>
  <c r="G39" i="5"/>
  <c r="G19" i="5"/>
  <c r="G15" i="5"/>
  <c r="G11" i="5"/>
  <c r="G18" i="5"/>
  <c r="G14" i="5"/>
  <c r="G10" i="5"/>
  <c r="G17" i="5"/>
  <c r="G13" i="5"/>
  <c r="G9" i="5"/>
  <c r="G20" i="5"/>
  <c r="G16" i="5"/>
  <c r="G12" i="5"/>
  <c r="G5" i="4"/>
  <c r="G687" i="4" l="1"/>
  <c r="G688" i="4"/>
  <c r="G679" i="4"/>
  <c r="G678" i="4"/>
  <c r="G677" i="4"/>
  <c r="G680" i="4"/>
  <c r="G430" i="4"/>
  <c r="G413" i="4"/>
  <c r="G401" i="4"/>
  <c r="G429" i="4"/>
  <c r="G400" i="4"/>
  <c r="G428" i="4"/>
  <c r="G411" i="4"/>
  <c r="G436" i="4"/>
  <c r="G435" i="4"/>
  <c r="G406" i="4"/>
  <c r="G434" i="4"/>
  <c r="G405" i="4"/>
  <c r="G417" i="4"/>
  <c r="G415" i="4"/>
  <c r="G431" i="4"/>
  <c r="G402" i="4"/>
  <c r="G412" i="4"/>
  <c r="G427" i="4"/>
  <c r="G410" i="4"/>
  <c r="G426" i="4"/>
  <c r="G409" i="4"/>
  <c r="G437" i="4"/>
  <c r="G425" i="4"/>
  <c r="G408" i="4"/>
  <c r="G424" i="4"/>
  <c r="G407" i="4"/>
  <c r="G423" i="4"/>
  <c r="G418" i="4"/>
  <c r="G433" i="4"/>
  <c r="G404" i="4"/>
  <c r="G432" i="4"/>
  <c r="G403" i="4"/>
  <c r="G414" i="4"/>
  <c r="G395" i="4"/>
  <c r="G394" i="4"/>
  <c r="G380" i="4"/>
  <c r="G379" i="4"/>
  <c r="G378" i="4"/>
  <c r="G377" i="4"/>
  <c r="G390" i="4"/>
  <c r="G376" i="4"/>
  <c r="G389" i="4"/>
  <c r="G375" i="4"/>
  <c r="G374" i="4"/>
  <c r="G387" i="4"/>
  <c r="G373" i="4"/>
  <c r="G372" i="4"/>
  <c r="G385" i="4"/>
  <c r="G382" i="4"/>
  <c r="G381" i="4"/>
  <c r="G393" i="4"/>
  <c r="G392" i="4"/>
  <c r="G391" i="4"/>
  <c r="G388" i="4"/>
  <c r="G386" i="4"/>
  <c r="G250" i="4"/>
  <c r="G249" i="4"/>
  <c r="G267" i="4"/>
  <c r="G265" i="4"/>
  <c r="G290" i="4"/>
  <c r="G248" i="4"/>
  <c r="G264" i="4"/>
  <c r="G247" i="4"/>
  <c r="G266" i="4"/>
  <c r="G453" i="24"/>
  <c r="G229" i="24"/>
  <c r="G412" i="24" s="1"/>
  <c r="G5" i="24"/>
  <c r="G205" i="24" l="1"/>
  <c r="G204" i="24"/>
  <c r="G203" i="24"/>
  <c r="G202" i="24"/>
  <c r="G201" i="24"/>
  <c r="G206" i="24"/>
  <c r="G446" i="24"/>
  <c r="G448" i="24"/>
  <c r="G447" i="24"/>
  <c r="G445" i="24"/>
  <c r="G444" i="24"/>
  <c r="G439" i="24"/>
  <c r="G438" i="24"/>
  <c r="G437" i="24"/>
  <c r="G440" i="24"/>
  <c r="G235" i="24"/>
  <c r="G237" i="24"/>
  <c r="G236" i="24"/>
  <c r="G25" i="24"/>
  <c r="G185" i="24"/>
  <c r="G189" i="24"/>
  <c r="G193" i="24"/>
  <c r="G197" i="24"/>
  <c r="G176" i="24"/>
  <c r="G162" i="24"/>
  <c r="G166" i="24"/>
  <c r="G143" i="24"/>
  <c r="G147" i="24"/>
  <c r="G151" i="24"/>
  <c r="G155" i="24"/>
  <c r="G122" i="24"/>
  <c r="G126" i="24"/>
  <c r="G130" i="24"/>
  <c r="G134" i="24"/>
  <c r="G97" i="24"/>
  <c r="G101" i="24"/>
  <c r="G105" i="24"/>
  <c r="G64" i="24"/>
  <c r="G68" i="24"/>
  <c r="G72" i="24"/>
  <c r="G76" i="24"/>
  <c r="G80" i="24"/>
  <c r="G84" i="24"/>
  <c r="G88" i="24"/>
  <c r="G39" i="24"/>
  <c r="G43" i="24"/>
  <c r="G47" i="24"/>
  <c r="G51" i="24"/>
  <c r="G55" i="24"/>
  <c r="G183" i="24"/>
  <c r="G187" i="24"/>
  <c r="G195" i="24"/>
  <c r="G173" i="24"/>
  <c r="G141" i="24"/>
  <c r="G153" i="24"/>
  <c r="G124" i="24"/>
  <c r="G132" i="24"/>
  <c r="G99" i="24"/>
  <c r="G103" i="24"/>
  <c r="G107" i="24"/>
  <c r="G70" i="24"/>
  <c r="G78" i="24"/>
  <c r="G86" i="24"/>
  <c r="G41" i="24"/>
  <c r="G49" i="24"/>
  <c r="G38" i="24"/>
  <c r="G184" i="24"/>
  <c r="G192" i="24"/>
  <c r="G175" i="24"/>
  <c r="G165" i="24"/>
  <c r="G150" i="24"/>
  <c r="G154" i="24"/>
  <c r="G125" i="24"/>
  <c r="G133" i="24"/>
  <c r="G100" i="24"/>
  <c r="G95" i="24"/>
  <c r="G71" i="24"/>
  <c r="G79" i="24"/>
  <c r="G87" i="24"/>
  <c r="G63" i="24"/>
  <c r="G50" i="24"/>
  <c r="G186" i="24"/>
  <c r="G190" i="24"/>
  <c r="G194" i="24"/>
  <c r="G182" i="24"/>
  <c r="G177" i="24"/>
  <c r="G163" i="24"/>
  <c r="G160" i="24"/>
  <c r="G144" i="24"/>
  <c r="G148" i="24"/>
  <c r="G152" i="24"/>
  <c r="G140" i="24"/>
  <c r="G123" i="24"/>
  <c r="G127" i="24"/>
  <c r="G131" i="24"/>
  <c r="G135" i="24"/>
  <c r="G98" i="24"/>
  <c r="G102" i="24"/>
  <c r="G106" i="24"/>
  <c r="G65" i="24"/>
  <c r="G69" i="24"/>
  <c r="G73" i="24"/>
  <c r="G77" i="24"/>
  <c r="G81" i="24"/>
  <c r="G85" i="24"/>
  <c r="G89" i="24"/>
  <c r="G40" i="24"/>
  <c r="G44" i="24"/>
  <c r="G48" i="24"/>
  <c r="G52" i="24"/>
  <c r="G56" i="24"/>
  <c r="G191" i="24"/>
  <c r="G174" i="24"/>
  <c r="G164" i="24"/>
  <c r="G145" i="24"/>
  <c r="G149" i="24"/>
  <c r="G120" i="24"/>
  <c r="G128" i="24"/>
  <c r="G119" i="24"/>
  <c r="G66" i="24"/>
  <c r="G74" i="24"/>
  <c r="G82" i="24"/>
  <c r="G90" i="24"/>
  <c r="G45" i="24"/>
  <c r="G53" i="24"/>
  <c r="G188" i="24"/>
  <c r="G196" i="24"/>
  <c r="G161" i="24"/>
  <c r="G142" i="24"/>
  <c r="G146" i="24"/>
  <c r="G121" i="24"/>
  <c r="G129" i="24"/>
  <c r="G96" i="24"/>
  <c r="G104" i="24"/>
  <c r="G67" i="24"/>
  <c r="G75" i="24"/>
  <c r="G83" i="24"/>
  <c r="G42" i="24"/>
  <c r="G46" i="24"/>
  <c r="G54" i="24"/>
  <c r="G32" i="24"/>
  <c r="G21" i="24"/>
  <c r="G31" i="24"/>
  <c r="G20" i="24"/>
  <c r="G27" i="24"/>
  <c r="G16" i="24"/>
  <c r="G10" i="24"/>
  <c r="G15" i="24"/>
  <c r="G13" i="24"/>
  <c r="G29" i="24"/>
  <c r="G24" i="24"/>
  <c r="G19" i="24"/>
  <c r="G9" i="24"/>
  <c r="G28" i="24"/>
  <c r="G23" i="24"/>
  <c r="G17" i="24"/>
  <c r="G12" i="24"/>
  <c r="G11" i="24"/>
  <c r="G30" i="24"/>
  <c r="G26" i="24"/>
  <c r="G22" i="24"/>
  <c r="G18" i="24"/>
  <c r="G14" i="24"/>
  <c r="G35" i="24" l="1"/>
  <c r="G112" i="24"/>
  <c r="G671" i="4" l="1"/>
  <c r="G670" i="4"/>
  <c r="G669" i="4"/>
  <c r="G668" i="4"/>
  <c r="G662" i="4"/>
  <c r="G661" i="4"/>
  <c r="G660" i="4"/>
  <c r="G659" i="4"/>
  <c r="G658" i="4"/>
  <c r="G657" i="4"/>
  <c r="G656" i="4"/>
  <c r="G655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29" i="4"/>
  <c r="G628" i="4"/>
  <c r="G627" i="4"/>
  <c r="G626" i="4"/>
  <c r="G625" i="4"/>
  <c r="G624" i="4"/>
  <c r="G623" i="4"/>
  <c r="G622" i="4"/>
  <c r="G621" i="4"/>
  <c r="G614" i="4"/>
  <c r="G613" i="4"/>
  <c r="G612" i="4"/>
  <c r="G611" i="4"/>
  <c r="G610" i="4"/>
  <c r="G609" i="4"/>
  <c r="G608" i="4"/>
  <c r="G607" i="4"/>
  <c r="G600" i="4"/>
  <c r="G599" i="4"/>
  <c r="G598" i="4"/>
  <c r="G597" i="4"/>
  <c r="G596" i="4"/>
  <c r="G595" i="4"/>
  <c r="G594" i="4"/>
  <c r="G593" i="4"/>
  <c r="G586" i="4"/>
  <c r="G585" i="4"/>
  <c r="G584" i="4"/>
  <c r="G583" i="4"/>
  <c r="G582" i="4"/>
  <c r="G581" i="4"/>
  <c r="G580" i="4"/>
  <c r="G575" i="4"/>
  <c r="G574" i="4"/>
  <c r="G573" i="4"/>
  <c r="G572" i="4"/>
  <c r="G571" i="4"/>
  <c r="G570" i="4"/>
  <c r="G569" i="4"/>
  <c r="G568" i="4"/>
  <c r="G567" i="4"/>
  <c r="G99" i="4"/>
  <c r="G98" i="4"/>
  <c r="G97" i="4"/>
  <c r="G96" i="4"/>
  <c r="G95" i="4"/>
  <c r="G94" i="4"/>
  <c r="G93" i="4"/>
  <c r="G92" i="4"/>
  <c r="G91" i="4"/>
  <c r="G90" i="4"/>
  <c r="G672" i="4"/>
  <c r="G663" i="4"/>
  <c r="G650" i="4"/>
  <c r="G615" i="4"/>
  <c r="G601" i="4"/>
  <c r="G588" i="4"/>
  <c r="G587" i="4"/>
  <c r="G188" i="4"/>
  <c r="N5" i="27"/>
  <c r="F5" i="26"/>
  <c r="G58" i="24"/>
  <c r="G5" i="10" l="1"/>
  <c r="G274" i="10" s="1"/>
  <c r="G225" i="10" l="1"/>
  <c r="G229" i="10"/>
  <c r="G228" i="10"/>
  <c r="G87" i="10"/>
  <c r="G190" i="10"/>
  <c r="G270" i="10"/>
  <c r="G42" i="10"/>
  <c r="G39" i="10"/>
  <c r="G324" i="10"/>
  <c r="G323" i="10"/>
  <c r="G322" i="10"/>
  <c r="G321" i="10"/>
  <c r="G320" i="10"/>
  <c r="G319" i="10"/>
  <c r="G313" i="10"/>
  <c r="G317" i="10"/>
  <c r="G316" i="10"/>
  <c r="G315" i="10"/>
  <c r="G314" i="10"/>
  <c r="G304" i="10"/>
  <c r="G308" i="10"/>
  <c r="G306" i="10"/>
  <c r="G293" i="10"/>
  <c r="G302" i="10"/>
  <c r="G295" i="10"/>
  <c r="G294" i="10"/>
  <c r="G282" i="10"/>
  <c r="G281" i="10"/>
  <c r="G280" i="10"/>
  <c r="G269" i="10"/>
  <c r="G278" i="10"/>
  <c r="G277" i="10"/>
  <c r="G276" i="10"/>
  <c r="G259" i="10"/>
  <c r="G265" i="10"/>
  <c r="G261" i="10"/>
  <c r="G264" i="10"/>
  <c r="G263" i="10"/>
  <c r="G262" i="10"/>
  <c r="G252" i="10"/>
  <c r="G257" i="10"/>
  <c r="G245" i="10"/>
  <c r="G248" i="10"/>
  <c r="G236" i="10"/>
  <c r="G238" i="10"/>
  <c r="G233" i="10"/>
  <c r="G235" i="10"/>
  <c r="G219" i="10"/>
  <c r="G231" i="10"/>
  <c r="G197" i="10"/>
  <c r="G199" i="10"/>
  <c r="G193" i="10"/>
  <c r="G195" i="10"/>
  <c r="G178" i="10"/>
  <c r="G177" i="10"/>
  <c r="G176" i="10"/>
  <c r="G175" i="10"/>
  <c r="G174" i="10"/>
  <c r="G170" i="10"/>
  <c r="G172" i="10"/>
  <c r="G127" i="10"/>
  <c r="G161" i="10"/>
  <c r="G124" i="10"/>
  <c r="G125" i="10"/>
  <c r="G109" i="10"/>
  <c r="G113" i="10"/>
  <c r="G101" i="10"/>
  <c r="G105" i="10"/>
  <c r="G91" i="10"/>
  <c r="G96" i="10"/>
  <c r="G88" i="10"/>
  <c r="G90" i="10"/>
  <c r="G83" i="10"/>
  <c r="G86" i="10"/>
  <c r="G80" i="10"/>
  <c r="G81" i="10"/>
  <c r="G74" i="10"/>
  <c r="G78" i="10"/>
  <c r="G64" i="10"/>
  <c r="G70" i="10"/>
  <c r="G49" i="10"/>
  <c r="G61" i="10"/>
  <c r="G43" i="10"/>
  <c r="G47" i="10"/>
  <c r="G23" i="10"/>
  <c r="G22" i="10"/>
  <c r="G21" i="10"/>
  <c r="G164" i="10"/>
  <c r="G163" i="10"/>
  <c r="G160" i="10"/>
  <c r="G162" i="10"/>
  <c r="G169" i="10"/>
  <c r="G167" i="10"/>
  <c r="G166" i="10"/>
  <c r="G173" i="10"/>
  <c r="G165" i="10"/>
  <c r="G171" i="10"/>
  <c r="G168" i="10"/>
  <c r="G14" i="4" l="1"/>
  <c r="G18" i="4"/>
  <c r="G13" i="4"/>
  <c r="G17" i="4"/>
  <c r="G12" i="4"/>
  <c r="G16" i="4"/>
  <c r="G20" i="4"/>
  <c r="G15" i="4"/>
  <c r="G19" i="4"/>
  <c r="G11" i="4"/>
  <c r="G351" i="4"/>
  <c r="G112" i="4"/>
  <c r="G120" i="4"/>
  <c r="G128" i="4"/>
  <c r="G136" i="4"/>
  <c r="G144" i="4"/>
  <c r="G154" i="4"/>
  <c r="G162" i="4"/>
  <c r="G105" i="4"/>
  <c r="G113" i="4"/>
  <c r="G121" i="4"/>
  <c r="G129" i="4"/>
  <c r="G137" i="4"/>
  <c r="G145" i="4"/>
  <c r="G155" i="4"/>
  <c r="G111" i="4"/>
  <c r="G119" i="4"/>
  <c r="G127" i="4"/>
  <c r="G135" i="4"/>
  <c r="G143" i="4"/>
  <c r="G153" i="4"/>
  <c r="G161" i="4"/>
  <c r="G106" i="4"/>
  <c r="G114" i="4"/>
  <c r="G122" i="4"/>
  <c r="G130" i="4"/>
  <c r="G138" i="4"/>
  <c r="G147" i="4"/>
  <c r="G156" i="4"/>
  <c r="G107" i="4"/>
  <c r="G115" i="4"/>
  <c r="G123" i="4"/>
  <c r="G131" i="4"/>
  <c r="G139" i="4"/>
  <c r="G149" i="4"/>
  <c r="G157" i="4"/>
  <c r="G108" i="4"/>
  <c r="G116" i="4"/>
  <c r="G124" i="4"/>
  <c r="G132" i="4"/>
  <c r="G140" i="4"/>
  <c r="G150" i="4"/>
  <c r="G158" i="4"/>
  <c r="G109" i="4"/>
  <c r="G117" i="4"/>
  <c r="G125" i="4"/>
  <c r="G133" i="4"/>
  <c r="G141" i="4"/>
  <c r="G151" i="4"/>
  <c r="G159" i="4"/>
  <c r="G110" i="4"/>
  <c r="G118" i="4"/>
  <c r="G126" i="4"/>
  <c r="G134" i="4"/>
  <c r="G142" i="4"/>
  <c r="G152" i="4"/>
  <c r="G160" i="4"/>
  <c r="G546" i="4"/>
  <c r="G547" i="4"/>
  <c r="G366" i="4"/>
  <c r="G494" i="4"/>
  <c r="G365" i="4"/>
  <c r="G495" i="4"/>
  <c r="G352" i="4"/>
  <c r="G367" i="4"/>
  <c r="F5" i="28" l="1"/>
  <c r="F349" i="28" l="1"/>
  <c r="F337" i="28"/>
  <c r="F315" i="28"/>
  <c r="F287" i="28"/>
  <c r="F275" i="28"/>
  <c r="F253" i="28"/>
  <c r="F225" i="28"/>
  <c r="F203" i="28"/>
  <c r="F191" i="28"/>
  <c r="F163" i="28"/>
  <c r="F141" i="28"/>
  <c r="F129" i="28"/>
  <c r="F97" i="28"/>
  <c r="F78" i="28"/>
  <c r="F66" i="28"/>
  <c r="F41" i="28"/>
  <c r="F19" i="28"/>
  <c r="F348" i="28"/>
  <c r="F336" i="28"/>
  <c r="F314" i="28"/>
  <c r="F286" i="28"/>
  <c r="F274" i="28"/>
  <c r="F252" i="28"/>
  <c r="F224" i="28"/>
  <c r="F202" i="28"/>
  <c r="F190" i="28"/>
  <c r="F162" i="28"/>
  <c r="F140" i="28"/>
  <c r="F128" i="28"/>
  <c r="F96" i="28"/>
  <c r="F77" i="28"/>
  <c r="F52" i="28"/>
  <c r="F40" i="28"/>
  <c r="F18" i="28"/>
  <c r="F51" i="28"/>
  <c r="F284" i="28"/>
  <c r="F160" i="28"/>
  <c r="F75" i="28"/>
  <c r="F16" i="28"/>
  <c r="F261" i="28"/>
  <c r="F221" i="28"/>
  <c r="F137" i="28"/>
  <c r="F74" i="28"/>
  <c r="F186" i="28"/>
  <c r="F14" i="28"/>
  <c r="F200" i="28"/>
  <c r="F220" i="28"/>
  <c r="F105" i="28"/>
  <c r="F104" i="28"/>
  <c r="F345" i="28"/>
  <c r="F344" i="28"/>
  <c r="F322" i="28"/>
  <c r="F310" i="28"/>
  <c r="F282" i="28"/>
  <c r="F260" i="28"/>
  <c r="F248" i="28"/>
  <c r="F92" i="28"/>
  <c r="F343" i="28"/>
  <c r="F321" i="28"/>
  <c r="F309" i="28"/>
  <c r="F281" i="28"/>
  <c r="F259" i="28"/>
  <c r="F247" i="28"/>
  <c r="F219" i="28"/>
  <c r="F197" i="28"/>
  <c r="F169" i="28"/>
  <c r="F157" i="28"/>
  <c r="F135" i="28"/>
  <c r="F103" i="28"/>
  <c r="F91" i="28"/>
  <c r="F72" i="28"/>
  <c r="F47" i="28"/>
  <c r="F25" i="28"/>
  <c r="F13" i="28"/>
  <c r="F339" i="28"/>
  <c r="F255" i="28"/>
  <c r="F165" i="28"/>
  <c r="F131" i="28"/>
  <c r="F43" i="28"/>
  <c r="F338" i="28"/>
  <c r="F276" i="28"/>
  <c r="F214" i="28"/>
  <c r="F130" i="28"/>
  <c r="F67" i="28"/>
  <c r="F313" i="28"/>
  <c r="F285" i="28"/>
  <c r="F223" i="28"/>
  <c r="F161" i="28"/>
  <c r="F95" i="28"/>
  <c r="F346" i="28"/>
  <c r="F262" i="28"/>
  <c r="F138" i="28"/>
  <c r="F50" i="28"/>
  <c r="F311" i="28"/>
  <c r="F249" i="28"/>
  <c r="F159" i="28"/>
  <c r="F27" i="28"/>
  <c r="F198" i="28"/>
  <c r="F48" i="28"/>
  <c r="F342" i="28"/>
  <c r="F320" i="28"/>
  <c r="F308" i="28"/>
  <c r="F280" i="28"/>
  <c r="F258" i="28"/>
  <c r="F246" i="28"/>
  <c r="F218" i="28"/>
  <c r="F196" i="28"/>
  <c r="F168" i="28"/>
  <c r="F156" i="28"/>
  <c r="F134" i="28"/>
  <c r="F102" i="28"/>
  <c r="F83" i="28"/>
  <c r="F71" i="28"/>
  <c r="F46" i="28"/>
  <c r="F24" i="28"/>
  <c r="F12" i="28"/>
  <c r="F318" i="28"/>
  <c r="F278" i="28"/>
  <c r="F228" i="28"/>
  <c r="F194" i="28"/>
  <c r="F154" i="28"/>
  <c r="F100" i="28"/>
  <c r="F81" i="28"/>
  <c r="F44" i="28"/>
  <c r="F22" i="28"/>
  <c r="F10" i="28"/>
  <c r="F317" i="28"/>
  <c r="F277" i="28"/>
  <c r="F227" i="28"/>
  <c r="F193" i="28"/>
  <c r="F99" i="28"/>
  <c r="F80" i="28"/>
  <c r="F21" i="28"/>
  <c r="F316" i="28"/>
  <c r="F226" i="28"/>
  <c r="F164" i="28"/>
  <c r="F142" i="28"/>
  <c r="F79" i="28"/>
  <c r="F20" i="28"/>
  <c r="F335" i="28"/>
  <c r="F251" i="28"/>
  <c r="F189" i="28"/>
  <c r="F139" i="28"/>
  <c r="F76" i="28"/>
  <c r="F17" i="28"/>
  <c r="F334" i="28"/>
  <c r="F222" i="28"/>
  <c r="F94" i="28"/>
  <c r="F323" i="28"/>
  <c r="F199" i="28"/>
  <c r="F93" i="28"/>
  <c r="F15" i="28"/>
  <c r="F158" i="28"/>
  <c r="F73" i="28"/>
  <c r="F341" i="28"/>
  <c r="F319" i="28"/>
  <c r="F307" i="28"/>
  <c r="F279" i="28"/>
  <c r="F257" i="28"/>
  <c r="F229" i="28"/>
  <c r="F217" i="28"/>
  <c r="F195" i="28"/>
  <c r="F167" i="28"/>
  <c r="F155" i="28"/>
  <c r="F133" i="28"/>
  <c r="F101" i="28"/>
  <c r="F82" i="28"/>
  <c r="F70" i="28"/>
  <c r="F45" i="28"/>
  <c r="F23" i="28"/>
  <c r="F11" i="28"/>
  <c r="F340" i="28"/>
  <c r="F306" i="28"/>
  <c r="F256" i="28"/>
  <c r="F216" i="28"/>
  <c r="F166" i="28"/>
  <c r="F132" i="28"/>
  <c r="F69" i="28"/>
  <c r="F289" i="28"/>
  <c r="F215" i="28"/>
  <c r="F143" i="28"/>
  <c r="F68" i="28"/>
  <c r="F288" i="28"/>
  <c r="F254" i="28"/>
  <c r="F192" i="28"/>
  <c r="F98" i="28"/>
  <c r="F42" i="28"/>
  <c r="F347" i="28"/>
  <c r="F263" i="28"/>
  <c r="F201" i="28"/>
  <c r="F127" i="28"/>
  <c r="F39" i="28"/>
  <c r="F312" i="28"/>
  <c r="F250" i="28"/>
  <c r="F188" i="28"/>
  <c r="F126" i="28"/>
  <c r="F38" i="28"/>
  <c r="F283" i="28"/>
  <c r="F187" i="28"/>
  <c r="F49" i="28"/>
  <c r="F136" i="28"/>
  <c r="F26" i="28"/>
  <c r="G5" i="22"/>
  <c r="G142" i="22" l="1"/>
  <c r="G124" i="22"/>
  <c r="G121" i="22"/>
  <c r="G137" i="22"/>
  <c r="G119" i="22"/>
  <c r="G132" i="22"/>
  <c r="G130" i="22"/>
  <c r="G129" i="22"/>
  <c r="G141" i="22"/>
  <c r="G123" i="22"/>
  <c r="G122" i="22"/>
  <c r="G138" i="22"/>
  <c r="G120" i="22"/>
  <c r="G133" i="22"/>
  <c r="G140" i="22"/>
  <c r="G139" i="22"/>
  <c r="G131" i="22"/>
  <c r="G128" i="22"/>
  <c r="G84" i="22"/>
  <c r="G82" i="22"/>
  <c r="G85" i="22"/>
  <c r="G81" i="22"/>
  <c r="G83" i="22"/>
  <c r="G86" i="22"/>
  <c r="G77" i="22"/>
  <c r="G73" i="22"/>
  <c r="G76" i="22"/>
  <c r="G72" i="22"/>
  <c r="G74" i="22"/>
  <c r="G75" i="22"/>
  <c r="G52" i="22"/>
  <c r="G48" i="22"/>
  <c r="G49" i="22"/>
  <c r="G51" i="22"/>
  <c r="G47" i="22"/>
  <c r="G50" i="22"/>
  <c r="G41" i="22"/>
  <c r="G40" i="22"/>
  <c r="G43" i="22"/>
  <c r="G39" i="22"/>
  <c r="G42" i="22"/>
  <c r="G38" i="22"/>
  <c r="F5" i="13"/>
  <c r="G321" i="4"/>
  <c r="G279" i="4"/>
  <c r="F20" i="27"/>
  <c r="F19" i="27"/>
  <c r="F18" i="27"/>
  <c r="F17" i="27"/>
  <c r="F16" i="27"/>
  <c r="F15" i="27"/>
  <c r="F14" i="27"/>
  <c r="F13" i="27"/>
  <c r="F12" i="27"/>
  <c r="F11" i="27"/>
  <c r="F10" i="27"/>
  <c r="F9" i="27"/>
  <c r="F5" i="23"/>
  <c r="F5" i="17"/>
  <c r="F5" i="16"/>
  <c r="F39" i="16" s="1"/>
  <c r="G156" i="10"/>
  <c r="G68" i="22"/>
  <c r="G93" i="22"/>
  <c r="G91" i="22"/>
  <c r="G94" i="22"/>
  <c r="G90" i="22"/>
  <c r="G67" i="22"/>
  <c r="G65" i="22"/>
  <c r="G66" i="22"/>
  <c r="G64" i="22"/>
  <c r="G301" i="10"/>
  <c r="G9" i="22"/>
  <c r="G33" i="22"/>
  <c r="G8" i="22"/>
  <c r="G28" i="22"/>
  <c r="G14" i="22"/>
  <c r="G10" i="22"/>
  <c r="G20" i="22"/>
  <c r="G22" i="22"/>
  <c r="G30" i="22"/>
  <c r="G32" i="22"/>
  <c r="G34" i="22"/>
  <c r="G11" i="22"/>
  <c r="G19" i="22"/>
  <c r="G21" i="22"/>
  <c r="G29" i="22"/>
  <c r="G31" i="22"/>
  <c r="G41" i="10"/>
  <c r="G186" i="10"/>
  <c r="G275" i="10"/>
  <c r="F632" i="13" l="1"/>
  <c r="F643" i="13"/>
  <c r="F644" i="13"/>
  <c r="F645" i="13"/>
  <c r="F647" i="13"/>
  <c r="F630" i="13"/>
  <c r="F648" i="13"/>
  <c r="F646" i="13"/>
  <c r="F639" i="13"/>
  <c r="F640" i="13"/>
  <c r="F634" i="13"/>
  <c r="F631" i="13"/>
  <c r="F629" i="13"/>
  <c r="F628" i="13"/>
  <c r="F633" i="13"/>
  <c r="F649" i="13"/>
  <c r="F635" i="13"/>
  <c r="F636" i="13"/>
  <c r="F638" i="13"/>
  <c r="F641" i="13"/>
  <c r="F637" i="13"/>
  <c r="F642" i="13"/>
  <c r="F790" i="13"/>
  <c r="F789" i="13"/>
  <c r="F791" i="13"/>
  <c r="F764" i="13"/>
  <c r="F763" i="13"/>
  <c r="F770" i="13"/>
  <c r="F780" i="13"/>
  <c r="F781" i="13"/>
  <c r="F782" i="13"/>
  <c r="F783" i="13"/>
  <c r="F784" i="13"/>
  <c r="F779" i="13"/>
  <c r="F771" i="13"/>
  <c r="F772" i="13"/>
  <c r="F773" i="13"/>
  <c r="F774" i="13"/>
  <c r="F775" i="13"/>
  <c r="F11" i="17"/>
  <c r="F78" i="17"/>
  <c r="F239" i="13"/>
  <c r="F460" i="13"/>
  <c r="F322" i="13"/>
  <c r="F238" i="13"/>
  <c r="F580" i="13"/>
  <c r="F439" i="13"/>
  <c r="F741" i="13"/>
  <c r="F459" i="13"/>
  <c r="F440" i="13"/>
  <c r="F621" i="13"/>
  <c r="F623" i="13"/>
  <c r="F622" i="13"/>
  <c r="F112" i="23"/>
  <c r="F111" i="23"/>
  <c r="F110" i="23"/>
  <c r="F109" i="23"/>
  <c r="F108" i="23"/>
  <c r="F107" i="23"/>
  <c r="F106" i="23"/>
  <c r="F53" i="23"/>
  <c r="F28" i="23"/>
  <c r="F27" i="23"/>
  <c r="F26" i="23"/>
  <c r="F21" i="23"/>
  <c r="F30" i="23"/>
  <c r="F25" i="23"/>
  <c r="F24" i="23"/>
  <c r="F23" i="23"/>
  <c r="F29" i="23"/>
  <c r="F22" i="23"/>
  <c r="F846" i="13"/>
  <c r="F844" i="13"/>
  <c r="F848" i="13"/>
  <c r="F755" i="13"/>
  <c r="F757" i="13"/>
  <c r="F756" i="13"/>
  <c r="F684" i="13"/>
  <c r="F686" i="13"/>
  <c r="F690" i="13"/>
  <c r="F691" i="13"/>
  <c r="F685" i="13"/>
  <c r="F689" i="13"/>
  <c r="F688" i="13"/>
  <c r="F687" i="13"/>
  <c r="F495" i="13"/>
  <c r="F490" i="13"/>
  <c r="F485" i="13"/>
  <c r="F483" i="13"/>
  <c r="F482" i="13"/>
  <c r="F494" i="13"/>
  <c r="F488" i="13"/>
  <c r="F486" i="13"/>
  <c r="F484" i="13"/>
  <c r="F492" i="13"/>
  <c r="F491" i="13"/>
  <c r="F489" i="13"/>
  <c r="F470" i="13"/>
  <c r="F474" i="13"/>
  <c r="F427" i="13"/>
  <c r="F434" i="13"/>
  <c r="F433" i="13"/>
  <c r="F431" i="13"/>
  <c r="F430" i="13"/>
  <c r="F426" i="13"/>
  <c r="F425" i="13"/>
  <c r="F424" i="13"/>
  <c r="F435" i="13"/>
  <c r="F432" i="13"/>
  <c r="F255" i="13"/>
  <c r="F282" i="13"/>
  <c r="F281" i="13"/>
  <c r="F869" i="13"/>
  <c r="F130" i="13"/>
  <c r="F129" i="13"/>
  <c r="F405" i="13"/>
  <c r="F822" i="13"/>
  <c r="F87" i="13"/>
  <c r="F446" i="13"/>
  <c r="F124" i="13"/>
  <c r="F510" i="13"/>
  <c r="F354" i="13"/>
  <c r="F659" i="13"/>
  <c r="F317" i="13"/>
  <c r="F702" i="13"/>
  <c r="F73" i="13"/>
  <c r="F102" i="13"/>
  <c r="F194" i="13"/>
  <c r="F467" i="13"/>
  <c r="F605" i="13"/>
  <c r="F37" i="13"/>
  <c r="F141" i="13"/>
  <c r="F237" i="13"/>
  <c r="F526" i="13"/>
  <c r="F227" i="13"/>
  <c r="F364" i="13"/>
  <c r="F320" i="13"/>
  <c r="F165" i="13"/>
  <c r="F551" i="13"/>
  <c r="F567" i="13"/>
  <c r="F745" i="13"/>
  <c r="F379" i="13"/>
  <c r="F168" i="13"/>
  <c r="F267" i="13"/>
  <c r="F23" i="13"/>
  <c r="F386" i="13"/>
  <c r="F596" i="13"/>
  <c r="F614" i="13"/>
  <c r="F837" i="13"/>
  <c r="F734" i="13"/>
  <c r="F341" i="13"/>
  <c r="F213" i="13"/>
  <c r="F45" i="13"/>
  <c r="F353" i="13"/>
  <c r="F48" i="13"/>
  <c r="F394" i="13"/>
  <c r="F377" i="13"/>
  <c r="F247" i="13"/>
  <c r="F388" i="13"/>
  <c r="F521" i="13"/>
  <c r="F499" i="13"/>
  <c r="F574" i="13"/>
  <c r="F667" i="13"/>
  <c r="F613" i="13"/>
  <c r="F658" i="13"/>
  <c r="F744" i="13"/>
  <c r="F360" i="13"/>
  <c r="F333" i="13"/>
  <c r="F270" i="13"/>
  <c r="F178" i="13"/>
  <c r="F138" i="13"/>
  <c r="F16" i="13"/>
  <c r="F121" i="13"/>
  <c r="F334" i="13"/>
  <c r="F173" i="13"/>
  <c r="F21" i="13"/>
  <c r="F67" i="13"/>
  <c r="F171" i="13"/>
  <c r="F316" i="13"/>
  <c r="F99" i="13"/>
  <c r="F78" i="13"/>
  <c r="F224" i="13"/>
  <c r="F244" i="13"/>
  <c r="F308" i="13"/>
  <c r="F397" i="13"/>
  <c r="F471" i="13"/>
  <c r="F532" i="13"/>
  <c r="F570" i="13"/>
  <c r="F445" i="13"/>
  <c r="F507" i="13"/>
  <c r="F548" i="13"/>
  <c r="F586" i="13"/>
  <c r="F675" i="13"/>
  <c r="F724" i="13"/>
  <c r="F812" i="13"/>
  <c r="F868" i="13"/>
  <c r="F666" i="13"/>
  <c r="F712" i="13"/>
  <c r="F800" i="13"/>
  <c r="F858" i="13"/>
  <c r="F370" i="13"/>
  <c r="F294" i="13"/>
  <c r="F146" i="13"/>
  <c r="F113" i="13"/>
  <c r="F183" i="13"/>
  <c r="F66" i="13"/>
  <c r="F226" i="13"/>
  <c r="F94" i="13"/>
  <c r="F214" i="13"/>
  <c r="F304" i="13"/>
  <c r="F462" i="13"/>
  <c r="F562" i="13"/>
  <c r="F444" i="13"/>
  <c r="F537" i="13"/>
  <c r="F713" i="13"/>
  <c r="F801" i="13"/>
  <c r="F859" i="13"/>
  <c r="F701" i="13"/>
  <c r="F836" i="13"/>
  <c r="F401" i="13"/>
  <c r="F410" i="13"/>
  <c r="F262" i="13"/>
  <c r="F203" i="13"/>
  <c r="F84" i="13"/>
  <c r="F8" i="13"/>
  <c r="F399" i="13"/>
  <c r="F318" i="13"/>
  <c r="F147" i="13"/>
  <c r="F110" i="13"/>
  <c r="F351" i="13"/>
  <c r="F85" i="13"/>
  <c r="F149" i="13"/>
  <c r="F347" i="13"/>
  <c r="F340" i="13"/>
  <c r="F190" i="13"/>
  <c r="F232" i="13"/>
  <c r="F163" i="13"/>
  <c r="F372" i="13"/>
  <c r="F380" i="13"/>
  <c r="F502" i="13"/>
  <c r="F540" i="13"/>
  <c r="F583" i="13"/>
  <c r="F453" i="13"/>
  <c r="F515" i="13"/>
  <c r="F556" i="13"/>
  <c r="F602" i="13"/>
  <c r="F735" i="13"/>
  <c r="F826" i="13"/>
  <c r="F597" i="13"/>
  <c r="F674" i="13"/>
  <c r="F723" i="13"/>
  <c r="F811" i="13"/>
  <c r="F867" i="13"/>
  <c r="F314" i="13"/>
  <c r="F383" i="13"/>
  <c r="F362" i="13"/>
  <c r="F352" i="13"/>
  <c r="F335" i="13"/>
  <c r="F327" i="13"/>
  <c r="F296" i="13"/>
  <c r="F264" i="13"/>
  <c r="F217" i="13"/>
  <c r="F205" i="13"/>
  <c r="F148" i="13"/>
  <c r="F86" i="13"/>
  <c r="F47" i="13"/>
  <c r="F35" i="13"/>
  <c r="F406" i="13"/>
  <c r="F349" i="13"/>
  <c r="F204" i="13"/>
  <c r="F72" i="13"/>
  <c r="F38" i="13"/>
  <c r="F64" i="13"/>
  <c r="F361" i="13"/>
  <c r="F328" i="13"/>
  <c r="F206" i="13"/>
  <c r="F15" i="13"/>
  <c r="F332" i="13"/>
  <c r="F202" i="13"/>
  <c r="F96" i="13"/>
  <c r="F177" i="13"/>
  <c r="F32" i="13"/>
  <c r="F293" i="13"/>
  <c r="F193" i="13"/>
  <c r="F223" i="13"/>
  <c r="F236" i="13"/>
  <c r="F243" i="13"/>
  <c r="F166" i="13"/>
  <c r="F307" i="13"/>
  <c r="F387" i="13"/>
  <c r="F396" i="13"/>
  <c r="F403" i="13"/>
  <c r="F442" i="13"/>
  <c r="F500" i="13"/>
  <c r="F519" i="13"/>
  <c r="F538" i="13"/>
  <c r="F560" i="13"/>
  <c r="F592" i="13"/>
  <c r="F443" i="13"/>
  <c r="F465" i="13"/>
  <c r="F505" i="13"/>
  <c r="F524" i="13"/>
  <c r="F546" i="13"/>
  <c r="F565" i="13"/>
  <c r="F584" i="13"/>
  <c r="F612" i="13"/>
  <c r="F673" i="13"/>
  <c r="F700" i="13"/>
  <c r="F722" i="13"/>
  <c r="F743" i="13"/>
  <c r="F799" i="13"/>
  <c r="F835" i="13"/>
  <c r="F866" i="13"/>
  <c r="F603" i="13"/>
  <c r="F611" i="13"/>
  <c r="F656" i="13"/>
  <c r="F710" i="13"/>
  <c r="F729" i="13"/>
  <c r="F750" i="13"/>
  <c r="F809" i="13"/>
  <c r="F820" i="13"/>
  <c r="F856" i="13"/>
  <c r="F865" i="13"/>
  <c r="F416" i="13"/>
  <c r="F291" i="13"/>
  <c r="F9" i="13"/>
  <c r="F392" i="13"/>
  <c r="F373" i="13"/>
  <c r="F363" i="13"/>
  <c r="F411" i="13"/>
  <c r="F350" i="13"/>
  <c r="F345" i="13"/>
  <c r="F337" i="13"/>
  <c r="F329" i="13"/>
  <c r="F321" i="13"/>
  <c r="F298" i="13"/>
  <c r="F274" i="13"/>
  <c r="F266" i="13"/>
  <c r="F234" i="13"/>
  <c r="F222" i="13"/>
  <c r="F182" i="13"/>
  <c r="F207" i="13"/>
  <c r="F172" i="13"/>
  <c r="F157" i="13"/>
  <c r="F142" i="13"/>
  <c r="F91" i="13"/>
  <c r="F77" i="13"/>
  <c r="F49" i="13"/>
  <c r="F12" i="13"/>
  <c r="F20" i="13"/>
  <c r="F33" i="13"/>
  <c r="F109" i="13"/>
  <c r="F117" i="13"/>
  <c r="F25" i="13"/>
  <c r="F374" i="13"/>
  <c r="F412" i="13"/>
  <c r="F342" i="13"/>
  <c r="F326" i="13"/>
  <c r="F295" i="13"/>
  <c r="F233" i="13"/>
  <c r="F208" i="13"/>
  <c r="F160" i="13"/>
  <c r="F139" i="13"/>
  <c r="F76" i="13"/>
  <c r="F13" i="13"/>
  <c r="F34" i="13"/>
  <c r="F118" i="13"/>
  <c r="F62" i="13"/>
  <c r="F63" i="13"/>
  <c r="F369" i="13"/>
  <c r="F336" i="13"/>
  <c r="F273" i="13"/>
  <c r="F181" i="13"/>
  <c r="F145" i="13"/>
  <c r="F46" i="13"/>
  <c r="F112" i="13"/>
  <c r="F355" i="13"/>
  <c r="F185" i="13"/>
  <c r="F19" i="13"/>
  <c r="F98" i="13"/>
  <c r="F103" i="13"/>
  <c r="F95" i="13"/>
  <c r="F261" i="13"/>
  <c r="F116" i="13"/>
  <c r="F221" i="13"/>
  <c r="F192" i="13"/>
  <c r="F196" i="13"/>
  <c r="F219" i="13"/>
  <c r="F228" i="13"/>
  <c r="F235" i="13"/>
  <c r="F241" i="13"/>
  <c r="F242" i="13"/>
  <c r="F248" i="13"/>
  <c r="F162" i="13"/>
  <c r="F276" i="13"/>
  <c r="F306" i="13"/>
  <c r="F313" i="13"/>
  <c r="F378" i="13"/>
  <c r="F390" i="13"/>
  <c r="F393" i="13"/>
  <c r="F404" i="13"/>
  <c r="F402" i="13"/>
  <c r="F452" i="13"/>
  <c r="F466" i="13"/>
  <c r="F477" i="13"/>
  <c r="F506" i="13"/>
  <c r="F514" i="13"/>
  <c r="F525" i="13"/>
  <c r="F536" i="13"/>
  <c r="F547" i="13"/>
  <c r="F555" i="13"/>
  <c r="F566" i="13"/>
  <c r="F575" i="13"/>
  <c r="F590" i="13"/>
  <c r="F604" i="13"/>
  <c r="F441" i="13"/>
  <c r="F449" i="13"/>
  <c r="F463" i="13"/>
  <c r="F472" i="13"/>
  <c r="F503" i="13"/>
  <c r="F511" i="13"/>
  <c r="F522" i="13"/>
  <c r="F533" i="13"/>
  <c r="F541" i="13"/>
  <c r="F552" i="13"/>
  <c r="F563" i="13"/>
  <c r="F571" i="13"/>
  <c r="F582" i="13"/>
  <c r="F594" i="13"/>
  <c r="F610" i="13"/>
  <c r="F655" i="13"/>
  <c r="F663" i="13"/>
  <c r="F671" i="13"/>
  <c r="F679" i="13"/>
  <c r="F698" i="13"/>
  <c r="F709" i="13"/>
  <c r="F717" i="13"/>
  <c r="F728" i="13"/>
  <c r="F739" i="13"/>
  <c r="F749" i="13"/>
  <c r="F808" i="13"/>
  <c r="F819" i="13"/>
  <c r="F830" i="13"/>
  <c r="F855" i="13"/>
  <c r="F864" i="13"/>
  <c r="F593" i="13"/>
  <c r="F601" i="13"/>
  <c r="F609" i="13"/>
  <c r="F617" i="13"/>
  <c r="F654" i="13"/>
  <c r="F662" i="13"/>
  <c r="F670" i="13"/>
  <c r="F678" i="13"/>
  <c r="F697" i="13"/>
  <c r="F708" i="13"/>
  <c r="F716" i="13"/>
  <c r="F727" i="13"/>
  <c r="F738" i="13"/>
  <c r="F748" i="13"/>
  <c r="F804" i="13"/>
  <c r="F818" i="13"/>
  <c r="F829" i="13"/>
  <c r="F840" i="13"/>
  <c r="F862" i="13"/>
  <c r="F863" i="13"/>
  <c r="F381" i="13"/>
  <c r="F368" i="13"/>
  <c r="F414" i="13"/>
  <c r="F343" i="13"/>
  <c r="F319" i="13"/>
  <c r="F272" i="13"/>
  <c r="F229" i="13"/>
  <c r="F180" i="13"/>
  <c r="F170" i="13"/>
  <c r="F140" i="13"/>
  <c r="F75" i="13"/>
  <c r="F14" i="13"/>
  <c r="F22" i="13"/>
  <c r="F111" i="13"/>
  <c r="F119" i="13"/>
  <c r="F371" i="13"/>
  <c r="F338" i="13"/>
  <c r="F271" i="13"/>
  <c r="F215" i="13"/>
  <c r="F156" i="13"/>
  <c r="F134" i="13"/>
  <c r="F17" i="13"/>
  <c r="F122" i="13"/>
  <c r="F65" i="13"/>
  <c r="F265" i="13"/>
  <c r="F137" i="13"/>
  <c r="F120" i="13"/>
  <c r="F107" i="13"/>
  <c r="F101" i="13"/>
  <c r="F93" i="13"/>
  <c r="F135" i="13"/>
  <c r="F151" i="13"/>
  <c r="F189" i="13"/>
  <c r="F197" i="13"/>
  <c r="F231" i="13"/>
  <c r="F249" i="13"/>
  <c r="F164" i="13"/>
  <c r="F290" i="13"/>
  <c r="F365" i="13"/>
  <c r="F389" i="13"/>
  <c r="F454" i="13"/>
  <c r="F468" i="13"/>
  <c r="F508" i="13"/>
  <c r="F528" i="13"/>
  <c r="F549" i="13"/>
  <c r="F568" i="13"/>
  <c r="F581" i="13"/>
  <c r="F608" i="13"/>
  <c r="F451" i="13"/>
  <c r="F475" i="13"/>
  <c r="F513" i="13"/>
  <c r="F535" i="13"/>
  <c r="F554" i="13"/>
  <c r="F572" i="13"/>
  <c r="F598" i="13"/>
  <c r="F657" i="13"/>
  <c r="F665" i="13"/>
  <c r="F711" i="13"/>
  <c r="F730" i="13"/>
  <c r="F810" i="13"/>
  <c r="F821" i="13"/>
  <c r="F857" i="13"/>
  <c r="F595" i="13"/>
  <c r="F664" i="13"/>
  <c r="F672" i="13"/>
  <c r="F699" i="13"/>
  <c r="F721" i="13"/>
  <c r="F742" i="13"/>
  <c r="F831" i="13"/>
  <c r="F398" i="13"/>
  <c r="F376" i="13"/>
  <c r="F366" i="13"/>
  <c r="F415" i="13"/>
  <c r="F348" i="13"/>
  <c r="F356" i="13"/>
  <c r="F339" i="13"/>
  <c r="F331" i="13"/>
  <c r="F315" i="13"/>
  <c r="F292" i="13"/>
  <c r="F268" i="13"/>
  <c r="F259" i="13"/>
  <c r="F220" i="13"/>
  <c r="F184" i="13"/>
  <c r="F209" i="13"/>
  <c r="F201" i="13"/>
  <c r="F159" i="13"/>
  <c r="F144" i="13"/>
  <c r="F136" i="13"/>
  <c r="F79" i="13"/>
  <c r="F51" i="13"/>
  <c r="F43" i="13"/>
  <c r="F18" i="13"/>
  <c r="F30" i="13"/>
  <c r="F39" i="13"/>
  <c r="F115" i="13"/>
  <c r="F31" i="13"/>
  <c r="F382" i="13"/>
  <c r="F413" i="13"/>
  <c r="F346" i="13"/>
  <c r="F330" i="13"/>
  <c r="F299" i="13"/>
  <c r="F263" i="13"/>
  <c r="F179" i="13"/>
  <c r="F169" i="13"/>
  <c r="F143" i="13"/>
  <c r="F80" i="13"/>
  <c r="F44" i="13"/>
  <c r="F10" i="13"/>
  <c r="F114" i="13"/>
  <c r="F108" i="13"/>
  <c r="F68" i="13"/>
  <c r="F384" i="13"/>
  <c r="F344" i="13"/>
  <c r="F297" i="13"/>
  <c r="F218" i="13"/>
  <c r="F158" i="13"/>
  <c r="F74" i="13"/>
  <c r="F36" i="13"/>
  <c r="F367" i="13"/>
  <c r="F269" i="13"/>
  <c r="F50" i="13"/>
  <c r="F100" i="13"/>
  <c r="F92" i="13"/>
  <c r="F97" i="13"/>
  <c r="F11" i="13"/>
  <c r="F167" i="13"/>
  <c r="F191" i="13"/>
  <c r="F195" i="13"/>
  <c r="F216" i="13"/>
  <c r="F225" i="13"/>
  <c r="F230" i="13"/>
  <c r="F240" i="13"/>
  <c r="F246" i="13"/>
  <c r="F245" i="13"/>
  <c r="F161" i="13"/>
  <c r="F260" i="13"/>
  <c r="F305" i="13"/>
  <c r="F309" i="13"/>
  <c r="F375" i="13"/>
  <c r="F385" i="13"/>
  <c r="F391" i="13"/>
  <c r="F400" i="13"/>
  <c r="F395" i="13"/>
  <c r="F450" i="13"/>
  <c r="F464" i="13"/>
  <c r="F473" i="13"/>
  <c r="F504" i="13"/>
  <c r="F512" i="13"/>
  <c r="F523" i="13"/>
  <c r="F534" i="13"/>
  <c r="F545" i="13"/>
  <c r="F553" i="13"/>
  <c r="F564" i="13"/>
  <c r="F573" i="13"/>
  <c r="F585" i="13"/>
  <c r="F600" i="13"/>
  <c r="F448" i="13"/>
  <c r="F447" i="13"/>
  <c r="F461" i="13"/>
  <c r="F469" i="13"/>
  <c r="F501" i="13"/>
  <c r="F509" i="13"/>
  <c r="F520" i="13"/>
  <c r="F527" i="13"/>
  <c r="F539" i="13"/>
  <c r="F550" i="13"/>
  <c r="F561" i="13"/>
  <c r="F569" i="13"/>
  <c r="F576" i="13"/>
  <c r="F591" i="13"/>
  <c r="F606" i="13"/>
  <c r="F616" i="13"/>
  <c r="F653" i="13"/>
  <c r="F661" i="13"/>
  <c r="F669" i="13"/>
  <c r="F696" i="13"/>
  <c r="F704" i="13"/>
  <c r="F715" i="13"/>
  <c r="F726" i="13"/>
  <c r="F737" i="13"/>
  <c r="F747" i="13"/>
  <c r="F803" i="13"/>
  <c r="F817" i="13"/>
  <c r="F828" i="13"/>
  <c r="F839" i="13"/>
  <c r="F861" i="13"/>
  <c r="F870" i="13"/>
  <c r="F599" i="13"/>
  <c r="F607" i="13"/>
  <c r="F615" i="13"/>
  <c r="F660" i="13"/>
  <c r="F668" i="13"/>
  <c r="F695" i="13"/>
  <c r="F703" i="13"/>
  <c r="F714" i="13"/>
  <c r="F725" i="13"/>
  <c r="F736" i="13"/>
  <c r="F746" i="13"/>
  <c r="F802" i="13"/>
  <c r="F813" i="13"/>
  <c r="F827" i="13"/>
  <c r="F838" i="13"/>
  <c r="F860" i="13"/>
  <c r="G337" i="24"/>
  <c r="G408" i="24"/>
  <c r="G432" i="24"/>
  <c r="G321" i="24"/>
  <c r="F120" i="17"/>
  <c r="F19" i="17"/>
  <c r="F132" i="17"/>
  <c r="F89" i="17"/>
  <c r="F66" i="17"/>
  <c r="F44" i="17"/>
  <c r="F121" i="17"/>
  <c r="F14" i="17"/>
  <c r="F74" i="17"/>
  <c r="F129" i="17"/>
  <c r="F93" i="17"/>
  <c r="F128" i="17"/>
  <c r="F94" i="17"/>
  <c r="F68" i="17"/>
  <c r="F46" i="17"/>
  <c r="F12" i="17"/>
  <c r="F131" i="17"/>
  <c r="F13" i="17"/>
  <c r="F103" i="17"/>
  <c r="F43" i="17"/>
  <c r="F42" i="17"/>
  <c r="F67" i="17"/>
  <c r="F69" i="17"/>
  <c r="F108" i="17"/>
  <c r="F102" i="17"/>
  <c r="F85" i="17"/>
  <c r="F62" i="17"/>
  <c r="F24" i="17"/>
  <c r="F101" i="17"/>
  <c r="F63" i="17"/>
  <c r="F15" i="17"/>
  <c r="F25" i="17"/>
  <c r="F58" i="17"/>
  <c r="F87" i="17"/>
  <c r="F49" i="17"/>
  <c r="F83" i="17"/>
  <c r="F22" i="17"/>
  <c r="F95" i="17"/>
  <c r="F130" i="17"/>
  <c r="F65" i="17"/>
  <c r="F96" i="17"/>
  <c r="F77" i="17"/>
  <c r="F55" i="17"/>
  <c r="F20" i="17"/>
  <c r="F97" i="17"/>
  <c r="F45" i="17"/>
  <c r="F127" i="17"/>
  <c r="F82" i="17"/>
  <c r="F47" i="17"/>
  <c r="F64" i="17"/>
  <c r="F119" i="17"/>
  <c r="F99" i="17"/>
  <c r="F57" i="17"/>
  <c r="F56" i="17"/>
  <c r="F86" i="17"/>
  <c r="F105" i="17"/>
  <c r="F75" i="17"/>
  <c r="F53" i="17"/>
  <c r="F8" i="17"/>
  <c r="F88" i="17"/>
  <c r="F21" i="17"/>
  <c r="F104" i="17"/>
  <c r="F76" i="17"/>
  <c r="F23" i="17"/>
  <c r="F106" i="17"/>
  <c r="F107" i="17"/>
  <c r="F100" i="17"/>
  <c r="F73" i="17"/>
  <c r="F48" i="17"/>
  <c r="F10" i="17"/>
  <c r="F84" i="17"/>
  <c r="F9" i="17"/>
  <c r="F98" i="17"/>
  <c r="F54" i="17"/>
  <c r="F139" i="16"/>
  <c r="F49" i="16"/>
  <c r="F113" i="16"/>
  <c r="F101" i="16"/>
  <c r="F128" i="16"/>
  <c r="F137" i="16"/>
  <c r="F56" i="16"/>
  <c r="F51" i="16"/>
  <c r="F42" i="16"/>
  <c r="F66" i="16"/>
  <c r="F110" i="16"/>
  <c r="F13" i="16"/>
  <c r="F100" i="23"/>
  <c r="F99" i="23"/>
  <c r="F65" i="23"/>
  <c r="F10" i="23"/>
  <c r="F149" i="16"/>
  <c r="F86" i="16"/>
  <c r="F54" i="16"/>
  <c r="F135" i="16"/>
  <c r="F35" i="16"/>
  <c r="F130" i="16"/>
  <c r="F118" i="16"/>
  <c r="F70" i="16"/>
  <c r="F33" i="16"/>
  <c r="F112" i="16"/>
  <c r="F138" i="16"/>
  <c r="F92" i="16"/>
  <c r="F69" i="16"/>
  <c r="F46" i="16"/>
  <c r="F32" i="16"/>
  <c r="F27" i="16"/>
  <c r="F15" i="16"/>
  <c r="F103" i="16"/>
  <c r="F115" i="16"/>
  <c r="F140" i="16"/>
  <c r="F93" i="16"/>
  <c r="F148" i="16"/>
  <c r="F64" i="16"/>
  <c r="F28" i="16"/>
  <c r="F62" i="16"/>
  <c r="F20" i="16"/>
  <c r="F88" i="16"/>
  <c r="F43" i="16"/>
  <c r="F37" i="16"/>
  <c r="F18" i="16"/>
  <c r="F120" i="16"/>
  <c r="F142" i="16"/>
  <c r="F152" i="16"/>
  <c r="F85" i="16"/>
  <c r="F84" i="16"/>
  <c r="F61" i="16"/>
  <c r="F48" i="16"/>
  <c r="F34" i="16"/>
  <c r="F31" i="16"/>
  <c r="F17" i="16"/>
  <c r="F107" i="16"/>
  <c r="F119" i="16"/>
  <c r="F129" i="16"/>
  <c r="F141" i="16"/>
  <c r="F68" i="16"/>
  <c r="F105" i="16"/>
  <c r="F41" i="16"/>
  <c r="F25" i="16"/>
  <c r="F72" i="16"/>
  <c r="F16" i="16"/>
  <c r="F122" i="16"/>
  <c r="F126" i="16"/>
  <c r="F94" i="16"/>
  <c r="F47" i="16"/>
  <c r="F26" i="16"/>
  <c r="F104" i="16"/>
  <c r="F124" i="16"/>
  <c r="F146" i="16"/>
  <c r="F87" i="16"/>
  <c r="F65" i="16"/>
  <c r="F50" i="16"/>
  <c r="F38" i="16"/>
  <c r="F10" i="16"/>
  <c r="F19" i="16"/>
  <c r="F111" i="16"/>
  <c r="F121" i="16"/>
  <c r="F98" i="16"/>
  <c r="F145" i="16"/>
  <c r="F127" i="16"/>
  <c r="F12" i="16"/>
  <c r="F67" i="16"/>
  <c r="F108" i="16"/>
  <c r="F45" i="16"/>
  <c r="F21" i="16"/>
  <c r="F147" i="16"/>
  <c r="F123" i="16"/>
  <c r="F40" i="16"/>
  <c r="F90" i="16"/>
  <c r="F11" i="16"/>
  <c r="F136" i="16"/>
  <c r="F106" i="16"/>
  <c r="G150" i="10"/>
  <c r="G79" i="10"/>
  <c r="G211" i="10"/>
  <c r="G111" i="10"/>
  <c r="G37" i="10"/>
  <c r="G237" i="10"/>
  <c r="G138" i="10"/>
  <c r="G46" i="10"/>
  <c r="G77" i="10"/>
  <c r="G272" i="10"/>
  <c r="G256" i="10"/>
  <c r="G110" i="24"/>
  <c r="G33" i="24"/>
  <c r="G109" i="24"/>
  <c r="G57" i="24"/>
  <c r="G108" i="24"/>
  <c r="G34" i="24"/>
  <c r="G111" i="24"/>
  <c r="F143" i="16"/>
  <c r="F153" i="16"/>
  <c r="F125" i="16"/>
  <c r="F117" i="16"/>
  <c r="F109" i="16"/>
  <c r="F99" i="16"/>
  <c r="F14" i="16"/>
  <c r="F29" i="16"/>
  <c r="F36" i="16"/>
  <c r="F52" i="16"/>
  <c r="F44" i="16"/>
  <c r="F71" i="16"/>
  <c r="F63" i="16"/>
  <c r="F134" i="16"/>
  <c r="F116" i="16"/>
  <c r="F100" i="16"/>
  <c r="F30" i="16"/>
  <c r="F55" i="16"/>
  <c r="F73" i="16"/>
  <c r="F91" i="16"/>
  <c r="F144" i="16"/>
  <c r="F151" i="16"/>
  <c r="F114" i="16"/>
  <c r="F102" i="16"/>
  <c r="F53" i="16"/>
  <c r="F89" i="16"/>
  <c r="F150" i="16"/>
  <c r="F57" i="16"/>
  <c r="G525" i="24"/>
  <c r="G592" i="24"/>
  <c r="G406" i="24"/>
  <c r="G320" i="24"/>
  <c r="G407" i="24"/>
  <c r="F17" i="23"/>
  <c r="F63" i="23"/>
  <c r="F15" i="23"/>
  <c r="F118" i="23"/>
  <c r="F116" i="23"/>
  <c r="F12" i="23"/>
  <c r="F120" i="23"/>
  <c r="F39" i="23"/>
  <c r="F202" i="14"/>
  <c r="F198" i="14"/>
  <c r="F194" i="14"/>
  <c r="F200" i="14"/>
  <c r="F196" i="14"/>
  <c r="F195" i="14"/>
  <c r="F201" i="14"/>
  <c r="F197" i="14"/>
  <c r="F199" i="14"/>
  <c r="F46" i="14"/>
  <c r="F190" i="14"/>
  <c r="F186" i="14"/>
  <c r="F182" i="14"/>
  <c r="F175" i="14"/>
  <c r="F184" i="14"/>
  <c r="F177" i="14"/>
  <c r="F187" i="14"/>
  <c r="F176" i="14"/>
  <c r="F189" i="14"/>
  <c r="F185" i="14"/>
  <c r="F178" i="14"/>
  <c r="F174" i="14"/>
  <c r="F173" i="14"/>
  <c r="F183" i="14"/>
  <c r="F188" i="14"/>
  <c r="F93" i="14"/>
  <c r="F89" i="14"/>
  <c r="F82" i="14"/>
  <c r="F75" i="14"/>
  <c r="F71" i="14"/>
  <c r="F92" i="14"/>
  <c r="F88" i="14"/>
  <c r="F81" i="14"/>
  <c r="F74" i="14"/>
  <c r="F70" i="14"/>
  <c r="F91" i="14"/>
  <c r="F84" i="14"/>
  <c r="F80" i="14"/>
  <c r="F73" i="14"/>
  <c r="F90" i="14"/>
  <c r="F83" i="14"/>
  <c r="F79" i="14"/>
  <c r="F72" i="14"/>
  <c r="F37" i="23"/>
  <c r="F64" i="23"/>
  <c r="F8" i="23"/>
  <c r="F119" i="23"/>
  <c r="F97" i="23"/>
  <c r="F35" i="23"/>
  <c r="F50" i="23"/>
  <c r="F68" i="23"/>
  <c r="F62" i="23"/>
  <c r="F121" i="23"/>
  <c r="F40" i="23"/>
  <c r="F95" i="23"/>
  <c r="F47" i="23"/>
  <c r="F16" i="23"/>
  <c r="F96" i="23"/>
  <c r="F41" i="23"/>
  <c r="F13" i="23"/>
  <c r="F123" i="23"/>
  <c r="F122" i="23"/>
  <c r="F9" i="23"/>
  <c r="F66" i="23"/>
  <c r="F54" i="23"/>
  <c r="F67" i="23"/>
  <c r="F49" i="23"/>
  <c r="F60" i="23"/>
  <c r="F48" i="23"/>
  <c r="F51" i="23"/>
  <c r="F93" i="23"/>
  <c r="F42" i="23"/>
  <c r="F14" i="23"/>
  <c r="F94" i="23"/>
  <c r="F36" i="23"/>
  <c r="F11" i="23"/>
  <c r="F125" i="23"/>
  <c r="F124" i="23"/>
  <c r="F117" i="23"/>
  <c r="F38" i="23"/>
  <c r="F61" i="23"/>
  <c r="F52" i="23"/>
  <c r="F55" i="23"/>
  <c r="F98" i="23"/>
  <c r="F14" i="14"/>
  <c r="F146" i="14"/>
  <c r="F145" i="14"/>
  <c r="F148" i="14"/>
  <c r="F144" i="14"/>
  <c r="F147" i="14"/>
  <c r="F143" i="14"/>
  <c r="F39" i="14"/>
  <c r="F108" i="14"/>
  <c r="F107" i="14"/>
  <c r="F57" i="14"/>
  <c r="F54" i="14"/>
  <c r="F27" i="14"/>
  <c r="F45" i="14"/>
  <c r="F36" i="14"/>
  <c r="F106" i="14"/>
  <c r="F55" i="14"/>
  <c r="F23" i="14"/>
  <c r="F61" i="14"/>
  <c r="F102" i="14"/>
  <c r="F12" i="14"/>
  <c r="F101" i="14"/>
  <c r="F11" i="14"/>
  <c r="F25" i="14"/>
  <c r="F56" i="14"/>
  <c r="F111" i="14"/>
  <c r="F63" i="14"/>
  <c r="F66" i="14"/>
  <c r="F44" i="14"/>
  <c r="F33" i="14"/>
  <c r="F15" i="14"/>
  <c r="F9" i="14"/>
  <c r="F139" i="14"/>
  <c r="F135" i="14"/>
  <c r="F138" i="14"/>
  <c r="F134" i="14"/>
  <c r="F136" i="14"/>
  <c r="F137" i="14"/>
  <c r="F38" i="14"/>
  <c r="F20" i="14"/>
  <c r="F99" i="14"/>
  <c r="F109" i="14"/>
  <c r="F98" i="14"/>
  <c r="F62" i="14"/>
  <c r="F48" i="14"/>
  <c r="F10" i="14"/>
  <c r="F21" i="14"/>
  <c r="F37" i="14"/>
  <c r="F65" i="14"/>
  <c r="F43" i="14"/>
  <c r="F32" i="14"/>
  <c r="F24" i="14"/>
  <c r="F26" i="14"/>
  <c r="F52" i="14"/>
  <c r="F34" i="14"/>
  <c r="F100" i="14"/>
  <c r="F64" i="14"/>
  <c r="F53" i="14"/>
  <c r="F8" i="14"/>
  <c r="F16" i="14"/>
  <c r="F35" i="14"/>
  <c r="F97" i="14"/>
  <c r="F47" i="14"/>
  <c r="F22" i="14"/>
  <c r="F13" i="14"/>
  <c r="F28" i="14"/>
  <c r="F110" i="14"/>
  <c r="G113" i="22"/>
  <c r="G109" i="22"/>
  <c r="G111" i="22"/>
  <c r="G110" i="22"/>
  <c r="G112" i="22"/>
  <c r="G108" i="22"/>
  <c r="G23" i="22"/>
  <c r="G13" i="22"/>
  <c r="G24" i="22"/>
  <c r="G12" i="22"/>
  <c r="G18" i="22"/>
  <c r="G63" i="22"/>
  <c r="G92" i="22"/>
  <c r="G95" i="22"/>
  <c r="G104" i="22"/>
  <c r="G100" i="22"/>
  <c r="G102" i="22"/>
  <c r="G101" i="22"/>
  <c r="G103" i="22"/>
  <c r="G99" i="22"/>
  <c r="G542" i="4"/>
  <c r="G541" i="4"/>
  <c r="G489" i="4"/>
  <c r="G490" i="4"/>
  <c r="G78" i="4"/>
  <c r="G82" i="4"/>
  <c r="G86" i="4"/>
  <c r="G84" i="4"/>
  <c r="G85" i="4"/>
  <c r="G79" i="4"/>
  <c r="G83" i="4"/>
  <c r="G87" i="4"/>
  <c r="G80" i="4"/>
  <c r="G81" i="4"/>
  <c r="G350" i="4"/>
  <c r="G443" i="4"/>
  <c r="G526" i="4"/>
  <c r="G66" i="4"/>
  <c r="G70" i="4"/>
  <c r="G67" i="4"/>
  <c r="G68" i="4"/>
  <c r="G69" i="4"/>
  <c r="G254" i="24"/>
  <c r="G461" i="24"/>
  <c r="G488" i="24"/>
  <c r="G540" i="24"/>
  <c r="G545" i="24"/>
  <c r="G504" i="24"/>
  <c r="G559" i="24"/>
  <c r="G499" i="24"/>
  <c r="G524" i="24"/>
  <c r="G570" i="24"/>
  <c r="G464" i="24"/>
  <c r="G490" i="24"/>
  <c r="G515" i="24"/>
  <c r="G542" i="24"/>
  <c r="G567" i="24"/>
  <c r="G485" i="24"/>
  <c r="G500" i="24"/>
  <c r="G517" i="24"/>
  <c r="G531" i="24"/>
  <c r="G538" i="24"/>
  <c r="G560" i="24"/>
  <c r="G569" i="24"/>
  <c r="G579" i="24"/>
  <c r="G459" i="24"/>
  <c r="G293" i="24"/>
  <c r="G501" i="24"/>
  <c r="G529" i="24"/>
  <c r="G556" i="24"/>
  <c r="G580" i="24"/>
  <c r="G593" i="24"/>
  <c r="G460" i="24"/>
  <c r="G457" i="24"/>
  <c r="G491" i="24"/>
  <c r="G502" i="24"/>
  <c r="G514" i="24"/>
  <c r="G530" i="24"/>
  <c r="G541" i="24"/>
  <c r="G552" i="24"/>
  <c r="G568" i="24"/>
  <c r="G590" i="24"/>
  <c r="G489" i="24"/>
  <c r="G462" i="24"/>
  <c r="G486" i="24"/>
  <c r="G487" i="24"/>
  <c r="G503" i="24"/>
  <c r="G513" i="24"/>
  <c r="G516" i="24"/>
  <c r="G526" i="24"/>
  <c r="G546" i="24"/>
  <c r="G554" i="24"/>
  <c r="G555" i="24"/>
  <c r="G566" i="24"/>
  <c r="G582" i="24"/>
  <c r="G594" i="24"/>
  <c r="G498" i="24"/>
  <c r="G511" i="24"/>
  <c r="G27" i="4"/>
  <c r="G244" i="4"/>
  <c r="G314" i="4"/>
  <c r="G484" i="4"/>
  <c r="G236" i="4"/>
  <c r="G349" i="4"/>
  <c r="G458" i="4"/>
  <c r="G202" i="4"/>
  <c r="G287" i="4"/>
  <c r="G341" i="4"/>
  <c r="G378" i="24"/>
  <c r="G379" i="24"/>
  <c r="G430" i="24"/>
  <c r="G458" i="24"/>
  <c r="G463" i="24"/>
  <c r="G484" i="24"/>
  <c r="G483" i="24"/>
  <c r="G497" i="24"/>
  <c r="G496" i="24"/>
  <c r="G510" i="24"/>
  <c r="G512" i="24"/>
  <c r="G527" i="24"/>
  <c r="G528" i="24"/>
  <c r="G544" i="24"/>
  <c r="G543" i="24"/>
  <c r="G558" i="24"/>
  <c r="G557" i="24"/>
  <c r="G571" i="24"/>
  <c r="G578" i="24"/>
  <c r="G581" i="24"/>
  <c r="G591" i="24"/>
  <c r="G296" i="24"/>
  <c r="G277" i="24"/>
  <c r="G363" i="24"/>
  <c r="G421" i="24"/>
  <c r="G418" i="24"/>
  <c r="G262" i="24"/>
  <c r="G261" i="24"/>
  <c r="G345" i="24"/>
  <c r="G346" i="24"/>
  <c r="G266" i="24"/>
  <c r="G420" i="24"/>
  <c r="G280" i="24"/>
  <c r="G362" i="24"/>
  <c r="G312" i="24"/>
  <c r="G309" i="24"/>
  <c r="G394" i="24"/>
  <c r="G395" i="24"/>
  <c r="G335" i="24"/>
  <c r="G425" i="24"/>
  <c r="G413" i="24"/>
  <c r="G290" i="24"/>
  <c r="G303" i="24"/>
  <c r="G271" i="24"/>
  <c r="G372" i="24"/>
  <c r="G389" i="24"/>
  <c r="G358" i="24"/>
  <c r="G415" i="24"/>
  <c r="G304" i="24"/>
  <c r="G288" i="24"/>
  <c r="G272" i="24"/>
  <c r="G317" i="24"/>
  <c r="G301" i="24"/>
  <c r="G285" i="24"/>
  <c r="G269" i="24"/>
  <c r="G402" i="24"/>
  <c r="G386" i="24"/>
  <c r="G370" i="24"/>
  <c r="G353" i="24"/>
  <c r="G403" i="24"/>
  <c r="G387" i="24"/>
  <c r="G371" i="24"/>
  <c r="G356" i="24"/>
  <c r="G326" i="24"/>
  <c r="G427" i="24"/>
  <c r="G429" i="24"/>
  <c r="G424" i="24"/>
  <c r="G306" i="24"/>
  <c r="G274" i="24"/>
  <c r="G319" i="24"/>
  <c r="G287" i="24"/>
  <c r="G404" i="24"/>
  <c r="G388" i="24"/>
  <c r="G355" i="24"/>
  <c r="G405" i="24"/>
  <c r="G373" i="24"/>
  <c r="G422" i="24"/>
  <c r="G336" i="24"/>
  <c r="G428" i="24"/>
  <c r="G419" i="24"/>
  <c r="G417" i="24"/>
  <c r="G426" i="24"/>
  <c r="G423" i="24"/>
  <c r="G416" i="24"/>
  <c r="G314" i="24"/>
  <c r="G298" i="24"/>
  <c r="G282" i="24"/>
  <c r="G264" i="24"/>
  <c r="G311" i="24"/>
  <c r="G295" i="24"/>
  <c r="G279" i="24"/>
  <c r="G263" i="24"/>
  <c r="G396" i="24"/>
  <c r="G380" i="24"/>
  <c r="G364" i="24"/>
  <c r="G347" i="24"/>
  <c r="G397" i="24"/>
  <c r="G381" i="24"/>
  <c r="G365" i="24"/>
  <c r="G348" i="24"/>
  <c r="G333" i="24"/>
  <c r="G255" i="24"/>
  <c r="G539" i="24"/>
  <c r="G442" i="4"/>
  <c r="G289" i="4"/>
  <c r="G503" i="4"/>
  <c r="G507" i="4"/>
  <c r="G511" i="4"/>
  <c r="G515" i="4"/>
  <c r="G519" i="4"/>
  <c r="G523" i="4"/>
  <c r="G527" i="4"/>
  <c r="G531" i="4"/>
  <c r="G535" i="4"/>
  <c r="G539" i="4"/>
  <c r="G545" i="4"/>
  <c r="G363" i="4"/>
  <c r="G359" i="4"/>
  <c r="G355" i="4"/>
  <c r="G322" i="4"/>
  <c r="G326" i="4"/>
  <c r="G301" i="4"/>
  <c r="G297" i="4"/>
  <c r="G293" i="4"/>
  <c r="G246" i="4"/>
  <c r="G257" i="4"/>
  <c r="G261" i="4"/>
  <c r="G203" i="4"/>
  <c r="G172" i="4"/>
  <c r="G216" i="4"/>
  <c r="G212" i="4"/>
  <c r="G208" i="4"/>
  <c r="G201" i="4"/>
  <c r="G197" i="4"/>
  <c r="G193" i="4"/>
  <c r="G189" i="4"/>
  <c r="G185" i="4"/>
  <c r="G181" i="4"/>
  <c r="G177" i="4"/>
  <c r="G173" i="4"/>
  <c r="G49" i="4"/>
  <c r="G45" i="4"/>
  <c r="G41" i="4"/>
  <c r="G37" i="4"/>
  <c r="G555" i="4"/>
  <c r="G559" i="4"/>
  <c r="G497" i="4"/>
  <c r="G447" i="4"/>
  <c r="G451" i="4"/>
  <c r="G455" i="4"/>
  <c r="G459" i="4"/>
  <c r="G463" i="4"/>
  <c r="G467" i="4"/>
  <c r="G471" i="4"/>
  <c r="G475" i="4"/>
  <c r="G170" i="4"/>
  <c r="G500" i="4"/>
  <c r="G504" i="4"/>
  <c r="G508" i="4"/>
  <c r="G512" i="4"/>
  <c r="G516" i="4"/>
  <c r="G520" i="4"/>
  <c r="G524" i="4"/>
  <c r="G528" i="4"/>
  <c r="G532" i="4"/>
  <c r="G536" i="4"/>
  <c r="G540" i="4"/>
  <c r="G548" i="4"/>
  <c r="G362" i="4"/>
  <c r="G358" i="4"/>
  <c r="G319" i="4"/>
  <c r="G323" i="4"/>
  <c r="G327" i="4"/>
  <c r="G300" i="4"/>
  <c r="G296" i="4"/>
  <c r="G263" i="4"/>
  <c r="G254" i="4"/>
  <c r="G258" i="4"/>
  <c r="G262" i="4"/>
  <c r="G204" i="4"/>
  <c r="G219" i="4"/>
  <c r="G215" i="4"/>
  <c r="G211" i="4"/>
  <c r="G207" i="4"/>
  <c r="G200" i="4"/>
  <c r="G196" i="4"/>
  <c r="G192" i="4"/>
  <c r="G184" i="4"/>
  <c r="G180" i="4"/>
  <c r="G176" i="4"/>
  <c r="G48" i="4"/>
  <c r="G44" i="4"/>
  <c r="G40" i="4"/>
  <c r="G36" i="4"/>
  <c r="G556" i="4"/>
  <c r="G560" i="4"/>
  <c r="G444" i="4"/>
  <c r="G448" i="4"/>
  <c r="G452" i="4"/>
  <c r="G456" i="4"/>
  <c r="G460" i="4"/>
  <c r="G464" i="4"/>
  <c r="G468" i="4"/>
  <c r="G472" i="4"/>
  <c r="G476" i="4"/>
  <c r="G505" i="4"/>
  <c r="G513" i="4"/>
  <c r="G521" i="4"/>
  <c r="G529" i="4"/>
  <c r="G537" i="4"/>
  <c r="G549" i="4"/>
  <c r="G357" i="4"/>
  <c r="G324" i="4"/>
  <c r="G299" i="4"/>
  <c r="G259" i="4"/>
  <c r="G218" i="4"/>
  <c r="G210" i="4"/>
  <c r="G199" i="4"/>
  <c r="G191" i="4"/>
  <c r="G183" i="4"/>
  <c r="G175" i="4"/>
  <c r="G51" i="4"/>
  <c r="G43" i="4"/>
  <c r="G557" i="4"/>
  <c r="G445" i="4"/>
  <c r="G453" i="4"/>
  <c r="G461" i="4"/>
  <c r="G469" i="4"/>
  <c r="G477" i="4"/>
  <c r="G481" i="4"/>
  <c r="G485" i="4"/>
  <c r="G491" i="4"/>
  <c r="G334" i="4"/>
  <c r="G338" i="4"/>
  <c r="G342" i="4"/>
  <c r="G346" i="4"/>
  <c r="G333" i="4"/>
  <c r="G311" i="4"/>
  <c r="G315" i="4"/>
  <c r="G276" i="4"/>
  <c r="G280" i="4"/>
  <c r="G284" i="4"/>
  <c r="G288" i="4"/>
  <c r="G233" i="4"/>
  <c r="G237" i="4"/>
  <c r="G241" i="4"/>
  <c r="G245" i="4"/>
  <c r="G24" i="4"/>
  <c r="G10" i="4"/>
  <c r="G522" i="4"/>
  <c r="G538" i="4"/>
  <c r="G356" i="4"/>
  <c r="G298" i="4"/>
  <c r="G260" i="4"/>
  <c r="G209" i="4"/>
  <c r="G190" i="4"/>
  <c r="G174" i="4"/>
  <c r="G558" i="4"/>
  <c r="G454" i="4"/>
  <c r="G470" i="4"/>
  <c r="G482" i="4"/>
  <c r="G492" i="4"/>
  <c r="G339" i="4"/>
  <c r="G347" i="4"/>
  <c r="G312" i="4"/>
  <c r="G277" i="4"/>
  <c r="G285" i="4"/>
  <c r="G234" i="4"/>
  <c r="G242" i="4"/>
  <c r="G229" i="4"/>
  <c r="G21" i="4"/>
  <c r="G501" i="4"/>
  <c r="G517" i="4"/>
  <c r="G533" i="4"/>
  <c r="G320" i="4"/>
  <c r="G295" i="4"/>
  <c r="G253" i="4"/>
  <c r="G206" i="4"/>
  <c r="G187" i="4"/>
  <c r="G39" i="4"/>
  <c r="G561" i="4"/>
  <c r="G457" i="4"/>
  <c r="G465" i="4"/>
  <c r="G479" i="4"/>
  <c r="G487" i="4"/>
  <c r="G506" i="4"/>
  <c r="G514" i="4"/>
  <c r="G530" i="4"/>
  <c r="G364" i="4"/>
  <c r="G325" i="4"/>
  <c r="G273" i="4"/>
  <c r="G217" i="4"/>
  <c r="G198" i="4"/>
  <c r="G182" i="4"/>
  <c r="G50" i="4"/>
  <c r="G42" i="4"/>
  <c r="G446" i="4"/>
  <c r="G462" i="4"/>
  <c r="G478" i="4"/>
  <c r="G486" i="4"/>
  <c r="G335" i="4"/>
  <c r="G343" i="4"/>
  <c r="G316" i="4"/>
  <c r="G308" i="4"/>
  <c r="G281" i="4"/>
  <c r="G230" i="4"/>
  <c r="G238" i="4"/>
  <c r="G25" i="4"/>
  <c r="G509" i="4"/>
  <c r="G525" i="4"/>
  <c r="G543" i="4"/>
  <c r="G361" i="4"/>
  <c r="G303" i="4"/>
  <c r="G255" i="4"/>
  <c r="G205" i="4"/>
  <c r="G214" i="4"/>
  <c r="G195" i="4"/>
  <c r="G179" i="4"/>
  <c r="G47" i="4"/>
  <c r="G449" i="4"/>
  <c r="G473" i="4"/>
  <c r="G483" i="4"/>
  <c r="G493" i="4"/>
  <c r="G26" i="4"/>
  <c r="G243" i="4"/>
  <c r="G235" i="4"/>
  <c r="G286" i="4"/>
  <c r="G278" i="4"/>
  <c r="G313" i="4"/>
  <c r="G348" i="4"/>
  <c r="G340" i="4"/>
  <c r="G480" i="4"/>
  <c r="G450" i="4"/>
  <c r="G178" i="4"/>
  <c r="G213" i="4"/>
  <c r="G256" i="4"/>
  <c r="G360" i="4"/>
  <c r="G518" i="4"/>
  <c r="G23" i="4"/>
  <c r="G240" i="4"/>
  <c r="G232" i="4"/>
  <c r="G283" i="4"/>
  <c r="G275" i="4"/>
  <c r="G310" i="4"/>
  <c r="G345" i="4"/>
  <c r="G337" i="4"/>
  <c r="G496" i="4"/>
  <c r="G474" i="4"/>
  <c r="G554" i="4"/>
  <c r="G38" i="4"/>
  <c r="G186" i="4"/>
  <c r="G294" i="4"/>
  <c r="G544" i="4"/>
  <c r="G510" i="4"/>
  <c r="G22" i="4"/>
  <c r="G239" i="4"/>
  <c r="G231" i="4"/>
  <c r="G282" i="4"/>
  <c r="G274" i="4"/>
  <c r="G309" i="4"/>
  <c r="G344" i="4"/>
  <c r="G336" i="4"/>
  <c r="G488" i="4"/>
  <c r="G466" i="4"/>
  <c r="G562" i="4"/>
  <c r="G46" i="4"/>
  <c r="G194" i="4"/>
  <c r="G171" i="4"/>
  <c r="G302" i="4"/>
  <c r="G534" i="4"/>
  <c r="G502" i="4"/>
  <c r="G553" i="24"/>
  <c r="G318" i="24"/>
  <c r="G310" i="24"/>
  <c r="G302" i="24"/>
  <c r="G294" i="24"/>
  <c r="G286" i="24"/>
  <c r="G278" i="24"/>
  <c r="G270" i="24"/>
  <c r="G260" i="24"/>
  <c r="G315" i="24"/>
  <c r="G307" i="24"/>
  <c r="G299" i="24"/>
  <c r="G291" i="24"/>
  <c r="G283" i="24"/>
  <c r="G275" i="24"/>
  <c r="G267" i="24"/>
  <c r="G259" i="24"/>
  <c r="G400" i="24"/>
  <c r="G392" i="24"/>
  <c r="G384" i="24"/>
  <c r="G376" i="24"/>
  <c r="G368" i="24"/>
  <c r="G359" i="24"/>
  <c r="G351" i="24"/>
  <c r="G343" i="24"/>
  <c r="G401" i="24"/>
  <c r="G393" i="24"/>
  <c r="G385" i="24"/>
  <c r="G377" i="24"/>
  <c r="G369" i="24"/>
  <c r="G361" i="24"/>
  <c r="G354" i="24"/>
  <c r="G344" i="24"/>
  <c r="G352" i="24"/>
  <c r="G431" i="24"/>
  <c r="G328" i="24"/>
  <c r="G256" i="24"/>
  <c r="G316" i="24"/>
  <c r="G308" i="24"/>
  <c r="G300" i="24"/>
  <c r="G292" i="24"/>
  <c r="G284" i="24"/>
  <c r="G276" i="24"/>
  <c r="G268" i="24"/>
  <c r="G258" i="24"/>
  <c r="G313" i="24"/>
  <c r="G305" i="24"/>
  <c r="G297" i="24"/>
  <c r="G289" i="24"/>
  <c r="G281" i="24"/>
  <c r="G273" i="24"/>
  <c r="G265" i="24"/>
  <c r="G257" i="24"/>
  <c r="G398" i="24"/>
  <c r="G390" i="24"/>
  <c r="G382" i="24"/>
  <c r="G374" i="24"/>
  <c r="G366" i="24"/>
  <c r="G357" i="24"/>
  <c r="G349" i="24"/>
  <c r="G341" i="24"/>
  <c r="G399" i="24"/>
  <c r="G391" i="24"/>
  <c r="G383" i="24"/>
  <c r="G375" i="24"/>
  <c r="G367" i="24"/>
  <c r="G360" i="24"/>
  <c r="G350" i="24"/>
  <c r="G342" i="24"/>
  <c r="G414" i="24"/>
  <c r="G327" i="24"/>
  <c r="G334" i="24"/>
  <c r="G15" i="10"/>
  <c r="G50" i="10"/>
  <c r="G85" i="10"/>
  <c r="G116" i="10"/>
  <c r="G141" i="10"/>
  <c r="G189" i="10"/>
  <c r="G212" i="10"/>
  <c r="G9" i="10"/>
  <c r="G40" i="10"/>
  <c r="G73" i="10"/>
  <c r="G107" i="10"/>
  <c r="G135" i="10"/>
  <c r="G154" i="10"/>
  <c r="G183" i="10"/>
  <c r="G206" i="10"/>
  <c r="G227" i="10"/>
  <c r="G288" i="10"/>
  <c r="G84" i="10"/>
  <c r="G8" i="10"/>
  <c r="G10" i="10"/>
  <c r="G32" i="10"/>
  <c r="G38" i="10"/>
  <c r="G65" i="10"/>
  <c r="G75" i="10"/>
  <c r="G98" i="10"/>
  <c r="G108" i="10"/>
  <c r="G126" i="10"/>
  <c r="G136" i="10"/>
  <c r="G147" i="10"/>
  <c r="G155" i="10"/>
  <c r="G184" i="10"/>
  <c r="G198" i="10"/>
  <c r="G209" i="10"/>
  <c r="G221" i="10"/>
  <c r="G232" i="10"/>
  <c r="G254" i="10"/>
  <c r="G273" i="10"/>
  <c r="G194" i="10"/>
  <c r="G24" i="10"/>
  <c r="G244" i="10"/>
  <c r="G33" i="10"/>
  <c r="G66" i="10"/>
  <c r="G99" i="10"/>
  <c r="G122" i="10"/>
  <c r="G148" i="10"/>
  <c r="G196" i="10"/>
  <c r="G220" i="10"/>
  <c r="G250" i="10"/>
  <c r="G13" i="10"/>
  <c r="G35" i="10"/>
  <c r="G92" i="10"/>
  <c r="G112" i="10"/>
  <c r="G139" i="10"/>
  <c r="G187" i="10"/>
  <c r="G210" i="10"/>
  <c r="G234" i="10"/>
  <c r="G120" i="10"/>
  <c r="G12" i="10"/>
  <c r="G48" i="10"/>
  <c r="G36" i="10"/>
  <c r="G27" i="10"/>
  <c r="G309" i="10"/>
  <c r="G28" i="10"/>
  <c r="G255" i="10"/>
  <c r="G251" i="10"/>
  <c r="G44" i="10"/>
  <c r="G71" i="10"/>
  <c r="G104" i="10"/>
  <c r="G123" i="10"/>
  <c r="G152" i="10"/>
  <c r="G182" i="10"/>
  <c r="G260" i="10"/>
  <c r="G279" i="10"/>
  <c r="G17" i="10"/>
  <c r="G63" i="10"/>
  <c r="G97" i="10"/>
  <c r="G130" i="10"/>
  <c r="G143" i="10"/>
  <c r="G192" i="10"/>
  <c r="G214" i="10"/>
  <c r="G246" i="10"/>
  <c r="G305" i="10"/>
  <c r="G14" i="10"/>
  <c r="G45" i="10"/>
  <c r="G34" i="10"/>
  <c r="G69" i="10"/>
  <c r="G89" i="10"/>
  <c r="G103" i="10"/>
  <c r="G115" i="10"/>
  <c r="G118" i="10"/>
  <c r="G140" i="10"/>
  <c r="G151" i="10"/>
  <c r="G188" i="10"/>
  <c r="G205" i="10"/>
  <c r="G213" i="10"/>
  <c r="G226" i="10"/>
  <c r="G240" i="10"/>
  <c r="G287" i="10"/>
  <c r="G303" i="10"/>
  <c r="G239" i="10"/>
  <c r="G271" i="10"/>
  <c r="G207" i="10"/>
  <c r="G153" i="10"/>
  <c r="G134" i="10"/>
  <c r="G106" i="10"/>
  <c r="G72" i="10"/>
  <c r="G16" i="10"/>
  <c r="G222" i="10"/>
  <c r="G119" i="10"/>
  <c r="G26" i="10"/>
  <c r="G230" i="10"/>
  <c r="G137" i="10"/>
  <c r="G11" i="10"/>
  <c r="G307" i="10"/>
  <c r="G247" i="10"/>
  <c r="G224" i="10"/>
  <c r="G258" i="10"/>
  <c r="G223" i="10"/>
  <c r="G201" i="10"/>
  <c r="G149" i="10"/>
  <c r="G121" i="10"/>
  <c r="G100" i="10"/>
  <c r="G67" i="10"/>
  <c r="G25" i="10"/>
  <c r="G200" i="10"/>
  <c r="G102" i="10"/>
  <c r="G208" i="10"/>
  <c r="G110" i="10"/>
  <c r="G253" i="10"/>
  <c r="G249" i="10"/>
  <c r="G218" i="10"/>
  <c r="G142" i="10"/>
  <c r="G117" i="10"/>
  <c r="G82" i="10"/>
  <c r="G62" i="10"/>
  <c r="G68" i="10"/>
  <c r="G185" i="10"/>
  <c r="G76" i="10"/>
</calcChain>
</file>

<file path=xl/sharedStrings.xml><?xml version="1.0" encoding="utf-8"?>
<sst xmlns="http://schemas.openxmlformats.org/spreadsheetml/2006/main" count="5071" uniqueCount="2541">
  <si>
    <t>40x32</t>
  </si>
  <si>
    <t>50x32</t>
  </si>
  <si>
    <t>63x32</t>
  </si>
  <si>
    <t>75x63</t>
  </si>
  <si>
    <t>90x63</t>
  </si>
  <si>
    <t>110x63</t>
  </si>
  <si>
    <t>125x63</t>
  </si>
  <si>
    <t>110x90</t>
  </si>
  <si>
    <t>125x90</t>
  </si>
  <si>
    <t>160x90</t>
  </si>
  <si>
    <t>160x110</t>
  </si>
  <si>
    <t>180x125</t>
  </si>
  <si>
    <t>250x225</t>
  </si>
  <si>
    <t>315x280</t>
  </si>
  <si>
    <t>400x280</t>
  </si>
  <si>
    <t>-</t>
  </si>
  <si>
    <t>250x200</t>
  </si>
  <si>
    <t>315x250</t>
  </si>
  <si>
    <t>355x250</t>
  </si>
  <si>
    <t>25 x 3/4"</t>
  </si>
  <si>
    <t>32 x 1/2"</t>
  </si>
  <si>
    <t>32 x 3/4"</t>
  </si>
  <si>
    <t>32 x 1"</t>
  </si>
  <si>
    <t>40 x 1 1/4"</t>
  </si>
  <si>
    <t>50 x 1"</t>
  </si>
  <si>
    <t>50 x 1 1/2"</t>
  </si>
  <si>
    <t>63 x 2"</t>
  </si>
  <si>
    <t>40x20</t>
  </si>
  <si>
    <t>63x40</t>
  </si>
  <si>
    <t>63x50</t>
  </si>
  <si>
    <t>75x50</t>
  </si>
  <si>
    <t>32x25</t>
  </si>
  <si>
    <t>40x25</t>
  </si>
  <si>
    <t>50x25</t>
  </si>
  <si>
    <t>50x40</t>
  </si>
  <si>
    <t>90x75</t>
  </si>
  <si>
    <t>110x75</t>
  </si>
  <si>
    <t>125x110</t>
  </si>
  <si>
    <t>140x110</t>
  </si>
  <si>
    <t>140x125</t>
  </si>
  <si>
    <t>160x125</t>
  </si>
  <si>
    <t>160x140</t>
  </si>
  <si>
    <t>180x160</t>
  </si>
  <si>
    <t>200x160</t>
  </si>
  <si>
    <t>225x180</t>
  </si>
  <si>
    <t>225x200</t>
  </si>
  <si>
    <t>250x160</t>
  </si>
  <si>
    <t>250x180</t>
  </si>
  <si>
    <t>280x180</t>
  </si>
  <si>
    <t>280x225</t>
  </si>
  <si>
    <t>280x250</t>
  </si>
  <si>
    <t>315x225</t>
  </si>
  <si>
    <t>355x315</t>
  </si>
  <si>
    <t>400x315</t>
  </si>
  <si>
    <t>400x355</t>
  </si>
  <si>
    <t>180x140</t>
  </si>
  <si>
    <t>225x160</t>
  </si>
  <si>
    <t>280x200</t>
  </si>
  <si>
    <t>500x450</t>
  </si>
  <si>
    <t>15x20</t>
  </si>
  <si>
    <t>20x25</t>
  </si>
  <si>
    <t>25x32</t>
  </si>
  <si>
    <t>32x40</t>
  </si>
  <si>
    <t>40x50</t>
  </si>
  <si>
    <t>50x63</t>
  </si>
  <si>
    <t>65x75</t>
  </si>
  <si>
    <t>80x90</t>
  </si>
  <si>
    <t>100x100</t>
  </si>
  <si>
    <t>100x125</t>
  </si>
  <si>
    <t>125x140</t>
  </si>
  <si>
    <t>150x160</t>
  </si>
  <si>
    <t>150x180</t>
  </si>
  <si>
    <t>200x200</t>
  </si>
  <si>
    <t>200x225</t>
  </si>
  <si>
    <t>250x250</t>
  </si>
  <si>
    <t>250x280</t>
  </si>
  <si>
    <t>300x315</t>
  </si>
  <si>
    <t>350x355</t>
  </si>
  <si>
    <t>400x400</t>
  </si>
  <si>
    <t>500x500</t>
  </si>
  <si>
    <t>600x560</t>
  </si>
  <si>
    <t>600x630</t>
  </si>
  <si>
    <t>100x110</t>
  </si>
  <si>
    <t>50 x 50</t>
  </si>
  <si>
    <t>63 x 63</t>
  </si>
  <si>
    <t>75 x 75</t>
  </si>
  <si>
    <t>90 x 90</t>
  </si>
  <si>
    <t>110 x 110</t>
  </si>
  <si>
    <t>40 x 40</t>
  </si>
  <si>
    <t>32 x 32</t>
  </si>
  <si>
    <t>25 x 25</t>
  </si>
  <si>
    <t>20 x 20</t>
  </si>
  <si>
    <t>16 x 16</t>
  </si>
  <si>
    <t>20 x 16</t>
  </si>
  <si>
    <t>25 x 16</t>
  </si>
  <si>
    <t>25 x 20</t>
  </si>
  <si>
    <t>32 x 20</t>
  </si>
  <si>
    <t>32 x 25</t>
  </si>
  <si>
    <t>40 x 25</t>
  </si>
  <si>
    <t>40 x 32</t>
  </si>
  <si>
    <t>50 x 32</t>
  </si>
  <si>
    <t>50 x 40</t>
  </si>
  <si>
    <t>63 x 40</t>
  </si>
  <si>
    <t>63 x 50</t>
  </si>
  <si>
    <t>75 x 63</t>
  </si>
  <si>
    <t>110 x 90</t>
  </si>
  <si>
    <t>16 x 1/2</t>
  </si>
  <si>
    <t>16 x 3/4</t>
  </si>
  <si>
    <t>20 x 1/2</t>
  </si>
  <si>
    <t>20 x 3/4</t>
  </si>
  <si>
    <t>25 x 1/2</t>
  </si>
  <si>
    <t>25 x 3/4</t>
  </si>
  <si>
    <t>25 x 1</t>
  </si>
  <si>
    <t>32 x 3/4</t>
  </si>
  <si>
    <t>32 x 1</t>
  </si>
  <si>
    <t>32 x 1 1/4</t>
  </si>
  <si>
    <t>40 x 1</t>
  </si>
  <si>
    <t>40 x 1 1/4</t>
  </si>
  <si>
    <t>50 x 1 1/2</t>
  </si>
  <si>
    <t>63 x 2</t>
  </si>
  <si>
    <t>75 x 2 1/2</t>
  </si>
  <si>
    <t>90 x 3</t>
  </si>
  <si>
    <t>110 x 4</t>
  </si>
  <si>
    <t>40 x 1 1/2</t>
  </si>
  <si>
    <t>50 x 1 1/4</t>
  </si>
  <si>
    <t>50 x 2</t>
  </si>
  <si>
    <t>63 x 1 1/2</t>
  </si>
  <si>
    <t>75 x 2</t>
  </si>
  <si>
    <t>75 x 3</t>
  </si>
  <si>
    <t>50 - 40</t>
  </si>
  <si>
    <t>63 - 50</t>
  </si>
  <si>
    <t>1 1/4"</t>
  </si>
  <si>
    <t>1"</t>
  </si>
  <si>
    <t>3/4"</t>
  </si>
  <si>
    <t>1/2"</t>
  </si>
  <si>
    <t>1 1/2"</t>
  </si>
  <si>
    <t>2"</t>
  </si>
  <si>
    <t>20</t>
  </si>
  <si>
    <t>25</t>
  </si>
  <si>
    <t>32</t>
  </si>
  <si>
    <t>40</t>
  </si>
  <si>
    <t>50</t>
  </si>
  <si>
    <t>63</t>
  </si>
  <si>
    <t>75</t>
  </si>
  <si>
    <t>90</t>
  </si>
  <si>
    <t>110</t>
  </si>
  <si>
    <t>125</t>
  </si>
  <si>
    <t>140</t>
  </si>
  <si>
    <t>160</t>
  </si>
  <si>
    <t>200</t>
  </si>
  <si>
    <t>225</t>
  </si>
  <si>
    <t>250</t>
  </si>
  <si>
    <t>315</t>
  </si>
  <si>
    <t>20 x 1/2"</t>
  </si>
  <si>
    <t>32 x 1 "</t>
  </si>
  <si>
    <t>75 x 2 1/2"</t>
  </si>
  <si>
    <t>90 x 3"</t>
  </si>
  <si>
    <t>110 x 4"</t>
  </si>
  <si>
    <t>2 1/2"</t>
  </si>
  <si>
    <t>3"</t>
  </si>
  <si>
    <t>4"</t>
  </si>
  <si>
    <t>32x3/4</t>
  </si>
  <si>
    <t>32x1</t>
  </si>
  <si>
    <t>32x1 1/4</t>
  </si>
  <si>
    <t>40x11/4</t>
  </si>
  <si>
    <t>40x11/2</t>
  </si>
  <si>
    <t>50x1 1/4</t>
  </si>
  <si>
    <t>50x1 1/2</t>
  </si>
  <si>
    <t>50x2</t>
  </si>
  <si>
    <t>63x2</t>
  </si>
  <si>
    <t>90 x 1 1/2"</t>
  </si>
  <si>
    <t>25 x 1/2"</t>
  </si>
  <si>
    <t>110 x 1 1/2"</t>
  </si>
  <si>
    <t>110 x 2"</t>
  </si>
  <si>
    <t>40 x 20</t>
  </si>
  <si>
    <t>50 x 25</t>
  </si>
  <si>
    <t>50 x 20</t>
  </si>
  <si>
    <t>90 x 75</t>
  </si>
  <si>
    <t>90 x 63</t>
  </si>
  <si>
    <t>90 x 50</t>
  </si>
  <si>
    <t>110 x 50</t>
  </si>
  <si>
    <t>110 x 63</t>
  </si>
  <si>
    <t>110 x 75</t>
  </si>
  <si>
    <t>16 x 3/8"</t>
  </si>
  <si>
    <t>3/8"</t>
  </si>
  <si>
    <t>75 x 50</t>
  </si>
  <si>
    <t>140 x 125</t>
  </si>
  <si>
    <t>200 x 110</t>
  </si>
  <si>
    <t>200 x 125</t>
  </si>
  <si>
    <t>200 x 140</t>
  </si>
  <si>
    <t>200 x 160</t>
  </si>
  <si>
    <t>63 x 1"</t>
  </si>
  <si>
    <t>3/4" x 1/2"</t>
  </si>
  <si>
    <t>3/4" x 3/8"</t>
  </si>
  <si>
    <t>1" x 3/4"</t>
  </si>
  <si>
    <t>1" x 1/2"</t>
  </si>
  <si>
    <t>1" x 3/8"</t>
  </si>
  <si>
    <t>1 1/4" x 1"</t>
  </si>
  <si>
    <t>1 1/4" x 3/4"</t>
  </si>
  <si>
    <t>1 1/4" x 1/2"</t>
  </si>
  <si>
    <t>1 1/2" x 1 1/4"</t>
  </si>
  <si>
    <t>1 1/2" x 1"</t>
  </si>
  <si>
    <t>1 1/2" x 3/4"</t>
  </si>
  <si>
    <t>2" x 1 1/2"</t>
  </si>
  <si>
    <t>2" x 1 1/4"</t>
  </si>
  <si>
    <t>2" x 1"</t>
  </si>
  <si>
    <t>25-20 x 1/2"</t>
  </si>
  <si>
    <t>32-25 x 3/4"</t>
  </si>
  <si>
    <t>40-32 x 1"</t>
  </si>
  <si>
    <t>50-40 x 1 1/4"</t>
  </si>
  <si>
    <t>50-40 x 1 1/2"</t>
  </si>
  <si>
    <t>63-50 x 1 1/2"</t>
  </si>
  <si>
    <t>90-75 x 2 1/2"</t>
  </si>
  <si>
    <t>110-90 x 4"</t>
  </si>
  <si>
    <t>110-90 x 3"</t>
  </si>
  <si>
    <t>110-90 x 2 1/2"</t>
  </si>
  <si>
    <t>125-110 x 2 1/2"</t>
  </si>
  <si>
    <t>125-110 x 3"</t>
  </si>
  <si>
    <t>125-110 x 4"</t>
  </si>
  <si>
    <t>63-50 x 2"</t>
  </si>
  <si>
    <t>90-75 x 3"</t>
  </si>
  <si>
    <t>3/4" x 1"</t>
  </si>
  <si>
    <t>1 1/2" x 1/2"</t>
  </si>
  <si>
    <t>2" x 3/4"</t>
  </si>
  <si>
    <t>225 x 200</t>
  </si>
  <si>
    <t>250 x 200</t>
  </si>
  <si>
    <t>315 x 250</t>
  </si>
  <si>
    <t>250 x 225</t>
  </si>
  <si>
    <t>225 x 160</t>
  </si>
  <si>
    <t>160 x 140</t>
  </si>
  <si>
    <t>160 x 110</t>
  </si>
  <si>
    <t>40 x 5/4"</t>
  </si>
  <si>
    <t>50 x 6/4"</t>
  </si>
  <si>
    <t>3/4" x 25</t>
  </si>
  <si>
    <t>1/2" x 20</t>
  </si>
  <si>
    <t>1" x 32</t>
  </si>
  <si>
    <t>1 1/4" x 40</t>
  </si>
  <si>
    <t>1 1/2" x 50</t>
  </si>
  <si>
    <t>2" x 63</t>
  </si>
  <si>
    <t>63-75</t>
  </si>
  <si>
    <t>125-140</t>
  </si>
  <si>
    <t>200-225</t>
  </si>
  <si>
    <t>16 x 1/2"</t>
  </si>
  <si>
    <t>40 x 1/2"</t>
  </si>
  <si>
    <t>40 x 3/4"</t>
  </si>
  <si>
    <t>50 x 1/2"</t>
  </si>
  <si>
    <t>50 x 3/4"</t>
  </si>
  <si>
    <t>63 x 1/2"</t>
  </si>
  <si>
    <t>63 x 3/4"</t>
  </si>
  <si>
    <t>75 x 1/2"</t>
  </si>
  <si>
    <t>75 x 3/4"</t>
  </si>
  <si>
    <t>75 x 1"</t>
  </si>
  <si>
    <t>75 x 2"</t>
  </si>
  <si>
    <t>90 x 1/2"</t>
  </si>
  <si>
    <t>90 x 3/4"</t>
  </si>
  <si>
    <t>90 x 1"</t>
  </si>
  <si>
    <t>90 x 2"</t>
  </si>
  <si>
    <t>110 x 1/2"</t>
  </si>
  <si>
    <t>110 x 3/4"</t>
  </si>
  <si>
    <t>110 x 1"</t>
  </si>
  <si>
    <t>110 x 2 1/2"</t>
  </si>
  <si>
    <t>110 x 3"</t>
  </si>
  <si>
    <t>125 x 1/2"</t>
  </si>
  <si>
    <t>125 x 3/4"</t>
  </si>
  <si>
    <t>125 x 1"</t>
  </si>
  <si>
    <t>125 x 2"</t>
  </si>
  <si>
    <t>125 x 3"</t>
  </si>
  <si>
    <t>125 x 4"</t>
  </si>
  <si>
    <t>140 x 1"</t>
  </si>
  <si>
    <t>140 x 2"</t>
  </si>
  <si>
    <t>140 x 3"</t>
  </si>
  <si>
    <t>160 x 1/2"</t>
  </si>
  <si>
    <t>160 x 3/4"</t>
  </si>
  <si>
    <t>160 x 1"</t>
  </si>
  <si>
    <t>160 x 2"</t>
  </si>
  <si>
    <t>160 x 3"</t>
  </si>
  <si>
    <t>160 x 4"</t>
  </si>
  <si>
    <t>200 x 1"</t>
  </si>
  <si>
    <t>200 x 2"</t>
  </si>
  <si>
    <t>200 x 3"</t>
  </si>
  <si>
    <t>1/2" x 1/2"</t>
  </si>
  <si>
    <t>3/4" x 3/4"</t>
  </si>
  <si>
    <t>1" x 1"</t>
  </si>
  <si>
    <t>2 1/2" x 2"</t>
  </si>
  <si>
    <t>3" x 2 1/2"</t>
  </si>
  <si>
    <t>3" x 2"</t>
  </si>
  <si>
    <t>63 x 32</t>
  </si>
  <si>
    <t>125 x 90</t>
  </si>
  <si>
    <t>125 x 110</t>
  </si>
  <si>
    <t>160 x 90</t>
  </si>
  <si>
    <t>160 x 125</t>
  </si>
  <si>
    <t>63 x 20</t>
  </si>
  <si>
    <t>75 x 20</t>
  </si>
  <si>
    <t>75 x 32</t>
  </si>
  <si>
    <t>90 x 20</t>
  </si>
  <si>
    <t>90 x 32</t>
  </si>
  <si>
    <t>110 x 20</t>
  </si>
  <si>
    <t>110 x 32</t>
  </si>
  <si>
    <t>125 x 20</t>
  </si>
  <si>
    <t>125 x 32</t>
  </si>
  <si>
    <t>125 x 63</t>
  </si>
  <si>
    <t>140 x 20</t>
  </si>
  <si>
    <t>140 x 32</t>
  </si>
  <si>
    <t>140 x 63</t>
  </si>
  <si>
    <t>160 x 20</t>
  </si>
  <si>
    <t>160 x 32</t>
  </si>
  <si>
    <t>160 x 63</t>
  </si>
  <si>
    <t>180 x 20</t>
  </si>
  <si>
    <t>180 x 32</t>
  </si>
  <si>
    <t>180 x 63</t>
  </si>
  <si>
    <t>200 x 20</t>
  </si>
  <si>
    <t>200 x 32</t>
  </si>
  <si>
    <t>200 x 63</t>
  </si>
  <si>
    <t>225 x 20</t>
  </si>
  <si>
    <t>225 x 32</t>
  </si>
  <si>
    <t>225 x 63</t>
  </si>
  <si>
    <t>250 x 20</t>
  </si>
  <si>
    <t>250 x 32</t>
  </si>
  <si>
    <t>250 x 63</t>
  </si>
  <si>
    <t>63 x 25</t>
  </si>
  <si>
    <t>75 x 25</t>
  </si>
  <si>
    <t>75 x 40</t>
  </si>
  <si>
    <t>90 x 25</t>
  </si>
  <si>
    <t>90 x 40</t>
  </si>
  <si>
    <t>110 x 25</t>
  </si>
  <si>
    <t>110 x 40</t>
  </si>
  <si>
    <t>125 x 25</t>
  </si>
  <si>
    <t>125 x 40</t>
  </si>
  <si>
    <t>125 x 50</t>
  </si>
  <si>
    <t>140 x 25</t>
  </si>
  <si>
    <t>140 x 40</t>
  </si>
  <si>
    <t>140 x 50</t>
  </si>
  <si>
    <t>160 x 25</t>
  </si>
  <si>
    <t>160 x 40</t>
  </si>
  <si>
    <t>160 x 50</t>
  </si>
  <si>
    <t>180 x 25</t>
  </si>
  <si>
    <t>180 x 40</t>
  </si>
  <si>
    <t>180 x 50</t>
  </si>
  <si>
    <t>200 x 25</t>
  </si>
  <si>
    <t>200 x 40</t>
  </si>
  <si>
    <t>200 x 50</t>
  </si>
  <si>
    <t>225 x 25</t>
  </si>
  <si>
    <t>225 x 40</t>
  </si>
  <si>
    <t>225 x 50</t>
  </si>
  <si>
    <t>250 x 25</t>
  </si>
  <si>
    <t>250 x 40</t>
  </si>
  <si>
    <t>250 x 50</t>
  </si>
  <si>
    <t>180 x 90</t>
  </si>
  <si>
    <t>180 x 110</t>
  </si>
  <si>
    <t>200 x 90</t>
  </si>
  <si>
    <t>225 x 90</t>
  </si>
  <si>
    <t>225 x 110</t>
  </si>
  <si>
    <t>250 x 90</t>
  </si>
  <si>
    <t>250 x 110</t>
  </si>
  <si>
    <t>110 x 1 1/2“</t>
  </si>
  <si>
    <t>110 x 2“</t>
  </si>
  <si>
    <t>125 x 1 1/2“</t>
  </si>
  <si>
    <t>125 x 2“</t>
  </si>
  <si>
    <t>140 x 1 1/2“</t>
  </si>
  <si>
    <t>140 x 2“</t>
  </si>
  <si>
    <t>160 x 1 1/2“</t>
  </si>
  <si>
    <t>160 x 2“</t>
  </si>
  <si>
    <t>20 x 1/2“</t>
  </si>
  <si>
    <t>25 x 3/4“</t>
  </si>
  <si>
    <t>32 x 1“</t>
  </si>
  <si>
    <t>40 x 1 1/4“</t>
  </si>
  <si>
    <t>50 x 1 1/2“</t>
  </si>
  <si>
    <t>63 x 2“</t>
  </si>
  <si>
    <t>75 x 2 1/2“</t>
  </si>
  <si>
    <t>90 x 3“</t>
  </si>
  <si>
    <t>110 x 4“</t>
  </si>
  <si>
    <t>250ml plast + štětec</t>
  </si>
  <si>
    <t>500ml plast + štětec</t>
  </si>
  <si>
    <t>TR 32x 1,6mm 1,0 MPa šedá 5m</t>
  </si>
  <si>
    <t>TR 40x 1,9mm 1,0 MPa šedá 5m</t>
  </si>
  <si>
    <t>TR 50x 2,4mm 1,0 Mpa šedá 5m</t>
  </si>
  <si>
    <t>TR 110x 4,2mm 1,0 MPa šedá 5m</t>
  </si>
  <si>
    <t>TR 125x 4,8mm 1,0 MPa šedá 5m</t>
  </si>
  <si>
    <t>TR 160x 6,2mm 1,0 MPa šedá 5m</t>
  </si>
  <si>
    <t>TR 200x 7,7mm 1,0 MPa šedá 5m</t>
  </si>
  <si>
    <t>TR 250x 9,6mm 1,0 MPa šedá 5m</t>
  </si>
  <si>
    <t>TR 315x12,1mm 1,0 MPa šedá 5m</t>
  </si>
  <si>
    <t>TR 400x15,3mm 1,0 MPa krém. 5m</t>
  </si>
  <si>
    <t>TR 16x 1,5mm 1,6 MPa šedá 5m</t>
  </si>
  <si>
    <t>TR 20x 1,5mm 1,6 MPa šedá 5m</t>
  </si>
  <si>
    <t>TR 25x 1,9mm 1,6 MPa šedá 5m</t>
  </si>
  <si>
    <t>TR 32x 2,4mm 1,6 MPa šedá 5m</t>
  </si>
  <si>
    <t>TR 40x 3,0mm 1,6 MPa šedá 5m</t>
  </si>
  <si>
    <t>TR 50x 3,7mm 1,6 MPa šedá 5m</t>
  </si>
  <si>
    <t>TR 110x 6,6mm 1,6 MPa šedá 5m</t>
  </si>
  <si>
    <t>Ø INT.</t>
  </si>
  <si>
    <t>Ø EXT.</t>
  </si>
  <si>
    <t>(mm)</t>
  </si>
  <si>
    <t>redukční vložka d.140</t>
  </si>
  <si>
    <t>redukční vložka d.160</t>
  </si>
  <si>
    <t>redukční vložka d.180</t>
  </si>
  <si>
    <t>redukční vložka d.200</t>
  </si>
  <si>
    <t>200x140</t>
  </si>
  <si>
    <t>200x180</t>
  </si>
  <si>
    <t>40 x 1"</t>
  </si>
  <si>
    <t>140x90</t>
  </si>
  <si>
    <t>75x40</t>
  </si>
  <si>
    <t>63x25</t>
  </si>
  <si>
    <t>90x50</t>
  </si>
  <si>
    <t>63 x 2 1/2</t>
  </si>
  <si>
    <t>PŘECHODKA PE/OCEL</t>
  </si>
  <si>
    <t>HLADKÁ</t>
  </si>
  <si>
    <t>180 x 6"</t>
  </si>
  <si>
    <t>160 x 5"</t>
  </si>
  <si>
    <t>200 x 6"</t>
  </si>
  <si>
    <t>225 x 8"</t>
  </si>
  <si>
    <t>250 x 8"</t>
  </si>
  <si>
    <t>280 x 10"</t>
  </si>
  <si>
    <t>315 x 10"</t>
  </si>
  <si>
    <t>25x20</t>
  </si>
  <si>
    <t>32x20</t>
  </si>
  <si>
    <t>110x50</t>
  </si>
  <si>
    <t>125x75</t>
  </si>
  <si>
    <t>225x90</t>
  </si>
  <si>
    <t>225x125</t>
  </si>
  <si>
    <t>225x110</t>
  </si>
  <si>
    <t>200x125</t>
  </si>
  <si>
    <t>140 x 75</t>
  </si>
  <si>
    <t>125 x 75</t>
  </si>
  <si>
    <t>140 x 90</t>
  </si>
  <si>
    <t>140 x 110</t>
  </si>
  <si>
    <t>180 x 125</t>
  </si>
  <si>
    <t>180 x 140</t>
  </si>
  <si>
    <t>180 x 160</t>
  </si>
  <si>
    <t>200 x 180</t>
  </si>
  <si>
    <t>225 x 125</t>
  </si>
  <si>
    <t>225 x 180</t>
  </si>
  <si>
    <t>250 x 180</t>
  </si>
  <si>
    <t>315 x 225</t>
  </si>
  <si>
    <t>160 x 75</t>
  </si>
  <si>
    <t>220 x 140</t>
  </si>
  <si>
    <t>180 x 75</t>
  </si>
  <si>
    <t>PE x PE</t>
  </si>
  <si>
    <t>50 x 1 1/4"</t>
  </si>
  <si>
    <t>63 x 1 1/4"</t>
  </si>
  <si>
    <t>63 x 1 1/2"</t>
  </si>
  <si>
    <t>75 x 51 1/4"</t>
  </si>
  <si>
    <t>75 x 1 1/2"</t>
  </si>
  <si>
    <t>90 x 1 1/4"</t>
  </si>
  <si>
    <t>110 x 1 1/4"</t>
  </si>
  <si>
    <t>125 x 1 1/4"</t>
  </si>
  <si>
    <t>125 x 1 1/2"</t>
  </si>
  <si>
    <t>140 x 3/4"</t>
  </si>
  <si>
    <t>140 x 1 1/4"</t>
  </si>
  <si>
    <t>140 x 1 1/2"</t>
  </si>
  <si>
    <t>160 x 1 1/4"</t>
  </si>
  <si>
    <t>160 x 1 1/2"</t>
  </si>
  <si>
    <t>200 x 3/4"</t>
  </si>
  <si>
    <t>200 x 1 1/4"</t>
  </si>
  <si>
    <t>200 x 1 1/2"</t>
  </si>
  <si>
    <t>200 x 4"</t>
  </si>
  <si>
    <t>75 x 1 1/4"</t>
  </si>
  <si>
    <t>4" x 3"</t>
  </si>
  <si>
    <t>1 1/4" x 1 1/4"</t>
  </si>
  <si>
    <t>1 1/2" x 1 1/2"</t>
  </si>
  <si>
    <t>2" x 2"</t>
  </si>
  <si>
    <t>2 1/2" x 2 1/2"</t>
  </si>
  <si>
    <t>3" x 3"</t>
  </si>
  <si>
    <t xml:space="preserve">   2" x 1/2"</t>
  </si>
  <si>
    <t xml:space="preserve">      4" x 2 1/2"</t>
  </si>
  <si>
    <t xml:space="preserve">    1" x 1/2"</t>
  </si>
  <si>
    <t xml:space="preserve">1 1/4" x 1/2"   </t>
  </si>
  <si>
    <t xml:space="preserve">1 1/4" x 3/4"   </t>
  </si>
  <si>
    <t xml:space="preserve">1 1/2" x 1/2"   </t>
  </si>
  <si>
    <t xml:space="preserve">1 1/2" x 3/4"   </t>
  </si>
  <si>
    <t xml:space="preserve">1 1/2" x 1"      </t>
  </si>
  <si>
    <t xml:space="preserve">   2" x 3/4"</t>
  </si>
  <si>
    <t xml:space="preserve">      2" x 1 1/4"</t>
  </si>
  <si>
    <t xml:space="preserve">  1" x 1/2"</t>
  </si>
  <si>
    <t xml:space="preserve"> 1" x 3/4"</t>
  </si>
  <si>
    <t xml:space="preserve">1 1/4" x 1/2"     </t>
  </si>
  <si>
    <t xml:space="preserve">1 1/4" x 3/4"    </t>
  </si>
  <si>
    <t xml:space="preserve">1 1/4" x 1"       </t>
  </si>
  <si>
    <t xml:space="preserve">1 1/2" x 1/2"     </t>
  </si>
  <si>
    <t xml:space="preserve">1 1/2" x 3/4"     </t>
  </si>
  <si>
    <t xml:space="preserve">1 1/2" x 1"        </t>
  </si>
  <si>
    <t xml:space="preserve">1 1/2" x 1 1/4"  </t>
  </si>
  <si>
    <t xml:space="preserve">2" x 1"   </t>
  </si>
  <si>
    <t xml:space="preserve">  2" x 1 1/4"</t>
  </si>
  <si>
    <t xml:space="preserve">  2" x 1 1/2"</t>
  </si>
  <si>
    <t>vnitřní závit</t>
  </si>
  <si>
    <t>UNI-100®</t>
  </si>
  <si>
    <t>TR 140x 6,7mm 1,0 MPa DIN 6m</t>
  </si>
  <si>
    <t>TR 280x 13,4mm 1,0 MPa DIN 6m</t>
  </si>
  <si>
    <t>TR 225x 10,8mm 1,0 MPa DIN 6m</t>
  </si>
  <si>
    <t>225 x 140</t>
  </si>
  <si>
    <t>250 x 160</t>
  </si>
  <si>
    <t>315 x 200</t>
  </si>
  <si>
    <t>vnější závit</t>
  </si>
  <si>
    <t>20-16 x 1/2"</t>
  </si>
  <si>
    <t>20-16 x 3/8"</t>
  </si>
  <si>
    <t>25-20 x 3/4"</t>
  </si>
  <si>
    <t>32-25 x 1/2"</t>
  </si>
  <si>
    <t>32-25 x 1"</t>
  </si>
  <si>
    <t>40-32 x 3/4"</t>
  </si>
  <si>
    <t>40-32 x 1 1/4"</t>
  </si>
  <si>
    <t>50-40 x 1"</t>
  </si>
  <si>
    <t>63-50 x 1 1/4"</t>
  </si>
  <si>
    <t>75-63 x 1 1/2"</t>
  </si>
  <si>
    <t>75-63 x 2"</t>
  </si>
  <si>
    <t>75-63 x 2 1/2"</t>
  </si>
  <si>
    <t>90-75 x 2"</t>
  </si>
  <si>
    <t>1/2" x 3/8"</t>
  </si>
  <si>
    <t>1/2" x 3/4"</t>
  </si>
  <si>
    <t>1 1/4" x 1 1/2"</t>
  </si>
  <si>
    <t>3 1/2" x 3"</t>
  </si>
  <si>
    <t>3 x 4"</t>
  </si>
  <si>
    <t>20 - 16 x 1/4"</t>
  </si>
  <si>
    <t>20 - 16 x 3/8"</t>
  </si>
  <si>
    <t>20 - 16 x 1/2"</t>
  </si>
  <si>
    <t>20 - 16 x 3/4"</t>
  </si>
  <si>
    <t>25 - 20 x 1/2"</t>
  </si>
  <si>
    <t>25 - 20 x 3/4"</t>
  </si>
  <si>
    <t>25 - 20 x 1"</t>
  </si>
  <si>
    <t>32 - 25 x 1/2"</t>
  </si>
  <si>
    <t>32 - 25 x 3/4"</t>
  </si>
  <si>
    <t>32 - 25 x 1"</t>
  </si>
  <si>
    <t>32 - 25 x 1 1/4"</t>
  </si>
  <si>
    <t>40 - 32 x 1"</t>
  </si>
  <si>
    <t>40 - 32 x 1 1/4"</t>
  </si>
  <si>
    <t>40 - 32 x 1 1/2"</t>
  </si>
  <si>
    <t>50 - 40 x 1 1/4"</t>
  </si>
  <si>
    <t>50 - 40 x 1 1/2"</t>
  </si>
  <si>
    <t>50 - 40 x 2"</t>
  </si>
  <si>
    <t>63 - 50 x 1 1/2"</t>
  </si>
  <si>
    <t>63 - 50 x 2"</t>
  </si>
  <si>
    <t>63 - 50 x 2 1/2"</t>
  </si>
  <si>
    <t>75 - 63 x 2"</t>
  </si>
  <si>
    <t>75 - 63 x 2 1/2"</t>
  </si>
  <si>
    <t>75 - 63 x 3"</t>
  </si>
  <si>
    <t>90 - 75 x 2 1/2"</t>
  </si>
  <si>
    <t>90 - 75 x 3"</t>
  </si>
  <si>
    <t>90 - 75 x 4"</t>
  </si>
  <si>
    <t>110 - 90 x 3"</t>
  </si>
  <si>
    <t>110 - 90 x 4"</t>
  </si>
  <si>
    <t>1/2" x 1/4"</t>
  </si>
  <si>
    <t>16-20x1/2"</t>
  </si>
  <si>
    <t>63-2 1/2"</t>
  </si>
  <si>
    <t>400 x 315</t>
  </si>
  <si>
    <t>315 x 32</t>
  </si>
  <si>
    <t>315 x 63</t>
  </si>
  <si>
    <t>315 x 110</t>
  </si>
  <si>
    <t xml:space="preserve"> </t>
  </si>
  <si>
    <t xml:space="preserve">  k PVC ventilu</t>
  </si>
  <si>
    <t>s adaptérem pohonu</t>
  </si>
  <si>
    <t>s elektrickým pohonem</t>
  </si>
  <si>
    <t>90 x 2“</t>
  </si>
  <si>
    <t>225 x 2“</t>
  </si>
  <si>
    <t>315 x 2“</t>
  </si>
  <si>
    <t>315 x 160</t>
  </si>
  <si>
    <t>109167532V</t>
  </si>
  <si>
    <t>109167563V</t>
  </si>
  <si>
    <t>109169032V</t>
  </si>
  <si>
    <t>109169063V</t>
  </si>
  <si>
    <t>1091610032V</t>
  </si>
  <si>
    <t>1091611063V</t>
  </si>
  <si>
    <t>1091612532V</t>
  </si>
  <si>
    <t>1091612563V</t>
  </si>
  <si>
    <t>1091614032V</t>
  </si>
  <si>
    <t>1091614063V</t>
  </si>
  <si>
    <t>1091616032V</t>
  </si>
  <si>
    <t>1091616063V</t>
  </si>
  <si>
    <t>1091618032V</t>
  </si>
  <si>
    <t>1091618063V</t>
  </si>
  <si>
    <t>1091620032V</t>
  </si>
  <si>
    <t>1091620063V</t>
  </si>
  <si>
    <t>1091622532V</t>
  </si>
  <si>
    <t>1091622563V</t>
  </si>
  <si>
    <t>1091625032V</t>
  </si>
  <si>
    <t>1091625063V</t>
  </si>
  <si>
    <t>16616109F</t>
  </si>
  <si>
    <t>16616110F</t>
  </si>
  <si>
    <t>16616125F</t>
  </si>
  <si>
    <t>16616124F</t>
  </si>
  <si>
    <t>16616139F</t>
  </si>
  <si>
    <t>16616140F</t>
  </si>
  <si>
    <t>16616159F</t>
  </si>
  <si>
    <t>16616160F</t>
  </si>
  <si>
    <t>16016020F</t>
  </si>
  <si>
    <t>16016025F</t>
  </si>
  <si>
    <t>16016032F</t>
  </si>
  <si>
    <t>16016040F</t>
  </si>
  <si>
    <t>16016050F</t>
  </si>
  <si>
    <t>16016063F</t>
  </si>
  <si>
    <t>16016075F</t>
  </si>
  <si>
    <t>16016090F</t>
  </si>
  <si>
    <t>16016110F</t>
  </si>
  <si>
    <t>16016020M</t>
  </si>
  <si>
    <t>16016025M</t>
  </si>
  <si>
    <t>16016032M</t>
  </si>
  <si>
    <t>16016040M</t>
  </si>
  <si>
    <t>16016050M</t>
  </si>
  <si>
    <t>16016063M</t>
  </si>
  <si>
    <t>16016075M</t>
  </si>
  <si>
    <t>16016090M</t>
  </si>
  <si>
    <t>16016110M</t>
  </si>
  <si>
    <t>16516025M</t>
  </si>
  <si>
    <t>16516032M</t>
  </si>
  <si>
    <t>16516040M</t>
  </si>
  <si>
    <t>16516050M</t>
  </si>
  <si>
    <t>16516063M</t>
  </si>
  <si>
    <t>16516075M</t>
  </si>
  <si>
    <t>16516090M</t>
  </si>
  <si>
    <t>16516110M</t>
  </si>
  <si>
    <t>16516025F</t>
  </si>
  <si>
    <t>16516032F</t>
  </si>
  <si>
    <t>16516040F</t>
  </si>
  <si>
    <t>16516050F</t>
  </si>
  <si>
    <t>16516063F</t>
  </si>
  <si>
    <t>16516075F</t>
  </si>
  <si>
    <t>16516090F</t>
  </si>
  <si>
    <t>16516110F</t>
  </si>
  <si>
    <t>16416020M</t>
  </si>
  <si>
    <t>16416025M</t>
  </si>
  <si>
    <t>16416032M</t>
  </si>
  <si>
    <t>16416040M</t>
  </si>
  <si>
    <t>16416050M</t>
  </si>
  <si>
    <t>16416063M</t>
  </si>
  <si>
    <t>16416075M</t>
  </si>
  <si>
    <t>16416090M</t>
  </si>
  <si>
    <t>16416110M</t>
  </si>
  <si>
    <t>16416020F</t>
  </si>
  <si>
    <t>16416025F</t>
  </si>
  <si>
    <t>16416032F</t>
  </si>
  <si>
    <t>16416040F</t>
  </si>
  <si>
    <t>16416050F</t>
  </si>
  <si>
    <t>16416063F</t>
  </si>
  <si>
    <t>16416075F</t>
  </si>
  <si>
    <t>16416090F</t>
  </si>
  <si>
    <t>16416110F</t>
  </si>
  <si>
    <t>16016020G</t>
  </si>
  <si>
    <t>16016025G</t>
  </si>
  <si>
    <t>16016032G</t>
  </si>
  <si>
    <t>16016040G</t>
  </si>
  <si>
    <t>16016050G</t>
  </si>
  <si>
    <t>16016063G</t>
  </si>
  <si>
    <t>16416025G</t>
  </si>
  <si>
    <t>16416032G</t>
  </si>
  <si>
    <t>16416040G</t>
  </si>
  <si>
    <t>16416050G</t>
  </si>
  <si>
    <t>16416063G</t>
  </si>
  <si>
    <t>16516025G</t>
  </si>
  <si>
    <t>16516032G</t>
  </si>
  <si>
    <t>16516040G</t>
  </si>
  <si>
    <t>16516050G</t>
  </si>
  <si>
    <t>16516063G</t>
  </si>
  <si>
    <t>171161110B</t>
  </si>
  <si>
    <t>171161125B</t>
  </si>
  <si>
    <t>171161140B</t>
  </si>
  <si>
    <t>171161160B</t>
  </si>
  <si>
    <t>171161180B</t>
  </si>
  <si>
    <t>171161200B</t>
  </si>
  <si>
    <t>171161225B</t>
  </si>
  <si>
    <t>171161250B</t>
  </si>
  <si>
    <t>171161280B</t>
  </si>
  <si>
    <t>171161315B</t>
  </si>
  <si>
    <t>17116090I</t>
  </si>
  <si>
    <t>17116110I</t>
  </si>
  <si>
    <t>17116125I</t>
  </si>
  <si>
    <t>17116160I</t>
  </si>
  <si>
    <t>17116180I</t>
  </si>
  <si>
    <t>171101110B</t>
  </si>
  <si>
    <t>171101125B</t>
  </si>
  <si>
    <t>171101140B</t>
  </si>
  <si>
    <t>171101160B</t>
  </si>
  <si>
    <t>171101180B</t>
  </si>
  <si>
    <t>171101200B</t>
  </si>
  <si>
    <t>171101225B</t>
  </si>
  <si>
    <t>171101250B</t>
  </si>
  <si>
    <t>171101280B</t>
  </si>
  <si>
    <t>171101315B</t>
  </si>
  <si>
    <t>18016075E</t>
  </si>
  <si>
    <t>18016090E</t>
  </si>
  <si>
    <t>18016110E</t>
  </si>
  <si>
    <t>18016125E</t>
  </si>
  <si>
    <t>18016140E</t>
  </si>
  <si>
    <t>18016160E</t>
  </si>
  <si>
    <t>18016180E</t>
  </si>
  <si>
    <t>18016200E</t>
  </si>
  <si>
    <t>18016225E</t>
  </si>
  <si>
    <t>18010075E</t>
  </si>
  <si>
    <t>18010090E</t>
  </si>
  <si>
    <t>18010110E</t>
  </si>
  <si>
    <t>18010125E</t>
  </si>
  <si>
    <t>18010140E</t>
  </si>
  <si>
    <t>18010160E</t>
  </si>
  <si>
    <t>18010180E</t>
  </si>
  <si>
    <t>18010200E</t>
  </si>
  <si>
    <t>18010225E</t>
  </si>
  <si>
    <t>172166332R</t>
  </si>
  <si>
    <t>172166340R</t>
  </si>
  <si>
    <t>172166350R</t>
  </si>
  <si>
    <t>172167540R</t>
  </si>
  <si>
    <t>172167550R</t>
  </si>
  <si>
    <t>172167563R</t>
  </si>
  <si>
    <t>172169050R</t>
  </si>
  <si>
    <t>172169063R</t>
  </si>
  <si>
    <t>172169075R</t>
  </si>
  <si>
    <t>1721611050R</t>
  </si>
  <si>
    <t>1721611063R</t>
  </si>
  <si>
    <t>1721611075R</t>
  </si>
  <si>
    <t>17216111090R</t>
  </si>
  <si>
    <t>1721612563R</t>
  </si>
  <si>
    <t>1721612575R</t>
  </si>
  <si>
    <t>1721612590R</t>
  </si>
  <si>
    <t>17216125110R</t>
  </si>
  <si>
    <t>1721614063R</t>
  </si>
  <si>
    <t>1721614075R</t>
  </si>
  <si>
    <t>1721614090R</t>
  </si>
  <si>
    <t>17216140110R</t>
  </si>
  <si>
    <t>17216140125R</t>
  </si>
  <si>
    <t>1721616063R</t>
  </si>
  <si>
    <t>1721616075R</t>
  </si>
  <si>
    <t>1721616090R</t>
  </si>
  <si>
    <t>17216160110R</t>
  </si>
  <si>
    <t>17216160125R</t>
  </si>
  <si>
    <t>17216160140R</t>
  </si>
  <si>
    <t>1721618075R</t>
  </si>
  <si>
    <t>1721618090R</t>
  </si>
  <si>
    <t>17216180110R</t>
  </si>
  <si>
    <t>17216180125R</t>
  </si>
  <si>
    <t>17216180140R</t>
  </si>
  <si>
    <t>17216180160R</t>
  </si>
  <si>
    <t>1721620090R</t>
  </si>
  <si>
    <t>17216200110R</t>
  </si>
  <si>
    <t>17216200125R</t>
  </si>
  <si>
    <t>17216200140R</t>
  </si>
  <si>
    <t>17216200160R</t>
  </si>
  <si>
    <t>17216200180R</t>
  </si>
  <si>
    <t>1721622590R</t>
  </si>
  <si>
    <t>17216225110R</t>
  </si>
  <si>
    <t>17216225125R</t>
  </si>
  <si>
    <t>17216225140R</t>
  </si>
  <si>
    <t>17216225160R</t>
  </si>
  <si>
    <t>17216225180R</t>
  </si>
  <si>
    <t>17216225200R</t>
  </si>
  <si>
    <t>17216250110R</t>
  </si>
  <si>
    <t>17216250160R</t>
  </si>
  <si>
    <t>17216250180R</t>
  </si>
  <si>
    <t>17216250200R</t>
  </si>
  <si>
    <t>17216250225R</t>
  </si>
  <si>
    <t>17216315110R</t>
  </si>
  <si>
    <t>17216315160R</t>
  </si>
  <si>
    <t>17216315225R</t>
  </si>
  <si>
    <t>17216315250R</t>
  </si>
  <si>
    <t>172109050R</t>
  </si>
  <si>
    <t>172109063R</t>
  </si>
  <si>
    <t>172109075R</t>
  </si>
  <si>
    <t>1721011050R</t>
  </si>
  <si>
    <t>1721011063R</t>
  </si>
  <si>
    <t>1721011075R</t>
  </si>
  <si>
    <t>17210111090R</t>
  </si>
  <si>
    <t>1721012563R</t>
  </si>
  <si>
    <t>1721012575R</t>
  </si>
  <si>
    <t>1721012590R</t>
  </si>
  <si>
    <t>17210125110R</t>
  </si>
  <si>
    <t>1721014063R</t>
  </si>
  <si>
    <t>1721014075R</t>
  </si>
  <si>
    <t>1721014090R</t>
  </si>
  <si>
    <t>17210140110R</t>
  </si>
  <si>
    <t>17210140125R</t>
  </si>
  <si>
    <t>1721016063R</t>
  </si>
  <si>
    <t>1721016075R</t>
  </si>
  <si>
    <t>1721016090R</t>
  </si>
  <si>
    <t>17210160110R</t>
  </si>
  <si>
    <t>17210160125R</t>
  </si>
  <si>
    <t>17210160140R</t>
  </si>
  <si>
    <t>1721018075R</t>
  </si>
  <si>
    <t>1721018090R</t>
  </si>
  <si>
    <t>17210180110R</t>
  </si>
  <si>
    <t>17210180125R</t>
  </si>
  <si>
    <t>17210180140R</t>
  </si>
  <si>
    <t>17210180160R</t>
  </si>
  <si>
    <t>1721020090R</t>
  </si>
  <si>
    <t>17210200110R</t>
  </si>
  <si>
    <t>17210200125R</t>
  </si>
  <si>
    <t>17210200140R</t>
  </si>
  <si>
    <t>17210200160R</t>
  </si>
  <si>
    <t>17210200180R</t>
  </si>
  <si>
    <t>1721022590R</t>
  </si>
  <si>
    <t>17210225110R</t>
  </si>
  <si>
    <t>17210225125R</t>
  </si>
  <si>
    <t>17210225140R</t>
  </si>
  <si>
    <t>17210225160R</t>
  </si>
  <si>
    <t>17210225180R</t>
  </si>
  <si>
    <t>17210225200R</t>
  </si>
  <si>
    <t>17210250110R</t>
  </si>
  <si>
    <t>17210250160R</t>
  </si>
  <si>
    <t>17210250180R</t>
  </si>
  <si>
    <t>17210250200R</t>
  </si>
  <si>
    <t>17210250225R</t>
  </si>
  <si>
    <t>17210315110R</t>
  </si>
  <si>
    <t>17210315160R</t>
  </si>
  <si>
    <t>17210315225R</t>
  </si>
  <si>
    <t>17210315250R</t>
  </si>
  <si>
    <t>16962520F</t>
  </si>
  <si>
    <t>16962525F</t>
  </si>
  <si>
    <t>16962532F</t>
  </si>
  <si>
    <t>16962540F</t>
  </si>
  <si>
    <t>16962550F</t>
  </si>
  <si>
    <t>16962563F</t>
  </si>
  <si>
    <t>16962575F</t>
  </si>
  <si>
    <t>16962590F</t>
  </si>
  <si>
    <t>16962511F</t>
  </si>
  <si>
    <t>16961620SS</t>
  </si>
  <si>
    <t>16961625SS</t>
  </si>
  <si>
    <t>16961632SS</t>
  </si>
  <si>
    <t>16961640SS</t>
  </si>
  <si>
    <t>16961650SS</t>
  </si>
  <si>
    <t>16961663SS</t>
  </si>
  <si>
    <t>16961675SS</t>
  </si>
  <si>
    <t>16961690SS</t>
  </si>
  <si>
    <t>16961611SS</t>
  </si>
  <si>
    <t>16961620FSS</t>
  </si>
  <si>
    <t>16961625FSS</t>
  </si>
  <si>
    <t>16961632FSS</t>
  </si>
  <si>
    <t>16961640FSS</t>
  </si>
  <si>
    <t>16961650FSS</t>
  </si>
  <si>
    <t>16961663FSS</t>
  </si>
  <si>
    <t>16961675FSS</t>
  </si>
  <si>
    <t>16961690FSS</t>
  </si>
  <si>
    <t>16961622FSS</t>
  </si>
  <si>
    <t>16961620PE</t>
  </si>
  <si>
    <t>16961625PE</t>
  </si>
  <si>
    <t>16961632PE</t>
  </si>
  <si>
    <t>16961640PE</t>
  </si>
  <si>
    <t>16961650PE</t>
  </si>
  <si>
    <t>16961663PE</t>
  </si>
  <si>
    <t>16961675PE</t>
  </si>
  <si>
    <t>16961690PE</t>
  </si>
  <si>
    <t>16961611PE</t>
  </si>
  <si>
    <t>16961620FPE</t>
  </si>
  <si>
    <t>16961625FPE</t>
  </si>
  <si>
    <t>16961632FPE</t>
  </si>
  <si>
    <t>16961640FPE</t>
  </si>
  <si>
    <t>16961650FPE</t>
  </si>
  <si>
    <t>16961663FPE</t>
  </si>
  <si>
    <t>16961675FPE</t>
  </si>
  <si>
    <t>16961690FPE</t>
  </si>
  <si>
    <t>16961611FPE</t>
  </si>
  <si>
    <t>16716025A</t>
  </si>
  <si>
    <t>16716032A</t>
  </si>
  <si>
    <t>16716040A</t>
  </si>
  <si>
    <t>16716050A</t>
  </si>
  <si>
    <t>16716063A</t>
  </si>
  <si>
    <t>16716075A</t>
  </si>
  <si>
    <t>16716090A</t>
  </si>
  <si>
    <t>16716110A</t>
  </si>
  <si>
    <t>16716125A</t>
  </si>
  <si>
    <t>16716160A</t>
  </si>
  <si>
    <t>16716180A</t>
  </si>
  <si>
    <t>16716200A</t>
  </si>
  <si>
    <t>16716225A</t>
  </si>
  <si>
    <t>16716250A</t>
  </si>
  <si>
    <t>16716280A</t>
  </si>
  <si>
    <t>16716315A</t>
  </si>
  <si>
    <t>16716025F</t>
  </si>
  <si>
    <t>16716032F</t>
  </si>
  <si>
    <t>16716040F</t>
  </si>
  <si>
    <t>16716050F</t>
  </si>
  <si>
    <t>16716063F</t>
  </si>
  <si>
    <t>16716075F</t>
  </si>
  <si>
    <t>16716090F</t>
  </si>
  <si>
    <t>16716110F</t>
  </si>
  <si>
    <t>16716125F</t>
  </si>
  <si>
    <t>16716025H</t>
  </si>
  <si>
    <t>16716032H</t>
  </si>
  <si>
    <t>16716040H</t>
  </si>
  <si>
    <t>16716050H</t>
  </si>
  <si>
    <t>16716063H</t>
  </si>
  <si>
    <t>17816025PP</t>
  </si>
  <si>
    <t>17816032PP</t>
  </si>
  <si>
    <t>17816040PP</t>
  </si>
  <si>
    <t>17816050PP</t>
  </si>
  <si>
    <t>17816063PP</t>
  </si>
  <si>
    <t>17816075PP</t>
  </si>
  <si>
    <t>17816090PP</t>
  </si>
  <si>
    <t>17816110PP</t>
  </si>
  <si>
    <t>17816125PP</t>
  </si>
  <si>
    <t>17816140PP</t>
  </si>
  <si>
    <t>17816160PP</t>
  </si>
  <si>
    <t>17816180PP</t>
  </si>
  <si>
    <t>17816200PP</t>
  </si>
  <si>
    <t>17816225PP</t>
  </si>
  <si>
    <t>17816250PP</t>
  </si>
  <si>
    <t>17816280PP</t>
  </si>
  <si>
    <t>17816315PP</t>
  </si>
  <si>
    <t>17816355PP</t>
  </si>
  <si>
    <t>17816400PP</t>
  </si>
  <si>
    <t>21216016A</t>
  </si>
  <si>
    <t>21216020A</t>
  </si>
  <si>
    <t>21216025A</t>
  </si>
  <si>
    <t>27116050A</t>
  </si>
  <si>
    <t>27116063A</t>
  </si>
  <si>
    <t>27116075A</t>
  </si>
  <si>
    <t>27116090A</t>
  </si>
  <si>
    <t>27116110A</t>
  </si>
  <si>
    <t>24116016CA</t>
  </si>
  <si>
    <t>24116020CA</t>
  </si>
  <si>
    <t>24116025CA</t>
  </si>
  <si>
    <t>24116032CA</t>
  </si>
  <si>
    <t>24116040CA</t>
  </si>
  <si>
    <t>24116050CA</t>
  </si>
  <si>
    <t>24116063CA</t>
  </si>
  <si>
    <t>24616016CFA</t>
  </si>
  <si>
    <t>24616020CFA</t>
  </si>
  <si>
    <t>24616025CFA</t>
  </si>
  <si>
    <t>24616032CFA</t>
  </si>
  <si>
    <t>24616040CFA</t>
  </si>
  <si>
    <t>24616050CFA</t>
  </si>
  <si>
    <t>24616063CFA</t>
  </si>
  <si>
    <t>24716016CMA</t>
  </si>
  <si>
    <t>24716020CMA</t>
  </si>
  <si>
    <t>24716025CMA</t>
  </si>
  <si>
    <t>24716032CMA</t>
  </si>
  <si>
    <t>24716040CMA</t>
  </si>
  <si>
    <t>24716050CMA</t>
  </si>
  <si>
    <t>24716063CMA</t>
  </si>
  <si>
    <t>24316020PP</t>
  </si>
  <si>
    <t>24316025PP</t>
  </si>
  <si>
    <t>24316032PP</t>
  </si>
  <si>
    <t>24316040PP</t>
  </si>
  <si>
    <t>24316050PP</t>
  </si>
  <si>
    <t>24316063PP</t>
  </si>
  <si>
    <t>249020PE</t>
  </si>
  <si>
    <t>249025PE</t>
  </si>
  <si>
    <t>249032PE</t>
  </si>
  <si>
    <t>249040PE</t>
  </si>
  <si>
    <t>249050PE</t>
  </si>
  <si>
    <t>249063PE</t>
  </si>
  <si>
    <t>241RF020</t>
  </si>
  <si>
    <t>241RF025</t>
  </si>
  <si>
    <t>241RF032</t>
  </si>
  <si>
    <t>241RF040</t>
  </si>
  <si>
    <t>241RF050</t>
  </si>
  <si>
    <t>241RF063</t>
  </si>
  <si>
    <t>241RM020</t>
  </si>
  <si>
    <t>241RM025</t>
  </si>
  <si>
    <t>241RM032</t>
  </si>
  <si>
    <t>241RM040</t>
  </si>
  <si>
    <t>241RM050</t>
  </si>
  <si>
    <t>241RM063</t>
  </si>
  <si>
    <t>53416020R</t>
  </si>
  <si>
    <t>53416024R</t>
  </si>
  <si>
    <t>53416025R</t>
  </si>
  <si>
    <t>53416032R</t>
  </si>
  <si>
    <t>53416040R</t>
  </si>
  <si>
    <t>53416050R</t>
  </si>
  <si>
    <t>53416063R</t>
  </si>
  <si>
    <t>53116016R</t>
  </si>
  <si>
    <t>53116020R</t>
  </si>
  <si>
    <t>53116025R</t>
  </si>
  <si>
    <t>53116032R</t>
  </si>
  <si>
    <t>53116040R</t>
  </si>
  <si>
    <t>53116050R</t>
  </si>
  <si>
    <t>53116063R</t>
  </si>
  <si>
    <t>P816025</t>
  </si>
  <si>
    <t>P816032</t>
  </si>
  <si>
    <t>P816040</t>
  </si>
  <si>
    <t>P816050</t>
  </si>
  <si>
    <t>P816063</t>
  </si>
  <si>
    <t>P816075</t>
  </si>
  <si>
    <t>P816090</t>
  </si>
  <si>
    <t>P816110</t>
  </si>
  <si>
    <t>P816125</t>
  </si>
  <si>
    <t>P816160</t>
  </si>
  <si>
    <t>P816180</t>
  </si>
  <si>
    <t>P816200</t>
  </si>
  <si>
    <t>P816225</t>
  </si>
  <si>
    <t>P816250</t>
  </si>
  <si>
    <t>P816280</t>
  </si>
  <si>
    <t>P816315</t>
  </si>
  <si>
    <t>P810032</t>
  </si>
  <si>
    <t>P810040</t>
  </si>
  <si>
    <t>P810050</t>
  </si>
  <si>
    <t>P810063</t>
  </si>
  <si>
    <t>P810075</t>
  </si>
  <si>
    <t>P810090</t>
  </si>
  <si>
    <t>P810110</t>
  </si>
  <si>
    <t>P810125</t>
  </si>
  <si>
    <t>P810160</t>
  </si>
  <si>
    <t>P810180</t>
  </si>
  <si>
    <t>P810200</t>
  </si>
  <si>
    <t>P810225</t>
  </si>
  <si>
    <t>P810250</t>
  </si>
  <si>
    <t>P810280</t>
  </si>
  <si>
    <t>P810315</t>
  </si>
  <si>
    <t>FH582015</t>
  </si>
  <si>
    <t>FH582016</t>
  </si>
  <si>
    <t>FH582020</t>
  </si>
  <si>
    <t>FH582025</t>
  </si>
  <si>
    <t>FH582032</t>
  </si>
  <si>
    <t>FH582040</t>
  </si>
  <si>
    <t>FH582051</t>
  </si>
  <si>
    <t>FH582052</t>
  </si>
  <si>
    <t>FH582063</t>
  </si>
  <si>
    <t>FH582075</t>
  </si>
  <si>
    <t>FH582090</t>
  </si>
  <si>
    <t>FH582110</t>
  </si>
  <si>
    <t>FH582125</t>
  </si>
  <si>
    <t>5N34020</t>
  </si>
  <si>
    <t>5N34025</t>
  </si>
  <si>
    <t>5N34032</t>
  </si>
  <si>
    <t>5N34040</t>
  </si>
  <si>
    <t>5N34050</t>
  </si>
  <si>
    <t>5N34051</t>
  </si>
  <si>
    <t>5N34061</t>
  </si>
  <si>
    <t>5N34062</t>
  </si>
  <si>
    <t>5N34063</t>
  </si>
  <si>
    <t>5N34075</t>
  </si>
  <si>
    <t>5N34090</t>
  </si>
  <si>
    <t>5N34110</t>
  </si>
  <si>
    <t>5N28220</t>
  </si>
  <si>
    <t>5N28201</t>
  </si>
  <si>
    <t>5N28325</t>
  </si>
  <si>
    <t>5N28320</t>
  </si>
  <si>
    <t>5N28316</t>
  </si>
  <si>
    <t>5N28432</t>
  </si>
  <si>
    <t>5N28425</t>
  </si>
  <si>
    <t>5N28420</t>
  </si>
  <si>
    <t>5N28450</t>
  </si>
  <si>
    <t>5N28532</t>
  </si>
  <si>
    <t>5N28520</t>
  </si>
  <si>
    <t>5N28525</t>
  </si>
  <si>
    <t>5N28540</t>
  </si>
  <si>
    <t>5N28650</t>
  </si>
  <si>
    <t>5N28640</t>
  </si>
  <si>
    <t>5N28632</t>
  </si>
  <si>
    <t>5N28625</t>
  </si>
  <si>
    <t>5N23016</t>
  </si>
  <si>
    <t>5N23020</t>
  </si>
  <si>
    <t>5N23025</t>
  </si>
  <si>
    <t>5N23032</t>
  </si>
  <si>
    <t>5N23040</t>
  </si>
  <si>
    <t>5N23050</t>
  </si>
  <si>
    <t>5N23063</t>
  </si>
  <si>
    <t>5N36002</t>
  </si>
  <si>
    <t>5N36003</t>
  </si>
  <si>
    <t>5N36004</t>
  </si>
  <si>
    <t>5N36005</t>
  </si>
  <si>
    <t>5N36030</t>
  </si>
  <si>
    <t>5N36007</t>
  </si>
  <si>
    <t>5N36008</t>
  </si>
  <si>
    <t>5N36009</t>
  </si>
  <si>
    <t>5N36010</t>
  </si>
  <si>
    <t>5N36011</t>
  </si>
  <si>
    <t>5N36012</t>
  </si>
  <si>
    <t>5N36013</t>
  </si>
  <si>
    <t>5N36014</t>
  </si>
  <si>
    <t>5N36015</t>
  </si>
  <si>
    <t>5N36016</t>
  </si>
  <si>
    <t>5N36017</t>
  </si>
  <si>
    <t>5N36018</t>
  </si>
  <si>
    <t>5N36019</t>
  </si>
  <si>
    <t>5N36020</t>
  </si>
  <si>
    <t>5N36021</t>
  </si>
  <si>
    <t>5N36022</t>
  </si>
  <si>
    <t>5N36023</t>
  </si>
  <si>
    <t>5N36024</t>
  </si>
  <si>
    <t>5N36025</t>
  </si>
  <si>
    <t>5N36026</t>
  </si>
  <si>
    <t>5N36031</t>
  </si>
  <si>
    <t>5N36027</t>
  </si>
  <si>
    <t>5N36028</t>
  </si>
  <si>
    <t>5N26216</t>
  </si>
  <si>
    <t>5N26225</t>
  </si>
  <si>
    <t>5N26220</t>
  </si>
  <si>
    <t>5N26232</t>
  </si>
  <si>
    <t>5N26320</t>
  </si>
  <si>
    <t>5N26325</t>
  </si>
  <si>
    <t>5N26420</t>
  </si>
  <si>
    <t>5N26425</t>
  </si>
  <si>
    <t>5N26432</t>
  </si>
  <si>
    <t>5N26450</t>
  </si>
  <si>
    <t>5N26520</t>
  </si>
  <si>
    <t>5N26525</t>
  </si>
  <si>
    <t>5N26532</t>
  </si>
  <si>
    <t>5N26540</t>
  </si>
  <si>
    <t>5N26563</t>
  </si>
  <si>
    <t>5N26625</t>
  </si>
  <si>
    <t>5N26632</t>
  </si>
  <si>
    <t>5N26640</t>
  </si>
  <si>
    <t>5N26650</t>
  </si>
  <si>
    <t>5N26763</t>
  </si>
  <si>
    <t>5N29790</t>
  </si>
  <si>
    <t>5N26910</t>
  </si>
  <si>
    <t>5N38216</t>
  </si>
  <si>
    <t>5N38217</t>
  </si>
  <si>
    <t>5N38218</t>
  </si>
  <si>
    <t>5N38219</t>
  </si>
  <si>
    <t>5N38220</t>
  </si>
  <si>
    <t>5N38221</t>
  </si>
  <si>
    <t>5N38222</t>
  </si>
  <si>
    <t>5N38325</t>
  </si>
  <si>
    <t>5N38326</t>
  </si>
  <si>
    <t>5N38327</t>
  </si>
  <si>
    <t>5N38328</t>
  </si>
  <si>
    <t>5N38432</t>
  </si>
  <si>
    <t>5N38433</t>
  </si>
  <si>
    <t>5N38434</t>
  </si>
  <si>
    <t>5N38541</t>
  </si>
  <si>
    <t>5N38542</t>
  </si>
  <si>
    <t>5N38540</t>
  </si>
  <si>
    <t>5N38651</t>
  </si>
  <si>
    <t>5N38652</t>
  </si>
  <si>
    <t>5N38650</t>
  </si>
  <si>
    <t>5N38763</t>
  </si>
  <si>
    <t>5N38764</t>
  </si>
  <si>
    <t>5N38765</t>
  </si>
  <si>
    <t>5N38975 </t>
  </si>
  <si>
    <t>5N38976 </t>
  </si>
  <si>
    <t>5N38977</t>
  </si>
  <si>
    <t>5N38190</t>
  </si>
  <si>
    <t>5N38199</t>
  </si>
  <si>
    <t>5N29019</t>
  </si>
  <si>
    <t>5N29020</t>
  </si>
  <si>
    <t>5N29024</t>
  </si>
  <si>
    <t>53P8016</t>
  </si>
  <si>
    <t>53P8020</t>
  </si>
  <si>
    <t>53P8025</t>
  </si>
  <si>
    <t>53P8032</t>
  </si>
  <si>
    <t>53P8040</t>
  </si>
  <si>
    <t>53P8050</t>
  </si>
  <si>
    <t>53P8063</t>
  </si>
  <si>
    <t>53P8075</t>
  </si>
  <si>
    <t>53P8090</t>
  </si>
  <si>
    <t>53P8110</t>
  </si>
  <si>
    <t>53P2016</t>
  </si>
  <si>
    <t>53P2020</t>
  </si>
  <si>
    <t>53P2025</t>
  </si>
  <si>
    <t>53P2032</t>
  </si>
  <si>
    <t>53P2040</t>
  </si>
  <si>
    <t>53P2050</t>
  </si>
  <si>
    <t>53P2063</t>
  </si>
  <si>
    <t>53P2075</t>
  </si>
  <si>
    <t>53P2090</t>
  </si>
  <si>
    <t>53P2110</t>
  </si>
  <si>
    <t>53P7016</t>
  </si>
  <si>
    <t>53P7020</t>
  </si>
  <si>
    <t>53P7025</t>
  </si>
  <si>
    <t>53P7032</t>
  </si>
  <si>
    <t>53P7040</t>
  </si>
  <si>
    <t>53P7050</t>
  </si>
  <si>
    <t>53P7063</t>
  </si>
  <si>
    <t>53P7075</t>
  </si>
  <si>
    <t>53P7090</t>
  </si>
  <si>
    <t>53P7110</t>
  </si>
  <si>
    <t>53P9020</t>
  </si>
  <si>
    <t>53P9025</t>
  </si>
  <si>
    <t>53P9032</t>
  </si>
  <si>
    <t>53P9040</t>
  </si>
  <si>
    <t>53P9050</t>
  </si>
  <si>
    <t>53P9063</t>
  </si>
  <si>
    <t>53P5016</t>
  </si>
  <si>
    <t>53P5020</t>
  </si>
  <si>
    <t>53P5025</t>
  </si>
  <si>
    <t>53P5032</t>
  </si>
  <si>
    <t>53P5040</t>
  </si>
  <si>
    <t>53P5050</t>
  </si>
  <si>
    <t>53P5063</t>
  </si>
  <si>
    <t>53P5075</t>
  </si>
  <si>
    <t>53P5090</t>
  </si>
  <si>
    <t>53P5110</t>
  </si>
  <si>
    <t>5W114020</t>
  </si>
  <si>
    <t>5W114025</t>
  </si>
  <si>
    <t>5W114032</t>
  </si>
  <si>
    <t>5W114040</t>
  </si>
  <si>
    <t>5W114050</t>
  </si>
  <si>
    <t>5W114063</t>
  </si>
  <si>
    <t>50137020C</t>
  </si>
  <si>
    <t>50137025C</t>
  </si>
  <si>
    <t>50137032C</t>
  </si>
  <si>
    <t>50137040C</t>
  </si>
  <si>
    <t>50137050C</t>
  </si>
  <si>
    <t>50137063C</t>
  </si>
  <si>
    <t>50116020C</t>
  </si>
  <si>
    <t>50116025C</t>
  </si>
  <si>
    <t>50116032C</t>
  </si>
  <si>
    <t>50116040C</t>
  </si>
  <si>
    <t>50116050C</t>
  </si>
  <si>
    <t>50116063C</t>
  </si>
  <si>
    <t>50113020EVA</t>
  </si>
  <si>
    <t>50113025EVA</t>
  </si>
  <si>
    <t>50113032EVA</t>
  </si>
  <si>
    <t>50113040EVA</t>
  </si>
  <si>
    <t>50113050EVA</t>
  </si>
  <si>
    <t>50113063EVA</t>
  </si>
  <si>
    <t>50113075EVA</t>
  </si>
  <si>
    <t>50113090EVA</t>
  </si>
  <si>
    <t>50113110EVA</t>
  </si>
  <si>
    <t>50113125EVA</t>
  </si>
  <si>
    <t>50113140EVA</t>
  </si>
  <si>
    <t>50113160EVA</t>
  </si>
  <si>
    <t>50113200EVA</t>
  </si>
  <si>
    <t>50113225EVA</t>
  </si>
  <si>
    <t>50113250EVA</t>
  </si>
  <si>
    <t>50113315EVA</t>
  </si>
  <si>
    <t>V5140020S</t>
  </si>
  <si>
    <t>V5140025S</t>
  </si>
  <si>
    <t>V5140032S</t>
  </si>
  <si>
    <t>V5140040S</t>
  </si>
  <si>
    <t>V5140050S</t>
  </si>
  <si>
    <t>V5140063S</t>
  </si>
  <si>
    <t>V5140075S</t>
  </si>
  <si>
    <t>V5140090S</t>
  </si>
  <si>
    <t>V5140110S</t>
  </si>
  <si>
    <t>V5141020S</t>
  </si>
  <si>
    <t>V5141025S</t>
  </si>
  <si>
    <t>V5141032S</t>
  </si>
  <si>
    <t>V5141040S</t>
  </si>
  <si>
    <t>V5141050S</t>
  </si>
  <si>
    <t>V5141063S</t>
  </si>
  <si>
    <t>V5141075S</t>
  </si>
  <si>
    <t>V5141090S</t>
  </si>
  <si>
    <t>V5141110S</t>
  </si>
  <si>
    <t>V5146020</t>
  </si>
  <si>
    <t>V5146025</t>
  </si>
  <si>
    <t>V5146032</t>
  </si>
  <si>
    <t>V5146040</t>
  </si>
  <si>
    <t>V5146050</t>
  </si>
  <si>
    <t>V5146063</t>
  </si>
  <si>
    <t>V5146075</t>
  </si>
  <si>
    <t>V5146090</t>
  </si>
  <si>
    <t>V5147020</t>
  </si>
  <si>
    <t>V5147025</t>
  </si>
  <si>
    <t>V5147032</t>
  </si>
  <si>
    <t>V5147040</t>
  </si>
  <si>
    <t>V5147050</t>
  </si>
  <si>
    <t>V5147063</t>
  </si>
  <si>
    <t>V5146020CR</t>
  </si>
  <si>
    <t>V5146025CR</t>
  </si>
  <si>
    <t>V5146032CR</t>
  </si>
  <si>
    <t>V5146040CR</t>
  </si>
  <si>
    <t>V5146050CR</t>
  </si>
  <si>
    <t>V5146063CR</t>
  </si>
  <si>
    <t>V5147020RC</t>
  </si>
  <si>
    <t>V5147025RC</t>
  </si>
  <si>
    <t>V5147032RC</t>
  </si>
  <si>
    <t>V5147040RC</t>
  </si>
  <si>
    <t>V5147050RC</t>
  </si>
  <si>
    <t>V5147063RC</t>
  </si>
  <si>
    <t>V5146020CM</t>
  </si>
  <si>
    <t>V5146025CM</t>
  </si>
  <si>
    <t>V5146032CM</t>
  </si>
  <si>
    <t>V5146040CM</t>
  </si>
  <si>
    <t>V5146050CM</t>
  </si>
  <si>
    <t>V5146063CM</t>
  </si>
  <si>
    <t>V5147020RM</t>
  </si>
  <si>
    <t>V5147025RM</t>
  </si>
  <si>
    <t>V5147032RM</t>
  </si>
  <si>
    <t>V5147040RM</t>
  </si>
  <si>
    <t>V5147050RM</t>
  </si>
  <si>
    <t>V5147063RM</t>
  </si>
  <si>
    <t>V5147020MC</t>
  </si>
  <si>
    <t>V5147025MC</t>
  </si>
  <si>
    <t>V5147032MC</t>
  </si>
  <si>
    <t>V5147040MC</t>
  </si>
  <si>
    <t>V5147050MC</t>
  </si>
  <si>
    <t>V5147063MC</t>
  </si>
  <si>
    <t>V5147020MR</t>
  </si>
  <si>
    <t>V5147025MR</t>
  </si>
  <si>
    <t>V5147032MR</t>
  </si>
  <si>
    <t>V5147040MR</t>
  </si>
  <si>
    <t>V5147050MR</t>
  </si>
  <si>
    <t>V5147063MR</t>
  </si>
  <si>
    <t>V5147020MM</t>
  </si>
  <si>
    <t>V5147025MM</t>
  </si>
  <si>
    <t>V5147032MM</t>
  </si>
  <si>
    <t>V5147040MM</t>
  </si>
  <si>
    <t>V5147050MM</t>
  </si>
  <si>
    <t>V5147063MM</t>
  </si>
  <si>
    <t>V5140020S3</t>
  </si>
  <si>
    <t>V5140025S3</t>
  </si>
  <si>
    <t>V5140032S3</t>
  </si>
  <si>
    <t>V5140040S3</t>
  </si>
  <si>
    <t>V5140050S3</t>
  </si>
  <si>
    <t>V5140063S3</t>
  </si>
  <si>
    <t>V5140020AA</t>
  </si>
  <si>
    <t>V5140025AA</t>
  </si>
  <si>
    <t>V5140032AA</t>
  </si>
  <si>
    <t>V5140040AA</t>
  </si>
  <si>
    <t>V5140050AA</t>
  </si>
  <si>
    <t>V5140063AA</t>
  </si>
  <si>
    <t>V5140075AA</t>
  </si>
  <si>
    <t>V5140090AA</t>
  </si>
  <si>
    <t>V5140110AA</t>
  </si>
  <si>
    <t>V5140020A</t>
  </si>
  <si>
    <t>V5140025A</t>
  </si>
  <si>
    <t>V5140032A</t>
  </si>
  <si>
    <t>V5140040A</t>
  </si>
  <si>
    <t>V5140050A</t>
  </si>
  <si>
    <t>V5140063A</t>
  </si>
  <si>
    <t>V5140075A</t>
  </si>
  <si>
    <t>V5140090A</t>
  </si>
  <si>
    <t>V5140110A</t>
  </si>
  <si>
    <t>V5164016</t>
  </si>
  <si>
    <t>V5164020</t>
  </si>
  <si>
    <t>V5164025</t>
  </si>
  <si>
    <t>V5164032</t>
  </si>
  <si>
    <t>V5164040</t>
  </si>
  <si>
    <t>V5164050</t>
  </si>
  <si>
    <t>V5164063</t>
  </si>
  <si>
    <t>V5164075</t>
  </si>
  <si>
    <t>V5164090</t>
  </si>
  <si>
    <t>V5164110</t>
  </si>
  <si>
    <t>V5165015</t>
  </si>
  <si>
    <t>V5165020</t>
  </si>
  <si>
    <t>V5165025</t>
  </si>
  <si>
    <t>V5165032</t>
  </si>
  <si>
    <t>V5165040</t>
  </si>
  <si>
    <t>V5165050</t>
  </si>
  <si>
    <t>V5165063</t>
  </si>
  <si>
    <t>V5165075</t>
  </si>
  <si>
    <t>V5165090</t>
  </si>
  <si>
    <t>V5165110</t>
  </si>
  <si>
    <t>V5160016</t>
  </si>
  <si>
    <t>V5160020</t>
  </si>
  <si>
    <t>V5160025</t>
  </si>
  <si>
    <t>V5160032</t>
  </si>
  <si>
    <t>V5160040</t>
  </si>
  <si>
    <t>V5160050</t>
  </si>
  <si>
    <t>V5160063</t>
  </si>
  <si>
    <t>V5160075</t>
  </si>
  <si>
    <t>V5160090</t>
  </si>
  <si>
    <t>V5160110</t>
  </si>
  <si>
    <t>V5161016</t>
  </si>
  <si>
    <t>V5161020</t>
  </si>
  <si>
    <t>V5161025</t>
  </si>
  <si>
    <t>V5161032</t>
  </si>
  <si>
    <t>V5161040</t>
  </si>
  <si>
    <t>V5161050</t>
  </si>
  <si>
    <t>V5161063</t>
  </si>
  <si>
    <t>V5161075</t>
  </si>
  <si>
    <t>V5161090</t>
  </si>
  <si>
    <t>V5161110</t>
  </si>
  <si>
    <t>V5164020RM</t>
  </si>
  <si>
    <t>V5164025RM</t>
  </si>
  <si>
    <t>V5164032RM</t>
  </si>
  <si>
    <t>V5164040RM</t>
  </si>
  <si>
    <t>V5164050RM</t>
  </si>
  <si>
    <t>V5164063RM</t>
  </si>
  <si>
    <t>V5165020RM</t>
  </si>
  <si>
    <t>V5165025RM</t>
  </si>
  <si>
    <t>V5165032RM</t>
  </si>
  <si>
    <t>V5165040RM</t>
  </si>
  <si>
    <t>V5165050RM</t>
  </si>
  <si>
    <t>V5165063RM</t>
  </si>
  <si>
    <t>V5170075</t>
  </si>
  <si>
    <t>V5170090</t>
  </si>
  <si>
    <t>V5170110</t>
  </si>
  <si>
    <t>V5170140</t>
  </si>
  <si>
    <t>V5170160</t>
  </si>
  <si>
    <t>V5170200</t>
  </si>
  <si>
    <t>V5170250</t>
  </si>
  <si>
    <t>V5170315</t>
  </si>
  <si>
    <t>V5168075</t>
  </si>
  <si>
    <t>V5168090</t>
  </si>
  <si>
    <t>V5168110</t>
  </si>
  <si>
    <t>V5168125</t>
  </si>
  <si>
    <t>V5168140</t>
  </si>
  <si>
    <t>V5168160</t>
  </si>
  <si>
    <t>V5168200</t>
  </si>
  <si>
    <t>V5168225</t>
  </si>
  <si>
    <t>V5168250</t>
  </si>
  <si>
    <t>V5168315</t>
  </si>
  <si>
    <t>V5173050</t>
  </si>
  <si>
    <t>V5173063</t>
  </si>
  <si>
    <t>V5173090</t>
  </si>
  <si>
    <t>V5173110</t>
  </si>
  <si>
    <t>AM60300</t>
  </si>
  <si>
    <t>P581050</t>
  </si>
  <si>
    <t>P581063</t>
  </si>
  <si>
    <t>P581075</t>
  </si>
  <si>
    <t>P581090</t>
  </si>
  <si>
    <t>P581110</t>
  </si>
  <si>
    <t>P581125</t>
  </si>
  <si>
    <t>P581140</t>
  </si>
  <si>
    <t>P581160</t>
  </si>
  <si>
    <t>P581200</t>
  </si>
  <si>
    <t>P581225</t>
  </si>
  <si>
    <t>P581250</t>
  </si>
  <si>
    <t>P581280</t>
  </si>
  <si>
    <t>P581315</t>
  </si>
  <si>
    <t>P581400</t>
  </si>
  <si>
    <t>P582016</t>
  </si>
  <si>
    <t>P582020</t>
  </si>
  <si>
    <t>P582025</t>
  </si>
  <si>
    <t>P582032</t>
  </si>
  <si>
    <t>P582040</t>
  </si>
  <si>
    <t>P582050</t>
  </si>
  <si>
    <t>P582063</t>
  </si>
  <si>
    <t>P582075</t>
  </si>
  <si>
    <t>P582090</t>
  </si>
  <si>
    <t>P582110</t>
  </si>
  <si>
    <t>600250WDF</t>
  </si>
  <si>
    <t>600500WDF</t>
  </si>
  <si>
    <t>601000PE</t>
  </si>
  <si>
    <t>P581032</t>
  </si>
  <si>
    <t>P581040</t>
  </si>
  <si>
    <t>na dotaz</t>
  </si>
  <si>
    <t xml:space="preserve">S P O J K A   P Ř Í M Á </t>
  </si>
  <si>
    <t>R E D U K C E</t>
  </si>
  <si>
    <t>N Á Z E V</t>
  </si>
  <si>
    <t>K Ó D</t>
  </si>
  <si>
    <t>Z Á S L E P K A</t>
  </si>
  <si>
    <t>K O L E N O   9 0 °</t>
  </si>
  <si>
    <t>K O L E N O   4 5 °</t>
  </si>
  <si>
    <t>K O L E N O   3 0 °</t>
  </si>
  <si>
    <t xml:space="preserve">K O L E N O   1 1 ° </t>
  </si>
  <si>
    <t>T - K U S   9 0 °</t>
  </si>
  <si>
    <t>R E D U K O V A N Ý   T - K U S   9 0 °</t>
  </si>
  <si>
    <t>O D B O Č O V A C Í   N A V R T Á V A C Í</t>
  </si>
  <si>
    <t>T - K U S   M o n o b l o k</t>
  </si>
  <si>
    <t xml:space="preserve">O D B O Č O V A C Í   N A V R T Á V A C Í </t>
  </si>
  <si>
    <t xml:space="preserve">T - K U S </t>
  </si>
  <si>
    <t xml:space="preserve">S E D L O V Á   T V A R O V K A </t>
  </si>
  <si>
    <t xml:space="preserve">O D B  O Č O V A C Í   N A V R T Á V A C Í </t>
  </si>
  <si>
    <t xml:space="preserve">T - K U S   S   V E N T I L E M </t>
  </si>
  <si>
    <t>E L E K T R O S E D L A</t>
  </si>
  <si>
    <t>E L E K T R O P Ř E C H O D Y</t>
  </si>
  <si>
    <t xml:space="preserve">S E D L O V Ý   P Ř E C H O D O V Ý   K U S </t>
  </si>
  <si>
    <t xml:space="preserve">S   V N I T Ř N Í M   Z Á V I T E M </t>
  </si>
  <si>
    <t>S  U Z Á V Ě R E M</t>
  </si>
  <si>
    <t>P Ř E C H O D K A   PE / M O S A Z</t>
  </si>
  <si>
    <t xml:space="preserve">V N I T Ř N Í   Z Á V I T </t>
  </si>
  <si>
    <t>P Ř E C H O D K A   P E / M O S A Z</t>
  </si>
  <si>
    <t>V N Ě J Š Í   Z Á V I T</t>
  </si>
  <si>
    <t>P Ř E C H O D K A   P E  / M O S A Z</t>
  </si>
  <si>
    <t>P Ř E C H O D K A  P E / M O S A Z</t>
  </si>
  <si>
    <t xml:space="preserve">P Ř E C H O D K A  P E / M O S A Z </t>
  </si>
  <si>
    <t xml:space="preserve">V N I T Ř N Í   Z Á V I T   S </t>
  </si>
  <si>
    <t xml:space="preserve">P Ř Í R U B A   O C E L O V Á </t>
  </si>
  <si>
    <t xml:space="preserve">K Ó D </t>
  </si>
  <si>
    <t>B A L E N Í            ( ks )</t>
  </si>
  <si>
    <t xml:space="preserve">P Ř Í R U B A   S L E P Á </t>
  </si>
  <si>
    <t xml:space="preserve">     0 5  &gt;  N Á S T R O J E   P R O   S P O J O V Á N Í   A   O P R A C O V Á N Í   P O L Y E T Y L É N U </t>
  </si>
  <si>
    <t>P Ř Í S L U Š E N S T V Í   P R O   O P R A C O V Á N Í   P O T R U B Í</t>
  </si>
  <si>
    <t xml:space="preserve">P Ř Í S T R O J E   P R O   S V A Ř O V Á N Í   N A   T U P O </t>
  </si>
  <si>
    <t>F I X A Č N Í   S V O R K Y   S   C E N T R Á L N Í M   P O H Y B L I V Ý M   K L O U B E M - SVAŘOVÁNÍ ELEKTROTVAROVEK</t>
  </si>
  <si>
    <t>PE  T L A K O V É   P O T R U B Í</t>
  </si>
  <si>
    <t>R O Z M Ě R</t>
  </si>
  <si>
    <t>PVC-U  T L A K O V É   P O T R U B Í</t>
  </si>
  <si>
    <t xml:space="preserve">Z P Ě T N Á   K L A P K A </t>
  </si>
  <si>
    <t>připojení lepením</t>
  </si>
  <si>
    <t>Z P Ě T N Á   K L A P K A  S E  S A C Í M  K O Š E M</t>
  </si>
  <si>
    <t>připojení - vnitřní závit</t>
  </si>
  <si>
    <t>Z P Ě T N Á   K L A P  K A</t>
  </si>
  <si>
    <t>U Z A V Í R A C Í   K L A P K A  (EPDM)</t>
  </si>
  <si>
    <t xml:space="preserve">N Á Z E V </t>
  </si>
  <si>
    <t xml:space="preserve">K U L O V Ý  V E N T I L </t>
  </si>
  <si>
    <t>PE  L E M O V Ý   N Á K R U Ž E K</t>
  </si>
  <si>
    <t xml:space="preserve">T Ř Í C E S T N Ý   V E N T I L </t>
  </si>
  <si>
    <t>L E M O V Ý   N Á K R U Ž E K</t>
  </si>
  <si>
    <t xml:space="preserve">     0 3  &gt;  H L A D C E   F O R M O V A N É   O B L O U K Y   PE 100 RC</t>
  </si>
  <si>
    <t xml:space="preserve">L E M O V Ý   N Á K R U Ž E K </t>
  </si>
  <si>
    <t>S INTEGROVANOU PŘÍRUBOU</t>
  </si>
  <si>
    <t>PRO MEZIPŘÍRUBOVOU KLAPKU</t>
  </si>
  <si>
    <t>K O L E N O   45°</t>
  </si>
  <si>
    <t>K O L E N O   90°</t>
  </si>
  <si>
    <t>K O L E N O   30°</t>
  </si>
  <si>
    <t xml:space="preserve">Z Á S L E P K A </t>
  </si>
  <si>
    <t>K U L O V Ý   V E N T I L  U N I B L O K</t>
  </si>
  <si>
    <t>Z Á V I T O V Á   V S U V K A</t>
  </si>
  <si>
    <t xml:space="preserve">     0 9  &gt;  PP  P L A S T O V É   Š R O U B E N Í  </t>
  </si>
  <si>
    <t xml:space="preserve">R E D U K O V A N Á </t>
  </si>
  <si>
    <t xml:space="preserve">V N Ě J Š Í   Z Á V I T </t>
  </si>
  <si>
    <t xml:space="preserve">V N I T Ř N Í  Z Á V I T </t>
  </si>
  <si>
    <t>N Á T R U B E K</t>
  </si>
  <si>
    <t xml:space="preserve">N Á T R U B E K   R E D U K O V A N Ý </t>
  </si>
  <si>
    <t xml:space="preserve">R E D U K C E   D L O U H Á </t>
  </si>
  <si>
    <t xml:space="preserve">R E D U K C E   K R Á T K Á </t>
  </si>
  <si>
    <t>T - K U S   Z Á V I T O V Ý</t>
  </si>
  <si>
    <t>V N I T Ř N Í   X   V N Ě J Š Í   Z Á V I T</t>
  </si>
  <si>
    <t xml:space="preserve">K O L E N O   Z Á V I T O V É </t>
  </si>
  <si>
    <t xml:space="preserve">R O Z M Ě R  </t>
  </si>
  <si>
    <t xml:space="preserve">N A V R T Á V A C Í   O B J Í M K A   -   B E Z   V Ý Z T U Ž N É H O   K R O U Ž K U </t>
  </si>
  <si>
    <t xml:space="preserve">N A V R T Á V A C Í   O B J Í M K A   -   S   V Ý Z T U Ž N Ý M   K R O U Ž K E M </t>
  </si>
  <si>
    <t>6   Š R O U B Ů</t>
  </si>
  <si>
    <t>4   Š R O U B Y</t>
  </si>
  <si>
    <t>2   Š R O U B Y</t>
  </si>
  <si>
    <t xml:space="preserve">6   Š R O U B Ů </t>
  </si>
  <si>
    <t xml:space="preserve">R O Z M Ě R </t>
  </si>
  <si>
    <t xml:space="preserve">PP  K U L O V Ý   V E N T I L </t>
  </si>
  <si>
    <t>K U L O V Ý   V E N T I L   U N I B L O K</t>
  </si>
  <si>
    <t xml:space="preserve">PE  x   V N Ě J Š Í   Z Á V I T </t>
  </si>
  <si>
    <t xml:space="preserve">PE x V N I T Ř N Í   Z Á V I T </t>
  </si>
  <si>
    <t>RABAT (%)</t>
  </si>
  <si>
    <t xml:space="preserve">     0 7  &gt;  P L A S T O V É   S V Ě R N É   V E N T I L Y   Z   PP</t>
  </si>
  <si>
    <t>K  PP / PVC  V E N T I L U</t>
  </si>
  <si>
    <t>K  PP/PVC V E N T I L U</t>
  </si>
  <si>
    <t>V N I T Ř N Í   Z Á V I T</t>
  </si>
  <si>
    <t>K O L E N O   90° F/M/F</t>
  </si>
  <si>
    <t>K O L E N O  90°</t>
  </si>
  <si>
    <t>VNITŘNÍ ZÁVIT x VNITŘNÍ ZÁVIT</t>
  </si>
  <si>
    <t>O B L O U K  90°</t>
  </si>
  <si>
    <t xml:space="preserve">     1 0  &gt;  PVC-U  T L A K O V É   T V A R O V K Y </t>
  </si>
  <si>
    <t>K O L E N O  90° F / M</t>
  </si>
  <si>
    <t>T - K U S 90°</t>
  </si>
  <si>
    <t>VNITŘNÍ ZÁVIT</t>
  </si>
  <si>
    <t>T - K U S  90°</t>
  </si>
  <si>
    <t>T-  K U S  90°</t>
  </si>
  <si>
    <t>T - K U S  45°</t>
  </si>
  <si>
    <t>K Ř Í Ž  90°</t>
  </si>
  <si>
    <t xml:space="preserve">M U F N A </t>
  </si>
  <si>
    <t>M U F N A</t>
  </si>
  <si>
    <t>(BEZ DORAZU)</t>
  </si>
  <si>
    <t xml:space="preserve">O P R A V N Á   S P O J K A  </t>
  </si>
  <si>
    <t>(S DORAZEM)</t>
  </si>
  <si>
    <t>P Ř Í M Á   S P O J K A</t>
  </si>
  <si>
    <t>REDUKOVANÁ</t>
  </si>
  <si>
    <t>S VNITŘNÍM ZÁVITEM</t>
  </si>
  <si>
    <t>S P O J K A</t>
  </si>
  <si>
    <t>S VNĚJŠÍM ZÁVITEM</t>
  </si>
  <si>
    <t>N Á S T Ě N K A</t>
  </si>
  <si>
    <t>REDUKOVANÝ</t>
  </si>
  <si>
    <t>P Ř Í R U B O V Á   S P O J K A</t>
  </si>
  <si>
    <t>S V Ě R N Ý   K R O U Ž E K</t>
  </si>
  <si>
    <t>P Ř E V L E Č N Á   M A T I C E</t>
  </si>
  <si>
    <t xml:space="preserve">     0 6  &gt;  P L A S T O V É   S V Ě R N É   S P O J K Y   Z   PP  P R O   PE  P O T R U B Í</t>
  </si>
  <si>
    <t>R E D U K C E   D L O U H Á</t>
  </si>
  <si>
    <t>P Ř Í R U B A</t>
  </si>
  <si>
    <t xml:space="preserve">Z Á T K A   L E P E N Í </t>
  </si>
  <si>
    <t>Z Á T K A</t>
  </si>
  <si>
    <t>VNĚJŠÍ ZÁVIT</t>
  </si>
  <si>
    <t xml:space="preserve">Z Á T K A </t>
  </si>
  <si>
    <t>P Ř E C H O D O V Ý   N I P L</t>
  </si>
  <si>
    <t xml:space="preserve">D V O J I T Ý   N I P L </t>
  </si>
  <si>
    <t>D V O J I T Ý   N I P L</t>
  </si>
  <si>
    <t xml:space="preserve">ME Z I P Ř Í R U B O V É   </t>
  </si>
  <si>
    <t>TĚSNĚNÍ EVA</t>
  </si>
  <si>
    <t>LEPENÍ</t>
  </si>
  <si>
    <t>H A D I C O V Ý   T R N   K Ó N I C K Ý</t>
  </si>
  <si>
    <t xml:space="preserve">LEPENÍ </t>
  </si>
  <si>
    <t xml:space="preserve">H A D I C O V Ý   T R N </t>
  </si>
  <si>
    <t>H A D I C O V Ý   T R N</t>
  </si>
  <si>
    <t>P R Ů C H O D K A  PVC</t>
  </si>
  <si>
    <t>Š R O U B E N Í   3 - D Í L N É</t>
  </si>
  <si>
    <t>PVC  L E P I D L O  UNI - 100</t>
  </si>
  <si>
    <t>PVC, PVC-C &amp; ABS  Č I S T I Č</t>
  </si>
  <si>
    <t xml:space="preserve">T R A N S P A R E N T N Í   T M E L </t>
  </si>
  <si>
    <t xml:space="preserve">U N I V E R Z Á L N Í ,   F I X A Č N Í </t>
  </si>
  <si>
    <t xml:space="preserve">AQUA   MAX   FIX  &amp;  SEAL </t>
  </si>
  <si>
    <t>Clevelings s.r.o.</t>
  </si>
  <si>
    <t>K Pahrbku 1562, 763 61 Napajedla</t>
  </si>
  <si>
    <t>03. HLADCE FORMOVANÉ OBLOUKY PE 100 RC</t>
  </si>
  <si>
    <t>05. NÁSTROJE PRO SPOJOVÁNÍ A OPRACOVÁNÍ POLYETYLÉNU</t>
  </si>
  <si>
    <t>06. PLASTOVÉ SVĚRNÉ SPOJKY Z PP</t>
  </si>
  <si>
    <t>07. PLASTOVÉ SVĚRNÉ VENTILY Z PP</t>
  </si>
  <si>
    <t xml:space="preserve">» vstup do kategorie </t>
  </si>
  <si>
    <t>» vstup do kategorie</t>
  </si>
  <si>
    <t>PLATNOST OD</t>
  </si>
  <si>
    <t>SPIRÁLA</t>
  </si>
  <si>
    <t>DÉLKA</t>
  </si>
  <si>
    <t>HMOTNOST</t>
  </si>
  <si>
    <t>PRACOVNÍ</t>
  </si>
  <si>
    <t>VÝBUŠNÝ</t>
  </si>
  <si>
    <t>TAH</t>
  </si>
  <si>
    <t>TLOUŠŤKA</t>
  </si>
  <si>
    <t>náplň 425 g</t>
  </si>
  <si>
    <t>125 ml plechovka</t>
  </si>
  <si>
    <t>250 ml plechovka</t>
  </si>
  <si>
    <t>500 ml  plechovka</t>
  </si>
  <si>
    <t>500 ml plast + štětec</t>
  </si>
  <si>
    <t>250 ml plast + štětec</t>
  </si>
  <si>
    <t>125 ml tuba</t>
  </si>
  <si>
    <t xml:space="preserve">N Á Z E V  </t>
  </si>
  <si>
    <t>R O Z M Ě R                             ( mm )</t>
  </si>
  <si>
    <t>R A B A T                            ( % )</t>
  </si>
  <si>
    <t>R O Z M Ě R                   ( mm )</t>
  </si>
  <si>
    <t>R A B A T                        ( % )</t>
  </si>
  <si>
    <t>R A B A T                ( % )</t>
  </si>
  <si>
    <t>R A B A T                    ( % )</t>
  </si>
  <si>
    <t>( mm )</t>
  </si>
  <si>
    <t xml:space="preserve">( mm ) </t>
  </si>
  <si>
    <t>( bar )</t>
  </si>
  <si>
    <t>( m )</t>
  </si>
  <si>
    <t>( kg )</t>
  </si>
  <si>
    <t>12. PVC-U ZPĚTNÉ KLAPKY</t>
  </si>
  <si>
    <t>11. PVC-U TLAKOVÉ VENTILY</t>
  </si>
  <si>
    <t>10. PVC-U TLAKOVÉ TVAROVKY</t>
  </si>
  <si>
    <t>K O L E N O   90° -  Z Á V I T O V É</t>
  </si>
  <si>
    <t>01. ELEKTROTVAROVKY EUROSTANDARD PE 100 / PE 100  RC</t>
  </si>
  <si>
    <t>02. TVAROVKY NA TUPO PE 100 / PE 100 RC</t>
  </si>
  <si>
    <t>04. PŘÍRUBY</t>
  </si>
  <si>
    <t>08. PP NAVRTÁVACÍ OBJÍMKY</t>
  </si>
  <si>
    <t>09. PP PLASTOVÉ ŠROUBENÍ</t>
  </si>
  <si>
    <t xml:space="preserve">     0 1  &gt;  E L E K T R O T V A R O V K Y   E U R O S T A N D A R D   PE 100 / PE 100 RC</t>
  </si>
  <si>
    <t xml:space="preserve">     0 2  &gt;  T V A R O V K Y   N A  T U P O  PE 100 / PE 100 RC</t>
  </si>
  <si>
    <t xml:space="preserve">     0 4  &gt;  P Ř Í R U B Y</t>
  </si>
  <si>
    <t>P N  1 0</t>
  </si>
  <si>
    <t>P N  1 6</t>
  </si>
  <si>
    <t xml:space="preserve"> M o n o b l o k</t>
  </si>
  <si>
    <t xml:space="preserve">Z E M N Í  S O U P R A V A  </t>
  </si>
  <si>
    <t>K O L E N O   S   V N Ě J Š Í M   Z Á V.   45 °</t>
  </si>
  <si>
    <t>K O L E N O   S   V N I T Ř N Í M   Z Á V.   45 °</t>
  </si>
  <si>
    <t>K O L E N O   S   V N Ě J Š Í M   Z Á V.   90 °</t>
  </si>
  <si>
    <t>K O L E N O   S   V N I T Ř N Í M   Z Á V.  90 °</t>
  </si>
  <si>
    <t>V O L N O U  M A T I C Í</t>
  </si>
  <si>
    <t>K O L E N O   S   V N I T Ř N Í M   Z Á V.   90 °</t>
  </si>
  <si>
    <t>S   V O L N O U   M A T I C Í</t>
  </si>
  <si>
    <t>K O L E N O   S   V N I T Ř N Í M   Z Á V.  45 °</t>
  </si>
  <si>
    <t>S   V O L N O U  M A T I C Í</t>
  </si>
  <si>
    <t>T - K U S   R E D U K O V A N Ý</t>
  </si>
  <si>
    <t xml:space="preserve">T - K U S   45° </t>
  </si>
  <si>
    <t xml:space="preserve">T - K U S   90° </t>
  </si>
  <si>
    <t xml:space="preserve">P N  1 6 </t>
  </si>
  <si>
    <t xml:space="preserve">P N  1 0 </t>
  </si>
  <si>
    <t xml:space="preserve">UNIVERZÁLNÍ PŘECHOD PE/MOSAZ </t>
  </si>
  <si>
    <t>VNITŘNÍ ZÁVIT SDR 7,4 / PN25</t>
  </si>
  <si>
    <t xml:space="preserve">UNIVERZÁLNÍ PŘECHOD PE/NEREZ </t>
  </si>
  <si>
    <t>VNĚJŠÍ ZÁVIT SDR 11 / PN16</t>
  </si>
  <si>
    <t>VNĚJŠÍ ZÁVIT SDR 7,4 / PN25</t>
  </si>
  <si>
    <t>VNITŘNÍ ZÁVIT SDR 11 / PN16</t>
  </si>
  <si>
    <t>UNIVERZÁLNÍ PŘECHOD PE</t>
  </si>
  <si>
    <t>SE ZÁVITEM</t>
  </si>
  <si>
    <t>SE ZÁVITEM POPLASTOVANÁ</t>
  </si>
  <si>
    <t>B E Z E Š V Ý   O B L O U K   1 1°</t>
  </si>
  <si>
    <t>B E Z E Š V Ý   O B L O U K   2 2°</t>
  </si>
  <si>
    <t>B E Z E Š V Ý   O B L O U K   3 0°</t>
  </si>
  <si>
    <t>B E Z E Š V Ý   O B L O U K  4 5°</t>
  </si>
  <si>
    <t>B E Z E Š V Ý   O B L O U K   6 0°</t>
  </si>
  <si>
    <t>B E Z E Š V Ý   O B L O U K  9 0°</t>
  </si>
  <si>
    <t>R O Z M Ě R               D x Dn</t>
  </si>
  <si>
    <t xml:space="preserve">D I N   2 5 7 6 </t>
  </si>
  <si>
    <t xml:space="preserve">P N  1 0 / 1 6 </t>
  </si>
  <si>
    <t xml:space="preserve">P N  2 5 </t>
  </si>
  <si>
    <t xml:space="preserve"> S   P P  F Ó L I Í </t>
  </si>
  <si>
    <t>17916020B</t>
  </si>
  <si>
    <t>17916025B</t>
  </si>
  <si>
    <t>17916032B</t>
  </si>
  <si>
    <t>17916040B</t>
  </si>
  <si>
    <t>17916050B</t>
  </si>
  <si>
    <t>17916063B</t>
  </si>
  <si>
    <t>17916075B</t>
  </si>
  <si>
    <t>17916090B</t>
  </si>
  <si>
    <t>17916110B</t>
  </si>
  <si>
    <t>17916125B</t>
  </si>
  <si>
    <t>17916140B</t>
  </si>
  <si>
    <t>17916160B</t>
  </si>
  <si>
    <t>17916180B</t>
  </si>
  <si>
    <t xml:space="preserve">D I N   2 5 2 7 </t>
  </si>
  <si>
    <t>17910200B</t>
  </si>
  <si>
    <t>17910225B</t>
  </si>
  <si>
    <t>17910250B</t>
  </si>
  <si>
    <t>17910280B</t>
  </si>
  <si>
    <t>17910315B</t>
  </si>
  <si>
    <t xml:space="preserve">P O P I S </t>
  </si>
  <si>
    <t>N Á Z E V  / T Y P</t>
  </si>
  <si>
    <t xml:space="preserve">PN10 / PN16 </t>
  </si>
  <si>
    <t xml:space="preserve">NA VYŽÁDÁNÍ NACENÍME PE TPOTRUBÍ  V PRŮMĚRECH DN 32-1600 V TLAKOVÝCH ŘADÁCH PN 6-PN 25.  </t>
  </si>
  <si>
    <t xml:space="preserve">     1 3  &gt;  P V C, P E   L E P I D L A   A   Č I S T I Č E  </t>
  </si>
  <si>
    <t>R A B A T                   ( % )</t>
  </si>
  <si>
    <t>1 000 ml plast + štětec</t>
  </si>
  <si>
    <t>5 000 ml plechovka</t>
  </si>
  <si>
    <t>1 000 ml  plechovka</t>
  </si>
  <si>
    <t>PVC  L E P I D L O  WDF - 05</t>
  </si>
  <si>
    <t>lepení x lepení</t>
  </si>
  <si>
    <t>vnitřní závit x vnitřní závit</t>
  </si>
  <si>
    <t>lepení x vnější závit</t>
  </si>
  <si>
    <t>R A B A T                      ( % )</t>
  </si>
  <si>
    <t xml:space="preserve">     1 2  &gt;  PVC-U  Z P Ě T N É   K L A P K Y</t>
  </si>
  <si>
    <t xml:space="preserve">     1 1  &gt;  PVC-U   T L A K O V É   V E N T I L Y</t>
  </si>
  <si>
    <t>V A R I A B I L I T A  PVC  V E N T I L Ů</t>
  </si>
  <si>
    <t xml:space="preserve">L E P E N Í   x   L E P E N Í </t>
  </si>
  <si>
    <t>L E P E N Í   x   V N I T Ř N Í   Z Á V I T</t>
  </si>
  <si>
    <t>LEPENÍ x VNITŘNÍ ZÁVIT</t>
  </si>
  <si>
    <t>LEPENÍ x VNĚJŠÍ ZÁVIT</t>
  </si>
  <si>
    <t>LEPENÍ x LEPENÍ</t>
  </si>
  <si>
    <t xml:space="preserve">LEPENÍ x LEPENÍ x LEPENÍ </t>
  </si>
  <si>
    <t>LEPENÍ x VNITŘNÍ ZÁVIT (UPROSTŘED)</t>
  </si>
  <si>
    <t xml:space="preserve">LEPENÍ x LEPENÍ </t>
  </si>
  <si>
    <t>VNĚJŠÍ ZÁVIT x VNĚJŠÍ ZÁVIT</t>
  </si>
  <si>
    <t>2x LEPENÍ x VNĚJŠÍ ZÁVIT</t>
  </si>
  <si>
    <t>VNITŘNÍ ZÁVIT x VNĚJŠÍ ZÁVIT</t>
  </si>
  <si>
    <t>VNITŘNÍ ZÁVIT x 2x LEPENÍ</t>
  </si>
  <si>
    <t>VNĚJŠÍ ZÁVIT x VNITŘNÍ ZÁVIT</t>
  </si>
  <si>
    <t>20-25x3/4"</t>
  </si>
  <si>
    <t>25-32x1"</t>
  </si>
  <si>
    <t>32-40x1 1/4"</t>
  </si>
  <si>
    <t>40-50x1 3/4"</t>
  </si>
  <si>
    <t>lepení x vnitřní závit</t>
  </si>
  <si>
    <t>vnitřní závit x lepení</t>
  </si>
  <si>
    <t xml:space="preserve">lepení x vnější závit </t>
  </si>
  <si>
    <t>vnitřní závit x vnější závit</t>
  </si>
  <si>
    <t>vnější závit x lepení</t>
  </si>
  <si>
    <t>vnější závit x vnitřní závit</t>
  </si>
  <si>
    <t>vnější závit x vnější závit</t>
  </si>
  <si>
    <t>R A B A T                       ( % )</t>
  </si>
  <si>
    <t>M U F N A  S VÝZTUŽNÝM KROUŽKEM</t>
  </si>
  <si>
    <t xml:space="preserve">OTEVŘENÁ </t>
  </si>
  <si>
    <t xml:space="preserve">P P  T R U B K O V Á   S V O R K A </t>
  </si>
  <si>
    <t>K R Á T K Ý   P Ř E C H O D O V Ý  N I P L</t>
  </si>
  <si>
    <t>460001 </t>
  </si>
  <si>
    <t>460002 </t>
  </si>
  <si>
    <t>460003 </t>
  </si>
  <si>
    <t>460004 </t>
  </si>
  <si>
    <t>460005 </t>
  </si>
  <si>
    <t>460006 </t>
  </si>
  <si>
    <t>460007 </t>
  </si>
  <si>
    <t>460008 </t>
  </si>
  <si>
    <t>460009 </t>
  </si>
  <si>
    <t>460010 </t>
  </si>
  <si>
    <t>460011 </t>
  </si>
  <si>
    <t>460012 </t>
  </si>
  <si>
    <t>460013 </t>
  </si>
  <si>
    <t>461001 </t>
  </si>
  <si>
    <t>461002 </t>
  </si>
  <si>
    <t>461003 </t>
  </si>
  <si>
    <t>461004 </t>
  </si>
  <si>
    <t>461005 </t>
  </si>
  <si>
    <t>461006 </t>
  </si>
  <si>
    <t>461007 </t>
  </si>
  <si>
    <t>461008 </t>
  </si>
  <si>
    <t xml:space="preserve">Z Á V I T O V Á   V S U V K A </t>
  </si>
  <si>
    <t xml:space="preserve">     0 8  &gt;  P P   N A V R T Á V A C Í   O B J Í M K Y </t>
  </si>
  <si>
    <t>V A R I A B I L I T A   P P   V E N T I L Ů</t>
  </si>
  <si>
    <t xml:space="preserve">R O Z M Ě R                 ( mm ) </t>
  </si>
  <si>
    <t>B A L E N Í             ( ks )</t>
  </si>
  <si>
    <t>O   K R O U Ž E K  ( E P D M  )</t>
  </si>
  <si>
    <t xml:space="preserve">R O Z M Ě R               ( mm ) </t>
  </si>
  <si>
    <t>R A B A T                    (%)</t>
  </si>
  <si>
    <t>16 - 63 mm</t>
  </si>
  <si>
    <t>MONTÁŽNÍ KLÍČ</t>
  </si>
  <si>
    <t>ODHROTOVAČ</t>
  </si>
  <si>
    <t>TR 63x 3mm 1,0 MPa šedá 5m</t>
  </si>
  <si>
    <t>TR 75x 3,6mm 1,0 MPa šedá 5m</t>
  </si>
  <si>
    <t>TR 90x 4,3mm 1,0 MPa šedá 5m</t>
  </si>
  <si>
    <t>TR 63x 4,7mm 1,6 MPa šedá 5m</t>
  </si>
  <si>
    <t>TR 75x 5,6mm 1,6 MPa šedá 5m</t>
  </si>
  <si>
    <t>TR 90x 6,7mm 1,6 MPa šedá 5m</t>
  </si>
  <si>
    <t>manuální řezačka potrubí pro průměry 20 - 63 mm</t>
  </si>
  <si>
    <t>manuální řezačka potrubí pro průměry 50 - 125 mm</t>
  </si>
  <si>
    <t>manuální řezačka potrubí pro průměry 110 - 160 mm</t>
  </si>
  <si>
    <t>321C02015</t>
  </si>
  <si>
    <t>321C02515</t>
  </si>
  <si>
    <t>321C02522</t>
  </si>
  <si>
    <t>321C03222</t>
  </si>
  <si>
    <t>321C03228</t>
  </si>
  <si>
    <t>20 mm x 15 mm</t>
  </si>
  <si>
    <t>25 mm x 15 mm</t>
  </si>
  <si>
    <t>25 mm x 22 mm</t>
  </si>
  <si>
    <t>32 mm x 22 mm</t>
  </si>
  <si>
    <t>32 mm x 28 mm</t>
  </si>
  <si>
    <t>GLOBÁLNÍ SPOJKY</t>
  </si>
  <si>
    <t>321D02220</t>
  </si>
  <si>
    <t>321D02225</t>
  </si>
  <si>
    <t>321D02725</t>
  </si>
  <si>
    <t>321D02732</t>
  </si>
  <si>
    <t>321D03425</t>
  </si>
  <si>
    <t>321D03432</t>
  </si>
  <si>
    <t>P O L Y V A L E N T N Í   E U R O   M I D I</t>
  </si>
  <si>
    <t>P O L Y V A L E N T N Í   E U R O   J U N I O R</t>
  </si>
  <si>
    <t xml:space="preserve">UNIVERZÁLNÍ SPOJKY </t>
  </si>
  <si>
    <t>PE  x  CU, PB, PEX</t>
  </si>
  <si>
    <t>PE  x  CU, FE, PVC, ABS, nerez</t>
  </si>
  <si>
    <t>525/25</t>
  </si>
  <si>
    <t>315/15</t>
  </si>
  <si>
    <t>225/15</t>
  </si>
  <si>
    <t>120/10</t>
  </si>
  <si>
    <r>
      <t xml:space="preserve">B A L E N Í    </t>
    </r>
    <r>
      <rPr>
        <sz val="8"/>
        <rFont val="Calibri"/>
        <family val="2"/>
        <charset val="238"/>
        <scheme val="minor"/>
      </rPr>
      <t>(box/sáček)</t>
    </r>
  </si>
  <si>
    <t>20-27 mm x 25 mm</t>
  </si>
  <si>
    <t>20-27 mm x 32 mm</t>
  </si>
  <si>
    <t>27-34 mm x 25 mm</t>
  </si>
  <si>
    <t>27-34 mm x 32 mm</t>
  </si>
  <si>
    <t>360/20</t>
  </si>
  <si>
    <t>300/20</t>
  </si>
  <si>
    <t>255/15</t>
  </si>
  <si>
    <t>180/10</t>
  </si>
  <si>
    <t>150/10</t>
  </si>
  <si>
    <t>750/25</t>
  </si>
  <si>
    <t>500/25</t>
  </si>
  <si>
    <t>320/20</t>
  </si>
  <si>
    <t>220/10</t>
  </si>
  <si>
    <t>900/25</t>
  </si>
  <si>
    <t>500/20</t>
  </si>
  <si>
    <t>340/20</t>
  </si>
  <si>
    <t>450/25</t>
  </si>
  <si>
    <t>240/20</t>
  </si>
  <si>
    <t>195/15</t>
  </si>
  <si>
    <t>600/25</t>
  </si>
  <si>
    <t>425/25</t>
  </si>
  <si>
    <t>375/25</t>
  </si>
  <si>
    <t>260/20</t>
  </si>
  <si>
    <t>150/15</t>
  </si>
  <si>
    <t>110/10</t>
  </si>
  <si>
    <t>160/10</t>
  </si>
  <si>
    <t>180/15</t>
  </si>
  <si>
    <t>240/10</t>
  </si>
  <si>
    <t>140/10</t>
  </si>
  <si>
    <t>400/20</t>
  </si>
  <si>
    <t>300/10</t>
  </si>
  <si>
    <t>260/10</t>
  </si>
  <si>
    <t xml:space="preserve"> 32x3,0 6 m PE100</t>
  </si>
  <si>
    <t xml:space="preserve"> 32x3,0 100 m PE100</t>
  </si>
  <si>
    <t xml:space="preserve"> 25x2,3 6 m PE100</t>
  </si>
  <si>
    <t xml:space="preserve"> 25x2,3 100 m PE100</t>
  </si>
  <si>
    <t xml:space="preserve"> 32x2,0 6 m PE100</t>
  </si>
  <si>
    <t xml:space="preserve"> 32x2,0 100 m PE100</t>
  </si>
  <si>
    <t xml:space="preserve"> 40x3,7 6 m PE100</t>
  </si>
  <si>
    <t xml:space="preserve"> 40x3,7 100 m PE100</t>
  </si>
  <si>
    <t xml:space="preserve"> 40x2,4 6 m PE100</t>
  </si>
  <si>
    <t xml:space="preserve"> 40x2,4 100 m PE100</t>
  </si>
  <si>
    <t xml:space="preserve"> 50x4,6 6 m PE100</t>
  </si>
  <si>
    <t xml:space="preserve"> 50x4,6 100 m PE100</t>
  </si>
  <si>
    <t xml:space="preserve"> 50x3,0 6 m PE100</t>
  </si>
  <si>
    <t xml:space="preserve"> 50x3,0 100 m PE100</t>
  </si>
  <si>
    <t xml:space="preserve"> 63x5,8 6 m PE100</t>
  </si>
  <si>
    <t xml:space="preserve"> 63x5,8 100 m PE100</t>
  </si>
  <si>
    <t xml:space="preserve"> 63x3,8 6 m PE100</t>
  </si>
  <si>
    <t xml:space="preserve"> 63x3,8 100 m PE100</t>
  </si>
  <si>
    <t xml:space="preserve"> 75x6,8 6 m PE100</t>
  </si>
  <si>
    <t xml:space="preserve"> 75x6,8 100 m PE100</t>
  </si>
  <si>
    <t xml:space="preserve"> 75x4,5 6 m PE100</t>
  </si>
  <si>
    <t xml:space="preserve"> 75x4,5 100 m PE100</t>
  </si>
  <si>
    <t xml:space="preserve"> 90x8,2 6 m PE100</t>
  </si>
  <si>
    <t xml:space="preserve"> 90x8,2 12 m PE100</t>
  </si>
  <si>
    <t xml:space="preserve"> 90x8,2 100 m PE100</t>
  </si>
  <si>
    <t xml:space="preserve"> 90x5,4 6 m PE100</t>
  </si>
  <si>
    <t xml:space="preserve"> 90x5,4 12 m PE100</t>
  </si>
  <si>
    <t xml:space="preserve"> 90x5,4 100 m PE100</t>
  </si>
  <si>
    <t xml:space="preserve"> 110x10,0 6 m PE100</t>
  </si>
  <si>
    <t xml:space="preserve"> 110x10,0 12 m PE100</t>
  </si>
  <si>
    <t xml:space="preserve"> 110x10,0 100 m PE100</t>
  </si>
  <si>
    <t xml:space="preserve"> 110x6,6 6 m PE100</t>
  </si>
  <si>
    <t xml:space="preserve"> 110x6,6 12 m PE100</t>
  </si>
  <si>
    <t xml:space="preserve"> 110x6,6 100 m PE100</t>
  </si>
  <si>
    <t xml:space="preserve"> 125x11,4 6 m PE100</t>
  </si>
  <si>
    <t xml:space="preserve"> 125x11,4 12 m PE10</t>
  </si>
  <si>
    <t xml:space="preserve"> 125x7,4 6 m PE100</t>
  </si>
  <si>
    <t xml:space="preserve"> 125x7,4 12 m PE100</t>
  </si>
  <si>
    <t xml:space="preserve"> 140x12,7 12 m PE100</t>
  </si>
  <si>
    <t xml:space="preserve"> 140x8,3 12 m PE100</t>
  </si>
  <si>
    <t xml:space="preserve"> 160x14,6 6 m PE100</t>
  </si>
  <si>
    <t xml:space="preserve"> 160x14,6 12 m PE100</t>
  </si>
  <si>
    <t xml:space="preserve"> 160x9,5 6 m PE100</t>
  </si>
  <si>
    <t xml:space="preserve"> 160x9,5 12 m PE100</t>
  </si>
  <si>
    <t xml:space="preserve"> 180x16,4 12 m PE100</t>
  </si>
  <si>
    <t xml:space="preserve"> 180x10,7 12 m PE100</t>
  </si>
  <si>
    <t xml:space="preserve"> 200x18,2 12 m PE100</t>
  </si>
  <si>
    <t xml:space="preserve"> 200x11,9 12 m PE100</t>
  </si>
  <si>
    <t xml:space="preserve"> 225x20,5 6 m PE100</t>
  </si>
  <si>
    <t xml:space="preserve"> 225x20,5 12 m PE100</t>
  </si>
  <si>
    <t xml:space="preserve"> 225x13,4 6 m PE100</t>
  </si>
  <si>
    <t xml:space="preserve"> 225x13,4 12 m PE100</t>
  </si>
  <si>
    <t xml:space="preserve"> 250x22,7 12 m PE100</t>
  </si>
  <si>
    <t xml:space="preserve"> 250x14,8 12 m PE100</t>
  </si>
  <si>
    <t xml:space="preserve"> 280x25,4 12 m PE100</t>
  </si>
  <si>
    <t xml:space="preserve"> 280x16,6 12 m PE100</t>
  </si>
  <si>
    <t xml:space="preserve"> 315x28,6 12 m PE100</t>
  </si>
  <si>
    <t xml:space="preserve"> 315x18,7 12 m PE100</t>
  </si>
  <si>
    <r>
      <t xml:space="preserve">R O Z M Ě R                  </t>
    </r>
    <r>
      <rPr>
        <sz val="9"/>
        <rFont val="Calibri"/>
        <family val="2"/>
        <charset val="238"/>
        <scheme val="minor"/>
      </rPr>
      <t xml:space="preserve"> ( mm )</t>
    </r>
  </si>
  <si>
    <r>
      <t xml:space="preserve">B A L E N Í          </t>
    </r>
    <r>
      <rPr>
        <sz val="9"/>
        <rFont val="Calibri"/>
        <family val="2"/>
        <charset val="238"/>
        <scheme val="minor"/>
      </rPr>
      <t xml:space="preserve"> ( ks )</t>
    </r>
  </si>
  <si>
    <t>N Á H R A D N Í   D Í L Y   A   N Á Ř A D Í</t>
  </si>
  <si>
    <t>PVC  L E M O V Ý   N Á K R U Ž E K</t>
  </si>
  <si>
    <t>SPOLEČNOST</t>
  </si>
  <si>
    <t>SPLATNOST</t>
  </si>
  <si>
    <t>ROČNÍ BONUS</t>
  </si>
  <si>
    <t>DOPRAVA</t>
  </si>
  <si>
    <t>BONUS (včasná platba)</t>
  </si>
  <si>
    <t>po prověření</t>
  </si>
  <si>
    <t xml:space="preserve">limit pro dopravu zdarma </t>
  </si>
  <si>
    <t>lepení x lepení x lepení</t>
  </si>
  <si>
    <t>20 - 63 mm</t>
  </si>
  <si>
    <t>MIDI</t>
  </si>
  <si>
    <t>JUNIOR</t>
  </si>
  <si>
    <t>manuální škrabka na PE potrubí</t>
  </si>
  <si>
    <t>16 x 3/8</t>
  </si>
  <si>
    <t>20 x 3/8</t>
  </si>
  <si>
    <t>32 x 1/2</t>
  </si>
  <si>
    <t>32 x 1 1/2</t>
  </si>
  <si>
    <t>90 x 2 1/2</t>
  </si>
  <si>
    <t>90 x 4</t>
  </si>
  <si>
    <t>110 x 3</t>
  </si>
  <si>
    <t>20 x 1</t>
  </si>
  <si>
    <t>40 x 2</t>
  </si>
  <si>
    <t>50 x 1</t>
  </si>
  <si>
    <t>90 x 2</t>
  </si>
  <si>
    <t>110 x 2</t>
  </si>
  <si>
    <t>100 x 4</t>
  </si>
  <si>
    <t xml:space="preserve">75 x 2 </t>
  </si>
  <si>
    <t>15-22 mm x 20 mm</t>
  </si>
  <si>
    <t>15-22 mm x 25 mm</t>
  </si>
  <si>
    <t>K O L E N O   90°  S   O D B O Č K O U</t>
  </si>
  <si>
    <t>110 - 100</t>
  </si>
  <si>
    <t>27116051A</t>
  </si>
  <si>
    <t>50 - 50</t>
  </si>
  <si>
    <t>63 - 65</t>
  </si>
  <si>
    <t>27116065A</t>
  </si>
  <si>
    <t>75 - 65</t>
  </si>
  <si>
    <t>75 - 80</t>
  </si>
  <si>
    <t>27116080A</t>
  </si>
  <si>
    <t>27116100A</t>
  </si>
  <si>
    <t>90 - 100</t>
  </si>
  <si>
    <t>90 - 80</t>
  </si>
  <si>
    <t>V N I T Ř N Í   Z Á V I T   x   V N I T Ř N Í   Z Á V I T</t>
  </si>
  <si>
    <t>24416020COM</t>
  </si>
  <si>
    <t>24416025COM</t>
  </si>
  <si>
    <t>24416032COM</t>
  </si>
  <si>
    <t>24416040COM</t>
  </si>
  <si>
    <t>24416050COM</t>
  </si>
  <si>
    <t>24416063COM</t>
  </si>
  <si>
    <t>P P  K U L O V Ý   V E N T I L</t>
  </si>
  <si>
    <t xml:space="preserve">P P   K U L O V Ý   V E N T I L  C O M P A C T </t>
  </si>
  <si>
    <t>24416020PPF</t>
  </si>
  <si>
    <t>24416025PPF</t>
  </si>
  <si>
    <t>24416032PPF</t>
  </si>
  <si>
    <t>24416040PPF</t>
  </si>
  <si>
    <t>24416050PPF</t>
  </si>
  <si>
    <t>24416063PPF</t>
  </si>
  <si>
    <t>PP  L E M O V Ý   N Á K R U Ž E K</t>
  </si>
  <si>
    <t>P P  K U L O V Ý   V E N T I L   U N I B L O K</t>
  </si>
  <si>
    <t xml:space="preserve">S V A Ř O V Á N Í  PE  x   V N Ě J Š Í   Z Á V I T </t>
  </si>
  <si>
    <t>K E   S V A Ř O V Á N Í  PE - PE</t>
  </si>
  <si>
    <t>25316020PPM</t>
  </si>
  <si>
    <t>25316025PPM</t>
  </si>
  <si>
    <t>25316032PPM</t>
  </si>
  <si>
    <t>25316040PPM</t>
  </si>
  <si>
    <t>25316050PPM</t>
  </si>
  <si>
    <t>25316063PPM</t>
  </si>
  <si>
    <t xml:space="preserve">P P  K U L O V Ý   V E N T I L </t>
  </si>
  <si>
    <t>24417020PE</t>
  </si>
  <si>
    <t>24417025PE</t>
  </si>
  <si>
    <t>24417032PE</t>
  </si>
  <si>
    <t>24417040PE</t>
  </si>
  <si>
    <t>24417050PE</t>
  </si>
  <si>
    <t>24417063PE</t>
  </si>
  <si>
    <t xml:space="preserve">PP  Z P Ě T N Ý  V E N T I L </t>
  </si>
  <si>
    <t>25216020B</t>
  </si>
  <si>
    <t>25216032B</t>
  </si>
  <si>
    <t>25216040B</t>
  </si>
  <si>
    <t>25216050B</t>
  </si>
  <si>
    <t>25216063B</t>
  </si>
  <si>
    <t>PE x  V N I T Ř N Í   Z Á V I T</t>
  </si>
  <si>
    <t>25216020BF</t>
  </si>
  <si>
    <t>25216025BF</t>
  </si>
  <si>
    <t>25216032BF</t>
  </si>
  <si>
    <t>25216040BF</t>
  </si>
  <si>
    <t>25216050BF</t>
  </si>
  <si>
    <t>25216063BF</t>
  </si>
  <si>
    <t>PE x  V N Ě J Š Í   Z Á V I T</t>
  </si>
  <si>
    <t>25216020BM</t>
  </si>
  <si>
    <t>25216025BM</t>
  </si>
  <si>
    <t>25216032BM</t>
  </si>
  <si>
    <t>25216040BM</t>
  </si>
  <si>
    <t>25216050BM</t>
  </si>
  <si>
    <t>25216063BM</t>
  </si>
  <si>
    <t>K O L E N O   90° - K Ó N I C K É</t>
  </si>
  <si>
    <t>K O L E N O  90° S  VÝZTUŽNÝM KROUŽKEM</t>
  </si>
  <si>
    <t>32/40x40</t>
  </si>
  <si>
    <t>32/40x50</t>
  </si>
  <si>
    <t>40/50x50</t>
  </si>
  <si>
    <t>50/63x63</t>
  </si>
  <si>
    <t>K O L E N O   45° F/M/F</t>
  </si>
  <si>
    <t>40/50 x 50</t>
  </si>
  <si>
    <t>50/63 x 63</t>
  </si>
  <si>
    <t xml:space="preserve">M U F N A  D L O U H Á </t>
  </si>
  <si>
    <t>5011650L</t>
  </si>
  <si>
    <t>5011663L</t>
  </si>
  <si>
    <t xml:space="preserve">P O L Y V A L E N T N Í   E U R O   M A X I </t>
  </si>
  <si>
    <t>MAXI</t>
  </si>
  <si>
    <t>C0101451</t>
  </si>
  <si>
    <t xml:space="preserve">P O L Y V A L E N T N Í   P E G A S U S   H C   </t>
  </si>
  <si>
    <t>P O L Y V A L E N T N Í    B L U E B O X   1.0</t>
  </si>
  <si>
    <t>CALDERPREP ™</t>
  </si>
  <si>
    <t>C0107306</t>
  </si>
  <si>
    <t>C0107310</t>
  </si>
  <si>
    <t>CALDERPREP PLUS ™</t>
  </si>
  <si>
    <t>C0107336</t>
  </si>
  <si>
    <t>C0105002</t>
  </si>
  <si>
    <t>UNIPREP™ 4</t>
  </si>
  <si>
    <t xml:space="preserve">CHAIN </t>
  </si>
  <si>
    <t xml:space="preserve">F I X A Č N Í   S V O R K Y   K   U C H Y C E N Í   T R U B E K   A   T V A R O V E K </t>
  </si>
  <si>
    <t>SUPERCLAMP</t>
  </si>
  <si>
    <t>SUPERCLAMP UNIVERSAL</t>
  </si>
  <si>
    <t xml:space="preserve"> fixační univerzální svorka  16-20-25-32-40-50-63 mm </t>
  </si>
  <si>
    <t xml:space="preserve"> fixační svorka přímá 16-20-25-32-40-50-63 mm </t>
  </si>
  <si>
    <t>C0110205</t>
  </si>
  <si>
    <t>sada servisních objímek 16-20-25-32 mm  (úhlová/přímá)</t>
  </si>
  <si>
    <t>C0110281</t>
  </si>
  <si>
    <t>C0110252</t>
  </si>
  <si>
    <t>rotační ruční škrabka Ø 32x3 mm</t>
  </si>
  <si>
    <t>rotační ruční škrabka Ø 63x5,8 mm</t>
  </si>
  <si>
    <t>rotační ruční škrabka 32-40-50-63 mm servisní sada v kufříku</t>
  </si>
  <si>
    <t>servisní svorka 90mm pro přímé spojky (4 ks)</t>
  </si>
  <si>
    <t>servisní svorka 63mm 90° koleno</t>
  </si>
  <si>
    <t>C0115102</t>
  </si>
  <si>
    <t xml:space="preserve">fixační svorky s pohyblivým kloubem pro 63, 90, 125, 180, 200mm </t>
  </si>
  <si>
    <t>C0115006</t>
  </si>
  <si>
    <t>C0115005</t>
  </si>
  <si>
    <t xml:space="preserve">Sada vložek fixačních svorek potrubí 125-90 (4 ks)_x000D_
</t>
  </si>
  <si>
    <t>C0115009</t>
  </si>
  <si>
    <t>C0115004</t>
  </si>
  <si>
    <t>C0115007</t>
  </si>
  <si>
    <t>C0115008</t>
  </si>
  <si>
    <t>C0115110</t>
  </si>
  <si>
    <t xml:space="preserve">sada vložek 125-63 (4 ks)
</t>
  </si>
  <si>
    <t xml:space="preserve">sada vložek 125-90 (4 ks)
</t>
  </si>
  <si>
    <t xml:space="preserve">sada vložek 180-110 (4 ks)
</t>
  </si>
  <si>
    <t xml:space="preserve">sada vložek 180-140 (4 ks)
</t>
  </si>
  <si>
    <t xml:space="preserve">sada vložek 180-125 (4 ks)
</t>
  </si>
  <si>
    <t xml:space="preserve">sada vložek 200-180 (4 ks)
</t>
  </si>
  <si>
    <t xml:space="preserve">sada vložek 180-160 (4 ks)
</t>
  </si>
  <si>
    <t>C0461201</t>
  </si>
  <si>
    <t>C0461203</t>
  </si>
  <si>
    <t>C0461228</t>
  </si>
  <si>
    <t>C046120201</t>
  </si>
  <si>
    <t>C0231002</t>
  </si>
  <si>
    <t>C0231001</t>
  </si>
  <si>
    <t>C0231202</t>
  </si>
  <si>
    <t>C0620475</t>
  </si>
  <si>
    <t xml:space="preserve">řezák plast.trubek 50 -120 mm       </t>
  </si>
  <si>
    <t>nůžky na trubky 42 mm (červené)</t>
  </si>
  <si>
    <t>nůžky na trubky 42 mm DELUX (žlutočerné)</t>
  </si>
  <si>
    <t>nůžky na trubky HD 63mm DELUX (červené)</t>
  </si>
  <si>
    <t>kapesní MINI nástroj Ø 0-32 mm ke stlačování trubek (squeezer)</t>
  </si>
  <si>
    <t>kapesní nástroj O 0-42 mm ke stlačování trubek (squeezer)</t>
  </si>
  <si>
    <t>nástroj pro stlačování trubek 20-25-32-40-50-63mm SDR11 (squeezer)</t>
  </si>
  <si>
    <t xml:space="preserve">čisticí svářečské ubrousky - 150 ks/balení (90% etanolu) </t>
  </si>
  <si>
    <t>rotační škrabka Ø 63-250 mm s kovovým boxem</t>
  </si>
  <si>
    <t>TE 160 vč. redukčních vložek Ø 50-160 mm</t>
  </si>
  <si>
    <t>TE 250 vč. redukčních vložek Ø 75-250 mm</t>
  </si>
  <si>
    <t>TE 315 vč. redukčních vložek Ø 90-315 mm</t>
  </si>
  <si>
    <t xml:space="preserve">N Á Ř A D Í   A   N Á S T R O J E   P R O   O P R A C O V Á N Í   P E   P O T R U B Í  </t>
  </si>
  <si>
    <t xml:space="preserve">PE  Č I S T Í C Í   U B R O U S K Y </t>
  </si>
  <si>
    <t xml:space="preserve">čisticí ubrousky - 150 ks/balení </t>
  </si>
  <si>
    <t xml:space="preserve">SVORKA PRO PVC TRUBKY  TYP A - OTEVŘENÁ </t>
  </si>
  <si>
    <t xml:space="preserve">SVORKA PRO PVC TRUBKY  TYP B - SE ZÁMKEM </t>
  </si>
  <si>
    <t>125/140</t>
  </si>
  <si>
    <t>200/225</t>
  </si>
  <si>
    <t>S L E P Á  P Ř Í R U B A</t>
  </si>
  <si>
    <t>01101212029</t>
  </si>
  <si>
    <t>01101212030</t>
  </si>
  <si>
    <t>01101212016</t>
  </si>
  <si>
    <t>01101212017</t>
  </si>
  <si>
    <t>01101212018</t>
  </si>
  <si>
    <t>01101212019</t>
  </si>
  <si>
    <t>01101212023</t>
  </si>
  <si>
    <t>01101212024</t>
  </si>
  <si>
    <t xml:space="preserve">R E D U K O V A N Á   V S U V K A   K R Á T K Á </t>
  </si>
  <si>
    <t>50 x 1/4"</t>
  </si>
  <si>
    <t>50 x 3/8"</t>
  </si>
  <si>
    <t>53P5050BP</t>
  </si>
  <si>
    <t>50 x 11/2"</t>
  </si>
  <si>
    <t>53P5052BP</t>
  </si>
  <si>
    <t>50 x 2"</t>
  </si>
  <si>
    <t>53P5063BP</t>
  </si>
  <si>
    <t>Š R O U B E N Í   3 - D Í L N É  S  O-KROUŽKEM</t>
  </si>
  <si>
    <t>53P9040M</t>
  </si>
  <si>
    <t>50mm</t>
  </si>
  <si>
    <t>53P9041M</t>
  </si>
  <si>
    <t>63mm</t>
  </si>
  <si>
    <t>LEPENÍ x SVAŘOVÁNÍ NA TUPO</t>
  </si>
  <si>
    <t xml:space="preserve">PVC/PE  Š R O U B E N Í </t>
  </si>
  <si>
    <t>50 mm</t>
  </si>
  <si>
    <t>63 mm</t>
  </si>
  <si>
    <t>M O S A Z N É  Š R O U B E N Í  / P V C</t>
  </si>
  <si>
    <t>50/50/50/50/50/63</t>
  </si>
  <si>
    <t>50/50/50/50/50/50</t>
  </si>
  <si>
    <t>63/63/63/63/63/63</t>
  </si>
  <si>
    <t xml:space="preserve">P V C   R O Z D Ě L O V A Č </t>
  </si>
  <si>
    <t>VČETNĚ 2 ZÁTEK</t>
  </si>
  <si>
    <t>V5149020PVC</t>
  </si>
  <si>
    <t>V5149025PVC</t>
  </si>
  <si>
    <t>V5149032PVC</t>
  </si>
  <si>
    <t>V5149040PVC</t>
  </si>
  <si>
    <t>V5149050PVC</t>
  </si>
  <si>
    <t>V5149063PVC</t>
  </si>
  <si>
    <t xml:space="preserve">K U L O V Ý  V E N T I L  </t>
  </si>
  <si>
    <t>S LEMOVÝMI NÁKRUŽKY</t>
  </si>
  <si>
    <t>V5164016TT</t>
  </si>
  <si>
    <t>V5164020T</t>
  </si>
  <si>
    <t>V5164025T</t>
  </si>
  <si>
    <t>V5164032T</t>
  </si>
  <si>
    <t>V5164040T</t>
  </si>
  <si>
    <t>V5164050T</t>
  </si>
  <si>
    <t>V5164063T</t>
  </si>
  <si>
    <t>V5164075T</t>
  </si>
  <si>
    <t>V5164090T</t>
  </si>
  <si>
    <t>V5164110T</t>
  </si>
  <si>
    <t>Z P Ě T N Á   K L A P K A TRANSPARENTNÍ</t>
  </si>
  <si>
    <t>V81331063</t>
  </si>
  <si>
    <t>V81331075</t>
  </si>
  <si>
    <t>V81331090</t>
  </si>
  <si>
    <t>V81331110</t>
  </si>
  <si>
    <t>V81331140</t>
  </si>
  <si>
    <t>V81331160</t>
  </si>
  <si>
    <t>V81331225</t>
  </si>
  <si>
    <t>U Z A V Í R A C Í   K L A P K A  (PLIMAT)</t>
  </si>
  <si>
    <t>PE  /  PP  /  PVDF  /  PB   Č I S T I Č</t>
  </si>
  <si>
    <t>láhev 1 000 ml</t>
  </si>
  <si>
    <t>čistící ubrousky 100 ks</t>
  </si>
  <si>
    <t>RABAT  ( % )</t>
  </si>
  <si>
    <t xml:space="preserve">TRYSKY - na lepení do betonu </t>
  </si>
  <si>
    <t>PA072002N</t>
  </si>
  <si>
    <r>
      <t>Zpětná tryska s kuličkou o průměrech 14 mm, 20 mm a 25 mm. Umožňuje několik průtoků dle instalace: D14= 3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D20 = 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D25 = 7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/h.</t>
    </r>
  </si>
  <si>
    <t>PA072008N</t>
  </si>
  <si>
    <t>Průchodka stěnou s hrdlem z bílého ABS plastu, 240 mm délka s vnitřním připojením 2" (výpust bazénu) a 50 mm (připojení trubky), 63 mm vnější průměr. Pro trysky.</t>
  </si>
  <si>
    <t>PA072039N</t>
  </si>
  <si>
    <t>Průchodka stěnou z bílého ABS plastu, 240 mm délka s vnitřním připojením 2" (výpust bazénu) a 50 mm (připojení trubky), 63 mm vnější průměr.</t>
  </si>
  <si>
    <t>TRYSKY - fólie</t>
  </si>
  <si>
    <t>PA072019BN</t>
  </si>
  <si>
    <r>
      <t>Zpětná tryska s kuličkou průměrech 14 mm, 20 mm a 25 mm. Umožňuje několik průtoků dle instalace: D14 = 3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D20 = 5m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D25 = 7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/h. S mosazným zástřikem.</t>
    </r>
  </si>
  <si>
    <t>PA072022BN</t>
  </si>
  <si>
    <t>Sací tryska. Víko se závitem 2" externí závit a 50 mm vnitřní průměr. Mosazné zástřiky.</t>
  </si>
  <si>
    <t>PA072019NXL</t>
  </si>
  <si>
    <t>PA072021NXL</t>
  </si>
  <si>
    <t>TRYSKY - prefabrikovaný bazén</t>
  </si>
  <si>
    <t>PA072019NX</t>
  </si>
  <si>
    <t>Recirkulační tryska pro prefabrikovaný bazén. Zpětná tryska s kuličkou průměrech 14 mm, 20 mm a 25 mm. Umožňuje několik průtoků dle instalace. Mosazný zástřik.</t>
  </si>
  <si>
    <t>PA072021NX</t>
  </si>
  <si>
    <t>Sací tryska. Víko se závitem 2" externí závit a 50 mm vnitřní průměr. Mosazný zástřik.</t>
  </si>
  <si>
    <t>DNOVÉ VÝPUSTI</t>
  </si>
  <si>
    <t>PA072009N</t>
  </si>
  <si>
    <t>D200 BETON kruhová dnová výpust z bílého ABS plastu, UV odolného. Odtok 1 1/2".</t>
  </si>
  <si>
    <t>PA072010BN</t>
  </si>
  <si>
    <t>D200 LINER kruhová dnová výpust z bílého ABS plastu, UV odolného. Odtok 2". Pro fólii. S mosaznými zástřiky.</t>
  </si>
  <si>
    <t>PA072017N</t>
  </si>
  <si>
    <t xml:space="preserve">D.200 BETON čtvercová dnová výpust z bílého ABS plastu, UV odolného. Odtok 2". </t>
  </si>
  <si>
    <t>PA072018BNS</t>
  </si>
  <si>
    <t>D.200 LINER čtvercová dnová výpust z bílého ABS plastu, UV odolného. Odtok 2". Pro fólii. Mosazné zástřiky.</t>
  </si>
  <si>
    <t>SKIMMERY - do betonu</t>
  </si>
  <si>
    <t>PA072011N</t>
  </si>
  <si>
    <t>Skimmer pro betonový bazén - STANDARD. Doporučený tok skimmerem: 5000 l/h, regulace pomocí plovoucí jednotky, průměr 50mm a 1 1/2".</t>
  </si>
  <si>
    <t>PA072013N</t>
  </si>
  <si>
    <t>Skimmer pro betonový bazén - ŠIROKÉ HRDLO. Doporučený tok skimmerem: 5000 l/h, regulace pomocí plovoucí jednotky, průměr 50mm a 1 1/2".</t>
  </si>
  <si>
    <t>SKIMMERY - fólie</t>
  </si>
  <si>
    <t>PA072112N</t>
  </si>
  <si>
    <t>Malý skimmer, 1 1/2" připojení, pro fólii.</t>
  </si>
  <si>
    <t>PA072012BN</t>
  </si>
  <si>
    <t>Skimmer pro fólii - STANDARD. Doporučený tok skimmerem: 5000 l/h, regulace pomocí plovoucí jednotky, průměr 50mm a 1 1/2", s mosaznými závity.</t>
  </si>
  <si>
    <t>PA072012BN6</t>
  </si>
  <si>
    <t>Skimmer pro fólii - STANDARD. Doporučený tok skimmerem: 5000 l/h, regulace pomocí plovoucí jednotky, průměr 50mm a 1 1/2", s mosaznými závity. SKLON 6°.</t>
  </si>
  <si>
    <t>PA072012BNC</t>
  </si>
  <si>
    <r>
      <rPr>
        <sz val="10"/>
        <rFont val="Calibri"/>
        <family val="2"/>
        <charset val="238"/>
        <scheme val="minor"/>
      </rPr>
      <t>Skimmer pro fólii - STANDARD. Doporučený tok</t>
    </r>
    <r>
      <rPr>
        <sz val="9"/>
        <rFont val="Calibri"/>
        <family val="2"/>
        <charset val="238"/>
        <scheme val="minor"/>
      </rPr>
      <t xml:space="preserve"> skimmerem: 5000 l/h, regulace pomocí plovoucí jednotky, průměr 50 mm a 1 1/2", s mosaznými závity. Prodloužení +10 cm, zvýšená kapacita 17,5 l.</t>
    </r>
  </si>
  <si>
    <t>PA072012BNE6</t>
  </si>
  <si>
    <r>
      <rPr>
        <sz val="10"/>
        <rFont val="Calibri"/>
        <family val="2"/>
        <charset val="238"/>
        <scheme val="minor"/>
      </rPr>
      <t>Skimmer pro fólii - STANDARD.  Doporučený tok</t>
    </r>
    <r>
      <rPr>
        <sz val="9"/>
        <rFont val="Calibri"/>
        <family val="2"/>
        <charset val="238"/>
        <scheme val="minor"/>
      </rPr>
      <t xml:space="preserve"> skimmerem: 5000 l/h, regulace pomocí plovoucí jednotky, průměr 50 mm a 1 1/2", s mosaznými závity. Prodloužení +10 cm, zvýšená kapacita 17,5 l. SKLON 6°.</t>
    </r>
  </si>
  <si>
    <t>PA072014BN</t>
  </si>
  <si>
    <t>Skimmer pro fólii - ŠIROKÉ HRDLO. Doporučený tok skimmerem: 5000 l/h, regulace pomocí plovoucí jednotky, průměr 50mm a 1 1/2", s mosaznými závity.</t>
  </si>
  <si>
    <t>PA072018BN</t>
  </si>
  <si>
    <t>Skimmer pro fólii - ŠIROKÉ HRDLO. Doporučený tok skimmerem: 5000 l/h, regulace pomocí plovoucí jednotky, průměr 50 mm a 1 1/2", s mosaznými závity. SKLON 6°.</t>
  </si>
  <si>
    <t>PA072014BNC</t>
  </si>
  <si>
    <t>Skimmer pro fólii - ŠIROKÉ HRDLO. Doporučený tok skimmerem: 5000 l/h, regulace pomocí plovoucí jednotky, průměr 50 mm a 1 1/2", s mosaznými závity. Prodloužení +10 cm, zvýšená kapacita 17,5 l.</t>
  </si>
  <si>
    <t>PA072018BNC</t>
  </si>
  <si>
    <t>Skimmer pro fólii - ŠIROKÉ HRDLO. Doporučený tok skimmerem: 5000 l/h, regulace pomocí plovoucí jednotky, průměr 50 mm a 1 1/2", s mosaznými závity. SKLON 6°, zvýšená kapacita 17,5 l.</t>
  </si>
  <si>
    <t>PA072020E</t>
  </si>
  <si>
    <t>Výškové prodloužení skimmeru 15 l</t>
  </si>
  <si>
    <t>PA072021E</t>
  </si>
  <si>
    <t>Výškové prodloužení skimmeru 17,5 l</t>
  </si>
  <si>
    <t>BAZÉNOVÉ REFLEKTORY - do betonu</t>
  </si>
  <si>
    <t>PA071001NW</t>
  </si>
  <si>
    <t>U/W reflektor do betonu - dodáváno s pouzdrem, bez žárovky, včetně 3 m kabelu. Čelní kroužek z bílého ABS plastu.</t>
  </si>
  <si>
    <t>PA071001N</t>
  </si>
  <si>
    <t>LED reflektor do betonu - dodáváno s pouzdrem, s LED žárovkou, včetně 3 m kabelu. Čelní kroužek z bílého ABS plastu.</t>
  </si>
  <si>
    <t>BAZÉNOVÉ REFLEKTORY - fólie</t>
  </si>
  <si>
    <t>PA071101BNW</t>
  </si>
  <si>
    <t>U/W reflektor pro fóliový bazén - dodáváno s pouzdrem, bez žárovky, včetně 3 m kabelu. Čelní kroužek z bílého ABS plastu.</t>
  </si>
  <si>
    <t>PA071101BN</t>
  </si>
  <si>
    <t>U/W reflektor pro fóliový bazén - dodáváno s pouzdrem, s LED žárovkou, včetně 3 m kabelu. Čelní kroužek z bílého ABS plastu.</t>
  </si>
  <si>
    <t>PA502815STX</t>
  </si>
  <si>
    <t>LED LAMP PAR56 30LED WHITE</t>
  </si>
  <si>
    <t>PA501529STX</t>
  </si>
  <si>
    <t xml:space="preserve">LED LAMP PAR56 270LED RGB with control remote </t>
  </si>
  <si>
    <t>PA071112</t>
  </si>
  <si>
    <t>Kabelová ochranná hadice 1,5 m.</t>
  </si>
  <si>
    <t>PA071113</t>
  </si>
  <si>
    <t>PROPOJOVACÍ KRABICE z bílého ABS plastu, UV odolného. Se třemi 3/4" otvory. Dodáváno s gumovým těsněním. Plně plastové.</t>
  </si>
  <si>
    <t>PA071113B</t>
  </si>
  <si>
    <r>
      <t xml:space="preserve">PROPOJOVACÍ KRABICE z bílého ABS plastu, UV odolného. Se třemi 3/4" otvory, navíc </t>
    </r>
    <r>
      <rPr>
        <b/>
        <sz val="10"/>
        <rFont val="Calibri"/>
        <family val="2"/>
        <charset val="238"/>
        <scheme val="minor"/>
      </rPr>
      <t>d50 na lepení.</t>
    </r>
    <r>
      <rPr>
        <sz val="10"/>
        <rFont val="Calibri"/>
        <family val="2"/>
        <charset val="238"/>
        <scheme val="minor"/>
      </rPr>
      <t xml:space="preserve"> Dodáváno s gumovým těsněním. Plně plastové.</t>
    </r>
  </si>
  <si>
    <t>ČERPADLA PSH</t>
  </si>
  <si>
    <t>PA1MICRO25</t>
  </si>
  <si>
    <r>
      <t>MICRO-25; 11/2"/11/2", 0,25 HP, 4,8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</si>
  <si>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PA1MICRO33</t>
  </si>
  <si>
    <r>
      <t>MICRO-33; 11/2"/11/2", 0,33 HP, 8,3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</si>
  <si>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PA1MICRO50</t>
  </si>
  <si>
    <r>
      <t>MICRO-50; 11/2"/11/2", 0,50 HP, 10,3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</si>
  <si>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PA1MINI1030M</t>
  </si>
  <si>
    <r>
      <t>11/2"-50/11/2"-50, 0,33 HP, 9,0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</si>
  <si>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PA1MINI1050M</t>
  </si>
  <si>
    <r>
      <t>11/2"-50/11/2"-50, 0,5 HP, 10,0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</si>
  <si>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PA1MINI1080M</t>
  </si>
  <si>
    <r>
      <t>11/2"-50/11/2"-50, 0,8 HP, 12,5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</si>
  <si>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PA1MINI1100M</t>
  </si>
  <si>
    <r>
      <t>11/2"-50/11/2"-50, 1 HP, 14,4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</si>
  <si>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PA1MINI1150M</t>
  </si>
  <si>
    <r>
      <t>11/2"-50/11/2"-50, 1,5 HP, 20,2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</si>
  <si>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ČERPADLA SPECK</t>
  </si>
  <si>
    <t>PA91040138</t>
  </si>
  <si>
    <t xml:space="preserve"> BADU Magic 4, 0,18 kW</t>
  </si>
  <si>
    <t>PA91060138</t>
  </si>
  <si>
    <t xml:space="preserve"> BADU Magic 6, 0,25 kW</t>
  </si>
  <si>
    <t>PA91080138</t>
  </si>
  <si>
    <t xml:space="preserve"> BADU Magic 8, 0,40 kW</t>
  </si>
  <si>
    <t>PA91100138</t>
  </si>
  <si>
    <t xml:space="preserve"> BADU Magic 11, 0,45 kW</t>
  </si>
  <si>
    <t>PA90083038</t>
  </si>
  <si>
    <t>BADU BETTAR 8, 0,30 kW</t>
  </si>
  <si>
    <t>PA90123038</t>
  </si>
  <si>
    <t>BADU BETTAR 12, 0,45 kW</t>
  </si>
  <si>
    <t>PA90143038</t>
  </si>
  <si>
    <t>BADU BETTAR 14, 0,65 kW</t>
  </si>
  <si>
    <t>ŽEBŘÍKY - z nerezové oceli AISI 304</t>
  </si>
  <si>
    <t>PA020042</t>
  </si>
  <si>
    <t>ŽEBŘÍK (standardní), 2 stupňový</t>
  </si>
  <si>
    <t>PA020043</t>
  </si>
  <si>
    <t>ŽEBŘÍK (standardní), 3 stupňový</t>
  </si>
  <si>
    <t>PA020044</t>
  </si>
  <si>
    <t>ŽEBŘÍK (standardní), 4 stupňový</t>
  </si>
  <si>
    <t>PA020045</t>
  </si>
  <si>
    <t>ŽEBŘÍK (standardní), 5 stupňový</t>
  </si>
  <si>
    <t>PA021042</t>
  </si>
  <si>
    <t>ŽEBŘÍK (na stěnu), 2 stupňový</t>
  </si>
  <si>
    <t>PA021043</t>
  </si>
  <si>
    <t>ŽEBŘÍK (na stěnu), 3 stupňový</t>
  </si>
  <si>
    <t>PA021044</t>
  </si>
  <si>
    <t>ŽEBŘÍK (na stěnu), 4 stupňový</t>
  </si>
  <si>
    <t>ŽEBŘÍKY - z nerezové oceli AISI 316</t>
  </si>
  <si>
    <t>PA020042x</t>
  </si>
  <si>
    <t>PA020043x</t>
  </si>
  <si>
    <t>PA020044x</t>
  </si>
  <si>
    <t>PA020045x</t>
  </si>
  <si>
    <t>PA021042x</t>
  </si>
  <si>
    <t>PA021043x</t>
  </si>
  <si>
    <t>PA021044x</t>
  </si>
  <si>
    <t>Sídlo společnosti:</t>
  </si>
  <si>
    <r>
      <rPr>
        <b/>
        <sz val="10"/>
        <color theme="1"/>
        <rFont val="Calibri"/>
        <family val="2"/>
        <charset val="238"/>
        <scheme val="minor"/>
      </rPr>
      <t>telefon:</t>
    </r>
    <r>
      <rPr>
        <sz val="10"/>
        <color theme="1"/>
        <rFont val="Calibri"/>
        <family val="2"/>
        <charset val="238"/>
        <scheme val="minor"/>
      </rPr>
      <t xml:space="preserve"> +420 573 033 029      +420 573 033 051</t>
    </r>
  </si>
  <si>
    <r>
      <rPr>
        <b/>
        <i/>
        <sz val="10"/>
        <color theme="1"/>
        <rFont val="Calibri"/>
        <family val="2"/>
        <charset val="238"/>
        <scheme val="minor"/>
      </rPr>
      <t xml:space="preserve">                                  Sklady a kanceláře: </t>
    </r>
    <r>
      <rPr>
        <sz val="10"/>
        <color theme="1"/>
        <rFont val="Calibri"/>
        <family val="2"/>
        <charset val="238"/>
        <scheme val="minor"/>
      </rPr>
      <t xml:space="preserve"> Míškovice 238, 768 52 Míškovice</t>
    </r>
  </si>
  <si>
    <t>ZHCB-160</t>
  </si>
  <si>
    <t>ZHCB-250</t>
  </si>
  <si>
    <t>ZHCB-315</t>
  </si>
  <si>
    <t>P384M00016</t>
  </si>
  <si>
    <t>P384M00020</t>
  </si>
  <si>
    <t>P384M00025</t>
  </si>
  <si>
    <t>P384M00032</t>
  </si>
  <si>
    <t>P384M00040</t>
  </si>
  <si>
    <t>P384M00050</t>
  </si>
  <si>
    <t>P384M00063</t>
  </si>
  <si>
    <t>P384M00075</t>
  </si>
  <si>
    <t>P384M00090</t>
  </si>
  <si>
    <t>P384M00110</t>
  </si>
  <si>
    <t>Hydraulický pro Ø 50-160 mm</t>
  </si>
  <si>
    <t>Hydraulický pro Ø 63-250 mm</t>
  </si>
  <si>
    <t>Hydraulický pro Ø 90-315 mm</t>
  </si>
  <si>
    <t>Polyvalentní EURO JUNIOR                          20 mm - 160 mm</t>
  </si>
  <si>
    <t>Polyvalentní EURO MIDI                               20 mm - 400 mm</t>
  </si>
  <si>
    <t>Polyvalentní EURO MAXI                              20 mm - 630 mm</t>
  </si>
  <si>
    <t>škrabka PE potrubí pro průměry                250 - 800 mm</t>
  </si>
  <si>
    <t>KOLMAT® TĚSNÍCÍ PÁSKA 12mm x 15m</t>
  </si>
  <si>
    <t>S T R U N O V Á  P I L A</t>
  </si>
  <si>
    <t>pro PVC, PVC-C, PP and PE trubky 90 cm</t>
  </si>
  <si>
    <t>P Á J E C Í  T A V I D L O   S-39®</t>
  </si>
  <si>
    <t>E P O X Y   R E P A I R   S T I C K</t>
  </si>
  <si>
    <t>univerzální pájecí tavidlo bez obsahu kyselin - 320 ml</t>
  </si>
  <si>
    <t>dvousložková epoxidová opravná tyčinka - 114 g</t>
  </si>
  <si>
    <t>Neviditelná minerální povrchová impregnace pro savé porézní povrchy - 5 l</t>
  </si>
  <si>
    <t xml:space="preserve">R P S - 3 0 0  </t>
  </si>
  <si>
    <t xml:space="preserve">I P S - 3 0 0  </t>
  </si>
  <si>
    <t>Transparentní povrchová úprava pro obnovu povrchu s hydrofobní technologií - 500 ml</t>
  </si>
  <si>
    <t>POLY MAX® FIX &amp; SEAL EXPRESS</t>
  </si>
  <si>
    <t>Montážní lepidlo s velmi vysokou počáteční pevností spoje - 6 kusů</t>
  </si>
  <si>
    <t>POLY MAX® HIGH TACK EXPRESS</t>
  </si>
  <si>
    <t>C0108116</t>
  </si>
  <si>
    <t>C0108117</t>
  </si>
  <si>
    <t xml:space="preserve">C E N A  ( EUR ) </t>
  </si>
  <si>
    <t xml:space="preserve">C E N A                                ( EUR ) </t>
  </si>
  <si>
    <t>C E N A                                 ( EUR )</t>
  </si>
  <si>
    <t xml:space="preserve">C E N A                         ( EUR ) </t>
  </si>
  <si>
    <t>C E N A                          ( EUR )</t>
  </si>
  <si>
    <t>C E N A                       ( EUR )</t>
  </si>
  <si>
    <t>C E N A                            ( EUR )</t>
  </si>
  <si>
    <t>C E N A                        ( EUR )</t>
  </si>
  <si>
    <t>C E N A                   (EUR)</t>
  </si>
  <si>
    <t>C E N A                      ( EUR )</t>
  </si>
  <si>
    <t>C E N A                                              ( EUR )</t>
  </si>
  <si>
    <t>C E N A                                        ( EUR )</t>
  </si>
  <si>
    <t>T - K U S  90°  R E D U K O V A N Ý</t>
  </si>
  <si>
    <t xml:space="preserve">na dotaz </t>
  </si>
  <si>
    <t>17810200PP</t>
  </si>
  <si>
    <t>17810225PP</t>
  </si>
  <si>
    <t>17810250PP</t>
  </si>
  <si>
    <t>17810280PP</t>
  </si>
  <si>
    <t>17810315PP</t>
  </si>
  <si>
    <t>17810355PP</t>
  </si>
  <si>
    <t>17810400PP</t>
  </si>
  <si>
    <t>V5150020PVC</t>
  </si>
  <si>
    <t>lemový nákružek x vnější závit</t>
  </si>
  <si>
    <t>V5150025PVC</t>
  </si>
  <si>
    <t>V5150032PVC</t>
  </si>
  <si>
    <t>V5150040PVC</t>
  </si>
  <si>
    <t>V5150050PVC</t>
  </si>
  <si>
    <t>V5150063PVC</t>
  </si>
  <si>
    <t>PŘECHODKA PE/MĚĎ</t>
  </si>
  <si>
    <t>167162518C</t>
  </si>
  <si>
    <t>25 x 18 mm</t>
  </si>
  <si>
    <t>HLADKÁ PN16</t>
  </si>
  <si>
    <t>167162522C</t>
  </si>
  <si>
    <t>25 x 22 mm</t>
  </si>
  <si>
    <t>167163222C</t>
  </si>
  <si>
    <t>32 x 22 mm</t>
  </si>
  <si>
    <t>167163228C</t>
  </si>
  <si>
    <t>32 x 28 mm</t>
  </si>
  <si>
    <t>53P5020BM</t>
  </si>
  <si>
    <t>53P5025BM</t>
  </si>
  <si>
    <t>53P5032BM</t>
  </si>
  <si>
    <t>53P5040BM</t>
  </si>
  <si>
    <t>53P5050BM</t>
  </si>
  <si>
    <t>53P5063BM</t>
  </si>
  <si>
    <t>53P2020BF</t>
  </si>
  <si>
    <t>53P2025BF</t>
  </si>
  <si>
    <t>53P2032BF</t>
  </si>
  <si>
    <t>53P2040BF</t>
  </si>
  <si>
    <t>53P2050BF</t>
  </si>
  <si>
    <t>53P2063BF</t>
  </si>
  <si>
    <t>25/32 x 20/25</t>
  </si>
  <si>
    <t>32/40 x 20/25</t>
  </si>
  <si>
    <t>32/40 x 25/40</t>
  </si>
  <si>
    <t>40/50 x 25/32</t>
  </si>
  <si>
    <t>40/50 x 32/40</t>
  </si>
  <si>
    <t>50/63 x 32/40</t>
  </si>
  <si>
    <t>50/63 x 40/50</t>
  </si>
  <si>
    <t>63/75 x 50</t>
  </si>
  <si>
    <t>75/90 x 50</t>
  </si>
  <si>
    <t>75/90 x 63</t>
  </si>
  <si>
    <t>90/110 x 63/75</t>
  </si>
  <si>
    <t>90/110 x 75/90</t>
  </si>
  <si>
    <t>110/125 x 63</t>
  </si>
  <si>
    <t>110/125 x 75</t>
  </si>
  <si>
    <t>110/125 x 90</t>
  </si>
  <si>
    <t>125/140 x 63/75</t>
  </si>
  <si>
    <t>125/140 x 75/90</t>
  </si>
  <si>
    <t>125/140 x 90/110</t>
  </si>
  <si>
    <t>125/140 x 110/125</t>
  </si>
  <si>
    <t>140/160 x 75/90</t>
  </si>
  <si>
    <t>140/160 x 90/110</t>
  </si>
  <si>
    <t>140/160 x 110/125</t>
  </si>
  <si>
    <t>140/160 x 125</t>
  </si>
  <si>
    <t>160 x 75/90</t>
  </si>
  <si>
    <t>160 x 90/100</t>
  </si>
  <si>
    <t>160 x 110/125</t>
  </si>
  <si>
    <t>160 x 125/140</t>
  </si>
  <si>
    <t>200/225 x 110</t>
  </si>
  <si>
    <t>200/225 x 125</t>
  </si>
  <si>
    <t>200/225 x 140</t>
  </si>
  <si>
    <t>200/225 x 160</t>
  </si>
  <si>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  <r>
      <rPr>
        <b/>
        <sz val="10"/>
        <rFont val="Calibri"/>
        <family val="2"/>
        <charset val="238"/>
        <scheme val="minor"/>
      </rPr>
      <t xml:space="preserve"> x </t>
    </r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</si>
  <si>
    <t>M x F</t>
  </si>
  <si>
    <t>OŘEZÁVAČ HRAN kaskádový</t>
  </si>
  <si>
    <t>75 - 110 mm</t>
  </si>
  <si>
    <t xml:space="preserve">M E Z I P Ř Í R U B O V Á  </t>
  </si>
  <si>
    <t>101PEMARKER</t>
  </si>
  <si>
    <t>Popisovač PE potrubí CLEVELINGS (stříbrný)</t>
  </si>
  <si>
    <t xml:space="preserve">P O U Z D R O </t>
  </si>
  <si>
    <t>17810450PP</t>
  </si>
  <si>
    <t>17810500PP</t>
  </si>
  <si>
    <t>17810560PP</t>
  </si>
  <si>
    <t>17810630PP</t>
  </si>
  <si>
    <t>Polyvaletní BLUEBOX 1.0                            20 mm - 160 mm se skenerem</t>
  </si>
  <si>
    <t>Polyvaletní BLUEBOX 1.0                            20 mm - 160 mm s wifi skenerem</t>
  </si>
  <si>
    <t>TURBO ŠKRABKA EURO-DRILL</t>
  </si>
  <si>
    <t>Turboškrabka d. 20 EURO-DRILL</t>
  </si>
  <si>
    <t>Turboškrabka d. 25 EURO-DRILL</t>
  </si>
  <si>
    <t>Turboškrabka d. 32 EURO-DRILL</t>
  </si>
  <si>
    <t>Turboškrabka d. 40 EURO-DRILL</t>
  </si>
  <si>
    <t>Turboškrabka d. 50 EURO-DRILL</t>
  </si>
  <si>
    <t>Turboškrabka d. 63 EURO-DRILL</t>
  </si>
  <si>
    <t>C0461229</t>
  </si>
  <si>
    <t xml:space="preserve">řezák plast.trubek 110 -200 mm       </t>
  </si>
  <si>
    <t>Polyvaletní PEGASUS HC                             20 mm - 1000 mm</t>
  </si>
  <si>
    <t>ESPIROPOOL  P R O T E C T ®</t>
  </si>
  <si>
    <t>EP583051</t>
  </si>
  <si>
    <t>EP583063</t>
  </si>
  <si>
    <t>instruktážní video správného montážního</t>
  </si>
  <si>
    <t xml:space="preserve">postupu při lepení materiálu PVC-U. </t>
  </si>
  <si>
    <r>
      <t xml:space="preserve">Na </t>
    </r>
    <r>
      <rPr>
        <b/>
        <sz val="13"/>
        <rFont val="Calibri"/>
        <family val="2"/>
        <charset val="238"/>
        <scheme val="minor"/>
      </rPr>
      <t>clevelings.cz</t>
    </r>
    <r>
      <rPr>
        <sz val="13"/>
        <rFont val="Calibri"/>
        <family val="2"/>
        <charset val="238"/>
        <scheme val="minor"/>
      </rPr>
      <t xml:space="preserve"> v sekci Ke stažení naleznete </t>
    </r>
  </si>
  <si>
    <t xml:space="preserve">P V C - U   N Á S T Ě N K A </t>
  </si>
  <si>
    <t>51210020B</t>
  </si>
  <si>
    <t>51210025B</t>
  </si>
  <si>
    <t>51210026B</t>
  </si>
  <si>
    <r>
      <t xml:space="preserve">Na </t>
    </r>
    <r>
      <rPr>
        <b/>
        <sz val="14"/>
        <rFont val="Calibri"/>
        <family val="2"/>
        <charset val="238"/>
        <scheme val="minor"/>
      </rPr>
      <t>clevelings.cz</t>
    </r>
    <r>
      <rPr>
        <sz val="14"/>
        <rFont val="Calibri"/>
        <family val="2"/>
        <charset val="238"/>
        <scheme val="minor"/>
      </rPr>
      <t xml:space="preserve"> v sekci Ke stažení naleznete </t>
    </r>
  </si>
  <si>
    <t xml:space="preserve">naše instruktážní video montážního postupu </t>
  </si>
  <si>
    <t>PP mechanických svěrných tvarovek ELYSEE.</t>
  </si>
  <si>
    <t>BAZÉNOVÉ HADICE - vysavačové</t>
  </si>
  <si>
    <t>BH580032</t>
  </si>
  <si>
    <r>
      <t xml:space="preserve">VYSAVAČOVÁ HADICE nekonečná, dělitelná; </t>
    </r>
    <r>
      <rPr>
        <b/>
        <sz val="10"/>
        <rFont val="Calibri"/>
        <family val="2"/>
        <charset val="238"/>
        <scheme val="minor"/>
      </rPr>
      <t>průměr 32 mm</t>
    </r>
    <r>
      <rPr>
        <sz val="10"/>
        <rFont val="Calibri"/>
        <family val="2"/>
        <charset val="238"/>
        <scheme val="minor"/>
      </rPr>
      <t>; modrá barva balení po 50 m</t>
    </r>
  </si>
  <si>
    <t>BH580038</t>
  </si>
  <si>
    <r>
      <t xml:space="preserve">VYSAVAČOVÁ HADICE nekonečná, dělitelná; </t>
    </r>
    <r>
      <rPr>
        <b/>
        <sz val="10"/>
        <rFont val="Calibri"/>
        <family val="2"/>
        <charset val="238"/>
        <scheme val="minor"/>
      </rPr>
      <t>průměr 38 mm</t>
    </r>
    <r>
      <rPr>
        <sz val="10"/>
        <rFont val="Calibri"/>
        <family val="2"/>
        <charset val="238"/>
        <scheme val="minor"/>
      </rPr>
      <t>; modrá barva balení po 50 m</t>
    </r>
  </si>
  <si>
    <t>BH583808</t>
  </si>
  <si>
    <t>VYSAVAČOVÁ HADICE pr. 38 mm; balená po 8 m</t>
  </si>
  <si>
    <t>BH583810</t>
  </si>
  <si>
    <t>VYSAVAČOVÁ HADICE pr. 38 mm; balená po 10 m</t>
  </si>
  <si>
    <t>BH583812</t>
  </si>
  <si>
    <t>VYSAVAČOVÁ HADICE pr. 38 mm; balená po 12 m</t>
  </si>
  <si>
    <t>BH583815</t>
  </si>
  <si>
    <t>VYSAVAČOVÁ HADICE pr. 38 mm; balená po 15 m</t>
  </si>
  <si>
    <t>BH580138</t>
  </si>
  <si>
    <r>
      <t xml:space="preserve">VYSAVAČOVÁ HADICE pro veřejné bazény; </t>
    </r>
    <r>
      <rPr>
        <b/>
        <sz val="10"/>
        <rFont val="Calibri"/>
        <family val="2"/>
        <charset val="238"/>
        <scheme val="minor"/>
      </rPr>
      <t>průměr 32 mm</t>
    </r>
    <r>
      <rPr>
        <sz val="10"/>
        <rFont val="Calibri"/>
        <family val="2"/>
        <charset val="238"/>
        <scheme val="minor"/>
      </rPr>
      <t>; profesionální řešení; modrá barva</t>
    </r>
  </si>
  <si>
    <t>BH580151</t>
  </si>
  <si>
    <t>H I D R O T U B O ®</t>
  </si>
  <si>
    <t>00/00/00</t>
  </si>
  <si>
    <t xml:space="preserve">F I X N Í  T Y Č </t>
  </si>
  <si>
    <t>KH (Rd) 0,75m</t>
  </si>
  <si>
    <t>pro EUROSTANDARD</t>
  </si>
  <si>
    <t>KH (Rd) 1 m</t>
  </si>
  <si>
    <t>KH (Rd) 1,25 m</t>
  </si>
  <si>
    <t>KH (Rd) 1,5 m</t>
  </si>
  <si>
    <t xml:space="preserve">T E L E S K O P I C K Á  T Y Č </t>
  </si>
  <si>
    <t>KH (Rd) 0,7-1,0 m</t>
  </si>
  <si>
    <t>KH (Rd) 0,9-1,3 m</t>
  </si>
  <si>
    <t>KH (Rd) 1,1-1,6 m</t>
  </si>
  <si>
    <t>KH (Rd) 1,3-1,9 m</t>
  </si>
  <si>
    <t>KH (Rd) 1,7-2,5 m</t>
  </si>
  <si>
    <t xml:space="preserve">Na vyžádání naceníme zemní soupravy v obou provedeních pro armatury jiných výrobců. </t>
  </si>
  <si>
    <t>Y - K U S  d l o u h ý  PN16</t>
  </si>
  <si>
    <t>P O L Y V A L E N T N Í    B L U E B O X   2.0</t>
  </si>
  <si>
    <t>BLUEBOX2.0WS</t>
  </si>
  <si>
    <t>Polyvalentní BLUEBOX 2.0.                               20 mm - 400 mm s bezdrát. skenerem a pamětí</t>
  </si>
  <si>
    <t xml:space="preserve">přípojkový ovládací klíč pro zemní soupravy </t>
  </si>
  <si>
    <t>univerzální dvoudílný ovládací klíč</t>
  </si>
  <si>
    <t>Těsnicí hmota pro těsnění závitových spojů</t>
  </si>
  <si>
    <t xml:space="preserve">K O L M A T ® </t>
  </si>
  <si>
    <t>13. PVC, PE LEPIDLA, ČISTIČE, BAZÉNOVÁ CHEMIE</t>
  </si>
  <si>
    <t xml:space="preserve">14. STAVEBNÍ CHEMIE GRIFFON  </t>
  </si>
  <si>
    <t>15. PVC FLEXIBILNÍ HADICE</t>
  </si>
  <si>
    <t>16. PVC-U TLAKOVÉ POTRUBÍ PN10, PN16</t>
  </si>
  <si>
    <t>17. PE TLAKOVÉ POTRUBÍ</t>
  </si>
  <si>
    <t>18. BAZÉNOVÉ PŘÍSLUŠENSTVÍ</t>
  </si>
  <si>
    <t xml:space="preserve">     1 4  &gt; S T A V E B N Í  CH E M I E  G R I F F O N   </t>
  </si>
  <si>
    <t>POLYMAX HT EXPRESS Lepidlo</t>
  </si>
  <si>
    <t xml:space="preserve">Lepidlo bílé - 435g </t>
  </si>
  <si>
    <t xml:space="preserve">Lepidlo černé - 435g </t>
  </si>
  <si>
    <t xml:space="preserve">Lepidlo "salám" bílé - 900g </t>
  </si>
  <si>
    <t>Lepidlo/Tmel</t>
  </si>
  <si>
    <t>Montážní lepidlo/tmel s velmi vysokou elasticitou - bílé 425 g</t>
  </si>
  <si>
    <t>Montážní lepidlo/tmel s velmi vysokou elasticitou - černé 425 g</t>
  </si>
  <si>
    <t>Montážní lepidlo/tmel s velmi vysokou elasticitou - transparent 425 g</t>
  </si>
  <si>
    <t>Multifunkční tmel prémiové kvality - bílý 280ml</t>
  </si>
  <si>
    <t>Multifunkční tmel prémiové kvality - antracit 280 ml</t>
  </si>
  <si>
    <t>Multifunkční tmel prémiové kvality - šedý 280 ml</t>
  </si>
  <si>
    <t>Multifunkční tmel prémiové kvality - transparent 280 ml</t>
  </si>
  <si>
    <t>Multifunkční tmel prémiové kvality - černý 280 ml</t>
  </si>
  <si>
    <t>Multifunkční tmel prémiové kvality - šedý průhledný 280 ml</t>
  </si>
  <si>
    <t>WOODMAX EXPRESS POWER</t>
  </si>
  <si>
    <t>super lepidlo na dřevo</t>
  </si>
  <si>
    <t>Lepidlo na dřevo - 380 g</t>
  </si>
  <si>
    <t xml:space="preserve"> HBS-200  Tekutá těsnící guma</t>
  </si>
  <si>
    <t>Opravná páska -  tekutá guma 7.5 cm/5 m</t>
  </si>
  <si>
    <t>tekutá těsnící guma  - kartuš 310 g</t>
  </si>
  <si>
    <t>tekutá těsnící  guma  - kbelík  1 l</t>
  </si>
  <si>
    <t>tekutá těsnící  guma  - kbelík  5 l</t>
  </si>
  <si>
    <t>GEOTEXTILIE</t>
  </si>
  <si>
    <t>Geotextilie - netkaná textilie pro hydroizolaci 15cm /20 m</t>
  </si>
  <si>
    <t>Profesionální pistole na kartuše/salám</t>
  </si>
  <si>
    <t>Pistole kartuše GUN PROFESSIONAL</t>
  </si>
  <si>
    <t>Pistole salám POLY MAX SAUSAGE GUN</t>
  </si>
  <si>
    <t>Proesionálí čistící ubrousky</t>
  </si>
  <si>
    <t>SCRUB WIPES</t>
  </si>
  <si>
    <t>Multifunkční, profesionální čistící ubrousky s peelingem 75 ks</t>
  </si>
  <si>
    <t>V- NOZZLE Poly max</t>
  </si>
  <si>
    <t>Tryska na salámové pistole</t>
  </si>
  <si>
    <t>Trysky na salámové pistole 6 ks</t>
  </si>
  <si>
    <t xml:space="preserve">     1 8  &gt;  B A Z É N O V É   P Ř Í S L U Š E N S T V Í </t>
  </si>
  <si>
    <t xml:space="preserve">    1 7  &gt;  P E   T L A K O V É   P O T R U B Í  PE 100 / PE 100 RC (PN10, PN16)</t>
  </si>
  <si>
    <t xml:space="preserve">    1 6  &gt;  P V C - U   T L A K O V É   P O T R U B Í   PN10, PN16</t>
  </si>
  <si>
    <t xml:space="preserve">    1 5  &gt;  P V C   F L E X I B I L N Í   H A D I C E</t>
  </si>
  <si>
    <r>
      <t xml:space="preserve">C L E V E L I N G S   C E N Í K   ( E U R  </t>
    </r>
    <r>
      <rPr>
        <b/>
        <sz val="8"/>
        <color theme="1"/>
        <rFont val="Calibri"/>
        <family val="2"/>
        <charset val="238"/>
        <scheme val="minor"/>
      </rPr>
      <t>bez DPH</t>
    </r>
    <r>
      <rPr>
        <b/>
        <sz val="14"/>
        <color theme="1"/>
        <rFont val="Calibri"/>
        <family val="2"/>
        <charset val="238"/>
        <scheme val="minor"/>
      </rPr>
      <t xml:space="preserve"> ) 2026 -  C Z   V E R Z E  </t>
    </r>
  </si>
  <si>
    <t>109166332V</t>
  </si>
  <si>
    <t>25216025B</t>
  </si>
  <si>
    <t>POLY MAX SEALANT</t>
  </si>
  <si>
    <t>multifunkční tmel</t>
  </si>
  <si>
    <t>EPDM MAX</t>
  </si>
  <si>
    <t xml:space="preserve">  Univerzální, vodotěsné lepidlo a tmel</t>
  </si>
  <si>
    <t>Lepidlo a tmel pro EPDM 465g černý</t>
  </si>
  <si>
    <t>SFT-101 - samolepící těsnící páska</t>
  </si>
  <si>
    <t>Univerzální opravná páska 25mm x 3m na teflonové bázi</t>
  </si>
  <si>
    <t>MULTI TOOL</t>
  </si>
  <si>
    <t xml:space="preserve">                          Multifunkční nástroj </t>
  </si>
  <si>
    <t>Pro otevírání kartuší, řezání trysek a nanášení, zahlazení a/nebo odstraňování tmelů.</t>
  </si>
  <si>
    <t>V5173075</t>
  </si>
  <si>
    <t>V5173160</t>
  </si>
  <si>
    <t>01611131012M</t>
  </si>
  <si>
    <t>01611131034M</t>
  </si>
  <si>
    <t>01611131100M</t>
  </si>
  <si>
    <t>01611131114M</t>
  </si>
  <si>
    <t>01611131150M</t>
  </si>
  <si>
    <t>01611131200M</t>
  </si>
  <si>
    <t>01611131012F</t>
  </si>
  <si>
    <t>01611131034F</t>
  </si>
  <si>
    <t>01611131100F</t>
  </si>
  <si>
    <t>01611131114F</t>
  </si>
  <si>
    <t>01611131150F</t>
  </si>
  <si>
    <t>01611131200F</t>
  </si>
  <si>
    <t>149020PE</t>
  </si>
  <si>
    <t>149025PE</t>
  </si>
  <si>
    <t>149032PE</t>
  </si>
  <si>
    <t>149040PE</t>
  </si>
  <si>
    <t>149050PE</t>
  </si>
  <si>
    <t>149063PE</t>
  </si>
  <si>
    <t>1 1/2" x   2"</t>
  </si>
  <si>
    <t>16 - 40 mm</t>
  </si>
  <si>
    <t>ROTAČNÍ ŠKRABKA Ø32-160</t>
  </si>
  <si>
    <t>NTZWUN32160</t>
  </si>
  <si>
    <t>rotační škrabka Ø 32-160 mm vč. ochranného obalu</t>
  </si>
  <si>
    <t>ROTAČNÍ ŠKRABKA Ø63-400</t>
  </si>
  <si>
    <t>NTZWUN63400</t>
  </si>
  <si>
    <t>rotační škrabka Ø 63-400 mm vč. ochranného obalu</t>
  </si>
  <si>
    <t>PS-180 / PS-400</t>
  </si>
  <si>
    <t>rotační škrabka Ø 75 - 180 mm</t>
  </si>
  <si>
    <t>rotační škrabka Ø 125 - 400 mm</t>
  </si>
  <si>
    <t>RTC - 315 / RTC -500</t>
  </si>
  <si>
    <t>rotační škrabka Ø 75 - 315 mm</t>
  </si>
  <si>
    <t>rotační škrabka Ø 180 - 500 mm</t>
  </si>
  <si>
    <t>fixační svorky s kloubem pro Ø 20-63,   redukční vložky 20-25-32-40-50 mm</t>
  </si>
  <si>
    <t>fixační svorky s kloubem pro Ø 20-125, redukční vložky 20-25-32-40-50-63-75-90-110 mm</t>
  </si>
  <si>
    <t>fixační svorky s kloubem pro Ø 225</t>
  </si>
  <si>
    <t>fixační svorky pro Ø 140-630 mm, s vázáním</t>
  </si>
  <si>
    <t>ZHCN CNC AUTOMAT</t>
  </si>
  <si>
    <t>ZHCN-160 CNC</t>
  </si>
  <si>
    <t>plně automatická Ø 50-160 mm</t>
  </si>
  <si>
    <t>ZHCN-250 CNC</t>
  </si>
  <si>
    <t>plně automatická Ø 63-250 mm</t>
  </si>
  <si>
    <t>ZHCN-315 CNC</t>
  </si>
  <si>
    <t>plně automatická Ø 90-315 mm</t>
  </si>
  <si>
    <t>ZHCN-400 CNC</t>
  </si>
  <si>
    <t>plně automatická Ø 110-400 mm</t>
  </si>
  <si>
    <t>ZHCN-630 CNC</t>
  </si>
  <si>
    <t>plně automatická Ø 355-630 mm</t>
  </si>
  <si>
    <t>NTTENT</t>
  </si>
  <si>
    <t>Rychlorozkládací ochranný stan</t>
  </si>
  <si>
    <t xml:space="preserve">K U L O V Ý   K O H O U T   H D P E </t>
  </si>
  <si>
    <t xml:space="preserve">BEZ ZEMNÍ SOUPRAVY </t>
  </si>
  <si>
    <t>( VODA / PLYN )</t>
  </si>
  <si>
    <t>BLUEBOX1.0</t>
  </si>
  <si>
    <t>BLUEBOX1.0WS</t>
  </si>
  <si>
    <t xml:space="preserve">Š O U P Á T K O </t>
  </si>
  <si>
    <t>Z P Ě T N Ý  V E N T I L  "T"</t>
  </si>
  <si>
    <t>S PRŮHLEDNÝM VÍČKEM</t>
  </si>
  <si>
    <r>
      <rPr>
        <b/>
        <sz val="10"/>
        <color theme="1"/>
        <rFont val="Calibri"/>
        <family val="2"/>
        <charset val="238"/>
        <scheme val="minor"/>
      </rPr>
      <t>e-mail:</t>
    </r>
    <r>
      <rPr>
        <sz val="10"/>
        <color theme="1"/>
        <rFont val="Calibri"/>
        <family val="2"/>
        <charset val="238"/>
        <scheme val="minor"/>
      </rPr>
      <t xml:space="preserve"> petra@clevelings.cz     petra.z@clevelings.cz     michaela@clevelings.cz     info@clevelings.cz     jiri@clevelings.cz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</si>
</sst>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[$€-1]"/>
    <numFmt numFmtId="167" formatCode="#,##0\ &quot;Kč&quot;"/>
    <numFmt numFmtId="168" formatCode="_-* #,##0.00\ [$€-1]_-;\-* #,##0.00\ [$€-1]_-;_-* &quot;-&quot;??\ [$€-1]_-"/>
    <numFmt numFmtId="169" formatCode="#,##0\ [$€-1];[Red]\-#,##0\ [$€-1]"/>
    <numFmt numFmtId="170" formatCode="#,##0.00&quot; Kč&quot;"/>
  </numFmts>
  <fonts count="9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indexed="18"/>
      <name val="Calibri"/>
      <family val="2"/>
      <charset val="238"/>
      <scheme val="minor"/>
    </font>
    <font>
      <b/>
      <sz val="10"/>
      <color rgb="FF16A7DB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2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  <font>
      <sz val="9"/>
      <color indexed="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292C32"/>
      <name val="Open Sans"/>
      <family val="2"/>
    </font>
    <font>
      <b/>
      <sz val="24"/>
      <color rgb="FFFFFFFF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Aptos Display"/>
      <family val="2"/>
    </font>
    <font>
      <b/>
      <sz val="10"/>
      <name val="Aptos Display"/>
      <family val="2"/>
    </font>
    <font>
      <u/>
      <sz val="10"/>
      <color indexed="12"/>
      <name val="Aptos Display"/>
      <family val="2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EEECE1"/>
      </patternFill>
    </fill>
    <fill>
      <patternFill patternType="solid">
        <fgColor theme="0" tint="-0.14999847407452621"/>
        <bgColor rgb="FFEEECE1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theme="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2" fontId="23" fillId="0" borderId="0"/>
    <xf numFmtId="9" fontId="2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26" fillId="0" borderId="0" applyFont="0" applyFill="0" applyBorder="0" applyAlignment="0" applyProtection="0"/>
    <xf numFmtId="2" fontId="27" fillId="0" borderId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30" fillId="0" borderId="0"/>
    <xf numFmtId="0" fontId="21" fillId="0" borderId="0"/>
    <xf numFmtId="9" fontId="21" fillId="0" borderId="0" applyFont="0" applyFill="0" applyBorder="0" applyAlignment="0" applyProtection="0"/>
    <xf numFmtId="0" fontId="28" fillId="0" borderId="0"/>
    <xf numFmtId="168" fontId="32" fillId="0" borderId="0" applyFont="0" applyFill="0" applyBorder="0" applyAlignment="0" applyProtection="0"/>
    <xf numFmtId="0" fontId="33" fillId="0" borderId="0"/>
    <xf numFmtId="0" fontId="34" fillId="0" borderId="0"/>
    <xf numFmtId="0" fontId="2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  <xf numFmtId="9" fontId="22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1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9" fontId="1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</cellStyleXfs>
  <cellXfs count="1358">
    <xf numFmtId="0" fontId="0" fillId="0" borderId="0" xfId="0"/>
    <xf numFmtId="0" fontId="31" fillId="0" borderId="0" xfId="12" applyFont="1" applyAlignment="1">
      <alignment horizontal="center"/>
    </xf>
    <xf numFmtId="165" fontId="31" fillId="0" borderId="0" xfId="12" applyNumberFormat="1" applyFont="1" applyAlignment="1">
      <alignment horizontal="center"/>
    </xf>
    <xf numFmtId="0" fontId="31" fillId="0" borderId="0" xfId="12" applyFont="1"/>
    <xf numFmtId="0" fontId="40" fillId="3" borderId="1" xfId="0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center"/>
    </xf>
    <xf numFmtId="0" fontId="41" fillId="2" borderId="1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19" fillId="0" borderId="0" xfId="17" applyFont="1"/>
    <xf numFmtId="0" fontId="36" fillId="0" borderId="0" xfId="0" applyFont="1"/>
    <xf numFmtId="0" fontId="36" fillId="2" borderId="0" xfId="8" applyFont="1" applyFill="1" applyAlignment="1">
      <alignment horizontal="center"/>
    </xf>
    <xf numFmtId="0" fontId="42" fillId="0" borderId="0" xfId="0" applyFont="1"/>
    <xf numFmtId="165" fontId="36" fillId="0" borderId="0" xfId="0" applyNumberFormat="1" applyFont="1"/>
    <xf numFmtId="165" fontId="39" fillId="0" borderId="0" xfId="0" applyNumberFormat="1" applyFont="1" applyAlignment="1">
      <alignment horizontal="center"/>
    </xf>
    <xf numFmtId="165" fontId="42" fillId="0" borderId="0" xfId="0" applyNumberFormat="1" applyFont="1"/>
    <xf numFmtId="0" fontId="39" fillId="2" borderId="0" xfId="0" applyFont="1" applyFill="1" applyAlignment="1">
      <alignment horizontal="left"/>
    </xf>
    <xf numFmtId="0" fontId="42" fillId="2" borderId="0" xfId="0" applyFont="1" applyFill="1"/>
    <xf numFmtId="2" fontId="39" fillId="0" borderId="0" xfId="0" applyNumberFormat="1" applyFont="1" applyAlignment="1">
      <alignment horizontal="center"/>
    </xf>
    <xf numFmtId="2" fontId="36" fillId="0" borderId="0" xfId="0" applyNumberFormat="1" applyFont="1"/>
    <xf numFmtId="2" fontId="37" fillId="0" borderId="0" xfId="0" applyNumberFormat="1" applyFont="1"/>
    <xf numFmtId="0" fontId="36" fillId="3" borderId="3" xfId="0" applyFont="1" applyFill="1" applyBorder="1"/>
    <xf numFmtId="0" fontId="39" fillId="3" borderId="1" xfId="0" applyFont="1" applyFill="1" applyBorder="1" applyAlignment="1">
      <alignment horizontal="left"/>
    </xf>
    <xf numFmtId="0" fontId="36" fillId="0" borderId="3" xfId="0" applyFont="1" applyBorder="1"/>
    <xf numFmtId="0" fontId="39" fillId="2" borderId="1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0" fontId="36" fillId="0" borderId="1" xfId="0" applyFont="1" applyBorder="1"/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36" fillId="3" borderId="0" xfId="0" applyFont="1" applyFill="1" applyAlignment="1">
      <alignment horizontal="center"/>
    </xf>
    <xf numFmtId="2" fontId="36" fillId="3" borderId="0" xfId="0" applyNumberFormat="1" applyFont="1" applyFill="1" applyAlignment="1">
      <alignment horizontal="center"/>
    </xf>
    <xf numFmtId="0" fontId="37" fillId="0" borderId="0" xfId="0" applyFont="1"/>
    <xf numFmtId="0" fontId="47" fillId="0" borderId="0" xfId="17" applyFont="1" applyAlignment="1">
      <alignment horizontal="left" vertical="center"/>
    </xf>
    <xf numFmtId="0" fontId="39" fillId="0" borderId="0" xfId="0" applyFont="1"/>
    <xf numFmtId="167" fontId="42" fillId="0" borderId="0" xfId="0" applyNumberFormat="1" applyFont="1"/>
    <xf numFmtId="0" fontId="36" fillId="2" borderId="0" xfId="8" applyFont="1" applyFill="1" applyAlignment="1">
      <alignment horizontal="center" wrapText="1"/>
    </xf>
    <xf numFmtId="0" fontId="36" fillId="0" borderId="0" xfId="8" applyFont="1" applyAlignment="1">
      <alignment horizontal="center"/>
    </xf>
    <xf numFmtId="1" fontId="36" fillId="2" borderId="0" xfId="8" applyNumberFormat="1" applyFont="1" applyFill="1" applyAlignment="1">
      <alignment horizontal="center"/>
    </xf>
    <xf numFmtId="0" fontId="37" fillId="2" borderId="0" xfId="8" applyFont="1" applyFill="1" applyAlignment="1">
      <alignment horizontal="center"/>
    </xf>
    <xf numFmtId="0" fontId="36" fillId="0" borderId="0" xfId="0" applyFont="1" applyAlignment="1">
      <alignment vertical="center"/>
    </xf>
    <xf numFmtId="0" fontId="39" fillId="0" borderId="2" xfId="0" applyFont="1" applyBorder="1" applyAlignment="1">
      <alignment horizontal="left"/>
    </xf>
    <xf numFmtId="165" fontId="42" fillId="0" borderId="0" xfId="0" applyNumberFormat="1" applyFont="1" applyAlignment="1">
      <alignment horizontal="center"/>
    </xf>
    <xf numFmtId="0" fontId="46" fillId="0" borderId="0" xfId="0" applyFont="1"/>
    <xf numFmtId="0" fontId="42" fillId="0" borderId="0" xfId="0" applyFont="1" applyAlignment="1">
      <alignment vertical="center"/>
    </xf>
    <xf numFmtId="2" fontId="42" fillId="0" borderId="0" xfId="0" applyNumberFormat="1" applyFont="1"/>
    <xf numFmtId="0" fontId="39" fillId="0" borderId="1" xfId="0" applyFont="1" applyBorder="1" applyAlignment="1">
      <alignment horizontal="left"/>
    </xf>
    <xf numFmtId="165" fontId="39" fillId="3" borderId="0" xfId="0" applyNumberFormat="1" applyFont="1" applyFill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39" fillId="0" borderId="3" xfId="0" applyFont="1" applyBorder="1" applyAlignment="1">
      <alignment horizontal="left"/>
    </xf>
    <xf numFmtId="1" fontId="39" fillId="2" borderId="0" xfId="0" applyNumberFormat="1" applyFont="1" applyFill="1" applyAlignment="1">
      <alignment horizontal="center" vertical="center" wrapText="1"/>
    </xf>
    <xf numFmtId="2" fontId="42" fillId="2" borderId="0" xfId="2" applyFont="1" applyFill="1" applyAlignment="1">
      <alignment horizontal="center" vertical="center" shrinkToFit="1"/>
    </xf>
    <xf numFmtId="165" fontId="42" fillId="2" borderId="0" xfId="0" applyNumberFormat="1" applyFont="1" applyFill="1"/>
    <xf numFmtId="2" fontId="42" fillId="0" borderId="0" xfId="0" applyNumberFormat="1" applyFont="1" applyAlignment="1">
      <alignment horizontal="left"/>
    </xf>
    <xf numFmtId="0" fontId="19" fillId="0" borderId="0" xfId="12" applyFont="1"/>
    <xf numFmtId="165" fontId="19" fillId="0" borderId="0" xfId="12" applyNumberFormat="1" applyFont="1" applyAlignment="1">
      <alignment horizontal="center"/>
    </xf>
    <xf numFmtId="0" fontId="39" fillId="2" borderId="3" xfId="0" applyFont="1" applyFill="1" applyBorder="1" applyAlignment="1">
      <alignment horizontal="left"/>
    </xf>
    <xf numFmtId="9" fontId="42" fillId="0" borderId="0" xfId="3" applyFont="1" applyFill="1" applyBorder="1" applyAlignment="1">
      <alignment horizontal="center"/>
    </xf>
    <xf numFmtId="0" fontId="36" fillId="3" borderId="0" xfId="0" applyFont="1" applyFill="1"/>
    <xf numFmtId="0" fontId="40" fillId="3" borderId="0" xfId="0" applyFont="1" applyFill="1"/>
    <xf numFmtId="0" fontId="40" fillId="3" borderId="0" xfId="0" applyFont="1" applyFill="1" applyAlignment="1">
      <alignment horizontal="center"/>
    </xf>
    <xf numFmtId="0" fontId="40" fillId="0" borderId="0" xfId="0" applyFont="1"/>
    <xf numFmtId="0" fontId="42" fillId="3" borderId="0" xfId="0" applyFont="1" applyFill="1" applyAlignment="1">
      <alignment horizontal="center"/>
    </xf>
    <xf numFmtId="2" fontId="42" fillId="3" borderId="0" xfId="0" applyNumberFormat="1" applyFont="1" applyFill="1" applyAlignment="1">
      <alignment horizontal="center"/>
    </xf>
    <xf numFmtId="0" fontId="39" fillId="3" borderId="1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left"/>
    </xf>
    <xf numFmtId="0" fontId="36" fillId="3" borderId="1" xfId="0" applyFont="1" applyFill="1" applyBorder="1"/>
    <xf numFmtId="0" fontId="36" fillId="0" borderId="0" xfId="0" applyFont="1" applyAlignment="1">
      <alignment horizontal="left" indent="1"/>
    </xf>
    <xf numFmtId="0" fontId="39" fillId="0" borderId="0" xfId="0" applyFont="1" applyAlignment="1">
      <alignment horizontal="center"/>
    </xf>
    <xf numFmtId="2" fontId="42" fillId="0" borderId="0" xfId="0" applyNumberFormat="1" applyFont="1" applyAlignment="1">
      <alignment horizontal="center"/>
    </xf>
    <xf numFmtId="0" fontId="36" fillId="3" borderId="2" xfId="0" applyFont="1" applyFill="1" applyBorder="1"/>
    <xf numFmtId="2" fontId="39" fillId="3" borderId="4" xfId="0" applyNumberFormat="1" applyFont="1" applyFill="1" applyBorder="1" applyAlignment="1">
      <alignment horizontal="center"/>
    </xf>
    <xf numFmtId="0" fontId="42" fillId="3" borderId="5" xfId="0" applyFont="1" applyFill="1" applyBorder="1" applyAlignment="1">
      <alignment horizontal="center"/>
    </xf>
    <xf numFmtId="2" fontId="39" fillId="3" borderId="6" xfId="0" applyNumberFormat="1" applyFont="1" applyFill="1" applyBorder="1" applyAlignment="1">
      <alignment horizontal="center"/>
    </xf>
    <xf numFmtId="2" fontId="42" fillId="3" borderId="5" xfId="0" applyNumberFormat="1" applyFont="1" applyFill="1" applyBorder="1" applyAlignment="1">
      <alignment horizontal="center"/>
    </xf>
    <xf numFmtId="0" fontId="39" fillId="3" borderId="3" xfId="0" applyFont="1" applyFill="1" applyBorder="1" applyAlignment="1">
      <alignment horizontal="left"/>
    </xf>
    <xf numFmtId="1" fontId="42" fillId="0" borderId="0" xfId="0" applyNumberFormat="1" applyFont="1" applyAlignment="1">
      <alignment horizontal="center" vertical="center" wrapText="1"/>
    </xf>
    <xf numFmtId="2" fontId="42" fillId="0" borderId="0" xfId="7" applyFont="1" applyAlignment="1">
      <alignment horizontal="center" vertical="center" shrinkToFit="1"/>
    </xf>
    <xf numFmtId="0" fontId="36" fillId="2" borderId="1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2" fontId="41" fillId="0" borderId="0" xfId="0" applyNumberFormat="1" applyFont="1" applyAlignment="1">
      <alignment horizontal="center"/>
    </xf>
    <xf numFmtId="0" fontId="41" fillId="0" borderId="3" xfId="0" applyFont="1" applyBorder="1" applyAlignment="1">
      <alignment horizontal="center"/>
    </xf>
    <xf numFmtId="2" fontId="36" fillId="3" borderId="4" xfId="0" applyNumberFormat="1" applyFont="1" applyFill="1" applyBorder="1"/>
    <xf numFmtId="0" fontId="40" fillId="3" borderId="3" xfId="0" applyFont="1" applyFill="1" applyBorder="1" applyAlignment="1">
      <alignment horizontal="center"/>
    </xf>
    <xf numFmtId="0" fontId="40" fillId="2" borderId="2" xfId="0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0" fontId="42" fillId="3" borderId="1" xfId="0" applyFont="1" applyFill="1" applyBorder="1" applyAlignment="1">
      <alignment horizontal="left"/>
    </xf>
    <xf numFmtId="0" fontId="42" fillId="3" borderId="2" xfId="0" applyFont="1" applyFill="1" applyBorder="1" applyAlignment="1">
      <alignment horizontal="left"/>
    </xf>
    <xf numFmtId="0" fontId="42" fillId="3" borderId="3" xfId="0" applyFont="1" applyFill="1" applyBorder="1" applyAlignment="1">
      <alignment horizontal="left"/>
    </xf>
    <xf numFmtId="0" fontId="42" fillId="3" borderId="1" xfId="0" applyFont="1" applyFill="1" applyBorder="1" applyAlignment="1">
      <alignment horizontal="center"/>
    </xf>
    <xf numFmtId="0" fontId="39" fillId="3" borderId="0" xfId="0" applyFont="1" applyFill="1"/>
    <xf numFmtId="165" fontId="39" fillId="3" borderId="4" xfId="0" applyNumberFormat="1" applyFont="1" applyFill="1" applyBorder="1" applyAlignment="1">
      <alignment horizontal="center"/>
    </xf>
    <xf numFmtId="0" fontId="39" fillId="3" borderId="5" xfId="0" applyFont="1" applyFill="1" applyBorder="1"/>
    <xf numFmtId="165" fontId="42" fillId="3" borderId="5" xfId="0" applyNumberFormat="1" applyFont="1" applyFill="1" applyBorder="1"/>
    <xf numFmtId="165" fontId="39" fillId="3" borderId="6" xfId="0" applyNumberFormat="1" applyFont="1" applyFill="1" applyBorder="1" applyAlignment="1">
      <alignment horizontal="center"/>
    </xf>
    <xf numFmtId="165" fontId="40" fillId="0" borderId="0" xfId="0" applyNumberFormat="1" applyFont="1" applyAlignment="1">
      <alignment horizontal="center" vertical="center"/>
    </xf>
    <xf numFmtId="0" fontId="40" fillId="3" borderId="1" xfId="0" applyFont="1" applyFill="1" applyBorder="1" applyAlignment="1">
      <alignment vertical="center" wrapText="1"/>
    </xf>
    <xf numFmtId="0" fontId="40" fillId="3" borderId="3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19" fillId="3" borderId="3" xfId="17" applyFont="1" applyFill="1" applyBorder="1"/>
    <xf numFmtId="0" fontId="19" fillId="3" borderId="1" xfId="17" applyFont="1" applyFill="1" applyBorder="1"/>
    <xf numFmtId="0" fontId="41" fillId="3" borderId="1" xfId="17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/>
    </xf>
    <xf numFmtId="0" fontId="39" fillId="3" borderId="0" xfId="0" applyFont="1" applyFill="1" applyAlignment="1">
      <alignment horizontal="center"/>
    </xf>
    <xf numFmtId="0" fontId="39" fillId="3" borderId="5" xfId="0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0" fontId="37" fillId="0" borderId="0" xfId="17" applyFont="1"/>
    <xf numFmtId="0" fontId="36" fillId="3" borderId="7" xfId="0" applyFont="1" applyFill="1" applyBorder="1"/>
    <xf numFmtId="0" fontId="36" fillId="3" borderId="8" xfId="0" applyFont="1" applyFill="1" applyBorder="1"/>
    <xf numFmtId="0" fontId="36" fillId="3" borderId="4" xfId="0" applyFont="1" applyFill="1" applyBorder="1"/>
    <xf numFmtId="0" fontId="36" fillId="3" borderId="5" xfId="0" applyFont="1" applyFill="1" applyBorder="1"/>
    <xf numFmtId="0" fontId="36" fillId="3" borderId="6" xfId="0" applyFont="1" applyFill="1" applyBorder="1"/>
    <xf numFmtId="0" fontId="36" fillId="3" borderId="1" xfId="0" applyFont="1" applyFill="1" applyBorder="1" applyAlignment="1">
      <alignment horizontal="center" vertical="center" wrapText="1"/>
    </xf>
    <xf numFmtId="1" fontId="36" fillId="0" borderId="0" xfId="8" applyNumberFormat="1" applyFont="1" applyAlignment="1">
      <alignment horizontal="center"/>
    </xf>
    <xf numFmtId="1" fontId="36" fillId="3" borderId="3" xfId="8" applyNumberFormat="1" applyFont="1" applyFill="1" applyBorder="1" applyAlignment="1">
      <alignment horizontal="center"/>
    </xf>
    <xf numFmtId="1" fontId="36" fillId="3" borderId="7" xfId="8" applyNumberFormat="1" applyFont="1" applyFill="1" applyBorder="1" applyAlignment="1">
      <alignment horizontal="center"/>
    </xf>
    <xf numFmtId="1" fontId="36" fillId="3" borderId="8" xfId="8" applyNumberFormat="1" applyFont="1" applyFill="1" applyBorder="1" applyAlignment="1">
      <alignment horizontal="center"/>
    </xf>
    <xf numFmtId="0" fontId="36" fillId="3" borderId="1" xfId="8" applyFont="1" applyFill="1" applyBorder="1" applyAlignment="1">
      <alignment horizontal="center"/>
    </xf>
    <xf numFmtId="49" fontId="40" fillId="3" borderId="0" xfId="8" applyNumberFormat="1" applyFont="1" applyFill="1" applyAlignment="1">
      <alignment horizontal="center"/>
    </xf>
    <xf numFmtId="0" fontId="40" fillId="3" borderId="0" xfId="8" applyFont="1" applyFill="1" applyAlignment="1">
      <alignment horizontal="center"/>
    </xf>
    <xf numFmtId="0" fontId="36" fillId="3" borderId="0" xfId="8" applyFont="1" applyFill="1" applyAlignment="1">
      <alignment horizontal="center"/>
    </xf>
    <xf numFmtId="4" fontId="36" fillId="3" borderId="0" xfId="8" applyNumberFormat="1" applyFont="1" applyFill="1" applyAlignment="1">
      <alignment horizontal="center"/>
    </xf>
    <xf numFmtId="4" fontId="40" fillId="3" borderId="4" xfId="8" applyNumberFormat="1" applyFont="1" applyFill="1" applyBorder="1" applyAlignment="1">
      <alignment horizontal="center"/>
    </xf>
    <xf numFmtId="0" fontId="36" fillId="3" borderId="2" xfId="8" applyFont="1" applyFill="1" applyBorder="1" applyAlignment="1">
      <alignment horizontal="center"/>
    </xf>
    <xf numFmtId="49" fontId="40" fillId="3" borderId="5" xfId="8" applyNumberFormat="1" applyFont="1" applyFill="1" applyBorder="1" applyAlignment="1">
      <alignment horizontal="center"/>
    </xf>
    <xf numFmtId="0" fontId="40" fillId="3" borderId="5" xfId="8" applyFont="1" applyFill="1" applyBorder="1" applyAlignment="1">
      <alignment horizontal="center"/>
    </xf>
    <xf numFmtId="0" fontId="36" fillId="3" borderId="5" xfId="8" applyFont="1" applyFill="1" applyBorder="1" applyAlignment="1">
      <alignment horizontal="center"/>
    </xf>
    <xf numFmtId="4" fontId="36" fillId="3" borderId="5" xfId="8" applyNumberFormat="1" applyFont="1" applyFill="1" applyBorder="1" applyAlignment="1">
      <alignment horizontal="center"/>
    </xf>
    <xf numFmtId="4" fontId="40" fillId="3" borderId="6" xfId="8" applyNumberFormat="1" applyFont="1" applyFill="1" applyBorder="1" applyAlignment="1">
      <alignment horizontal="center"/>
    </xf>
    <xf numFmtId="1" fontId="36" fillId="3" borderId="1" xfId="8" applyNumberFormat="1" applyFont="1" applyFill="1" applyBorder="1" applyAlignment="1">
      <alignment horizontal="center"/>
    </xf>
    <xf numFmtId="1" fontId="36" fillId="3" borderId="0" xfId="8" applyNumberFormat="1" applyFont="1" applyFill="1" applyAlignment="1">
      <alignment horizontal="center"/>
    </xf>
    <xf numFmtId="1" fontId="36" fillId="3" borderId="4" xfId="8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 vertical="top" wrapText="1"/>
    </xf>
    <xf numFmtId="0" fontId="37" fillId="3" borderId="3" xfId="0" applyFont="1" applyFill="1" applyBorder="1"/>
    <xf numFmtId="0" fontId="37" fillId="3" borderId="7" xfId="0" applyFont="1" applyFill="1" applyBorder="1"/>
    <xf numFmtId="165" fontId="37" fillId="3" borderId="7" xfId="0" applyNumberFormat="1" applyFont="1" applyFill="1" applyBorder="1"/>
    <xf numFmtId="0" fontId="37" fillId="3" borderId="8" xfId="0" applyFont="1" applyFill="1" applyBorder="1"/>
    <xf numFmtId="0" fontId="45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vertical="center" wrapText="1"/>
    </xf>
    <xf numFmtId="0" fontId="50" fillId="3" borderId="1" xfId="0" applyFont="1" applyFill="1" applyBorder="1" applyAlignment="1">
      <alignment horizontal="center"/>
    </xf>
    <xf numFmtId="0" fontId="50" fillId="3" borderId="1" xfId="0" applyFont="1" applyFill="1" applyBorder="1" applyAlignment="1">
      <alignment horizontal="left"/>
    </xf>
    <xf numFmtId="0" fontId="50" fillId="3" borderId="2" xfId="0" applyFont="1" applyFill="1" applyBorder="1" applyAlignment="1">
      <alignment horizontal="left"/>
    </xf>
    <xf numFmtId="0" fontId="37" fillId="3" borderId="1" xfId="0" applyFont="1" applyFill="1" applyBorder="1" applyAlignment="1">
      <alignment horizontal="center" vertical="center" wrapText="1"/>
    </xf>
    <xf numFmtId="0" fontId="50" fillId="3" borderId="3" xfId="0" applyFont="1" applyFill="1" applyBorder="1" applyAlignment="1">
      <alignment horizontal="left"/>
    </xf>
    <xf numFmtId="0" fontId="36" fillId="3" borderId="1" xfId="0" applyFont="1" applyFill="1" applyBorder="1" applyAlignment="1">
      <alignment horizontal="center" vertical="top" wrapText="1"/>
    </xf>
    <xf numFmtId="0" fontId="37" fillId="3" borderId="1" xfId="0" applyFont="1" applyFill="1" applyBorder="1" applyAlignment="1">
      <alignment horizontal="center" vertical="top" wrapText="1"/>
    </xf>
    <xf numFmtId="0" fontId="42" fillId="0" borderId="0" xfId="0" applyFont="1" applyAlignment="1">
      <alignment horizontal="center" vertical="center"/>
    </xf>
    <xf numFmtId="0" fontId="48" fillId="3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vertical="center" wrapText="1"/>
    </xf>
    <xf numFmtId="0" fontId="49" fillId="3" borderId="1" xfId="0" applyFont="1" applyFill="1" applyBorder="1" applyAlignment="1">
      <alignment horizontal="center"/>
    </xf>
    <xf numFmtId="0" fontId="49" fillId="3" borderId="1" xfId="0" applyFont="1" applyFill="1" applyBorder="1" applyAlignment="1">
      <alignment horizontal="left"/>
    </xf>
    <xf numFmtId="165" fontId="36" fillId="3" borderId="0" xfId="0" applyNumberFormat="1" applyFont="1" applyFill="1"/>
    <xf numFmtId="165" fontId="36" fillId="3" borderId="7" xfId="0" applyNumberFormat="1" applyFont="1" applyFill="1" applyBorder="1"/>
    <xf numFmtId="165" fontId="36" fillId="3" borderId="5" xfId="0" applyNumberFormat="1" applyFont="1" applyFill="1" applyBorder="1"/>
    <xf numFmtId="0" fontId="42" fillId="3" borderId="4" xfId="0" applyFont="1" applyFill="1" applyBorder="1"/>
    <xf numFmtId="0" fontId="39" fillId="0" borderId="0" xfId="0" applyFont="1" applyAlignment="1">
      <alignment horizontal="left" vertical="center"/>
    </xf>
    <xf numFmtId="165" fontId="42" fillId="3" borderId="0" xfId="0" applyNumberFormat="1" applyFont="1" applyFill="1" applyAlignment="1">
      <alignment horizontal="center"/>
    </xf>
    <xf numFmtId="0" fontId="39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9" fillId="3" borderId="3" xfId="0" applyFont="1" applyFill="1" applyBorder="1" applyAlignment="1">
      <alignment horizontal="left" vertical="center"/>
    </xf>
    <xf numFmtId="0" fontId="39" fillId="3" borderId="7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4" fontId="42" fillId="3" borderId="7" xfId="0" applyNumberFormat="1" applyFont="1" applyFill="1" applyBorder="1" applyAlignment="1">
      <alignment horizontal="center" vertical="center"/>
    </xf>
    <xf numFmtId="4" fontId="39" fillId="3" borderId="8" xfId="0" applyNumberFormat="1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/>
    </xf>
    <xf numFmtId="0" fontId="39" fillId="3" borderId="3" xfId="0" applyFont="1" applyFill="1" applyBorder="1" applyAlignment="1">
      <alignment horizontal="center"/>
    </xf>
    <xf numFmtId="0" fontId="41" fillId="3" borderId="1" xfId="0" applyFont="1" applyFill="1" applyBorder="1" applyAlignment="1">
      <alignment vertical="center"/>
    </xf>
    <xf numFmtId="0" fontId="42" fillId="3" borderId="0" xfId="0" applyFont="1" applyFill="1"/>
    <xf numFmtId="165" fontId="42" fillId="3" borderId="5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 vertical="top" wrapText="1"/>
    </xf>
    <xf numFmtId="1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top" wrapText="1"/>
    </xf>
    <xf numFmtId="2" fontId="42" fillId="0" borderId="0" xfId="2" applyFont="1" applyAlignment="1">
      <alignment horizontal="center" vertical="center" shrinkToFit="1"/>
    </xf>
    <xf numFmtId="0" fontId="52" fillId="0" borderId="0" xfId="0" applyFont="1"/>
    <xf numFmtId="0" fontId="39" fillId="0" borderId="0" xfId="12" applyFont="1" applyAlignment="1">
      <alignment horizontal="center" vertical="center"/>
    </xf>
    <xf numFmtId="0" fontId="39" fillId="0" borderId="0" xfId="12" applyFont="1" applyAlignment="1">
      <alignment horizontal="center" vertical="center" wrapText="1"/>
    </xf>
    <xf numFmtId="49" fontId="39" fillId="0" borderId="0" xfId="12" applyNumberFormat="1" applyFont="1" applyAlignment="1">
      <alignment horizontal="center" vertical="center" wrapText="1"/>
    </xf>
    <xf numFmtId="165" fontId="39" fillId="0" borderId="0" xfId="12" applyNumberFormat="1" applyFont="1" applyAlignment="1">
      <alignment horizontal="center" vertical="center" wrapText="1"/>
    </xf>
    <xf numFmtId="0" fontId="39" fillId="0" borderId="0" xfId="13" applyNumberFormat="1" applyFont="1" applyFill="1" applyBorder="1" applyAlignment="1">
      <alignment horizontal="center"/>
    </xf>
    <xf numFmtId="0" fontId="36" fillId="3" borderId="0" xfId="12" applyFont="1" applyFill="1" applyAlignment="1">
      <alignment horizontal="center"/>
    </xf>
    <xf numFmtId="0" fontId="39" fillId="3" borderId="1" xfId="12" applyFont="1" applyFill="1" applyBorder="1" applyAlignment="1">
      <alignment horizontal="center" vertical="center"/>
    </xf>
    <xf numFmtId="0" fontId="31" fillId="3" borderId="1" xfId="12" applyFont="1" applyFill="1" applyBorder="1" applyAlignment="1">
      <alignment horizontal="center"/>
    </xf>
    <xf numFmtId="0" fontId="19" fillId="3" borderId="1" xfId="12" applyFont="1" applyFill="1" applyBorder="1"/>
    <xf numFmtId="0" fontId="19" fillId="3" borderId="2" xfId="12" applyFont="1" applyFill="1" applyBorder="1"/>
    <xf numFmtId="0" fontId="36" fillId="3" borderId="5" xfId="12" applyFont="1" applyFill="1" applyBorder="1" applyAlignment="1">
      <alignment horizontal="center"/>
    </xf>
    <xf numFmtId="0" fontId="40" fillId="3" borderId="3" xfId="12" applyFont="1" applyFill="1" applyBorder="1" applyAlignment="1">
      <alignment horizontal="center" vertical="center"/>
    </xf>
    <xf numFmtId="0" fontId="40" fillId="3" borderId="7" xfId="12" applyFont="1" applyFill="1" applyBorder="1" applyAlignment="1">
      <alignment horizontal="center" vertical="center" wrapText="1"/>
    </xf>
    <xf numFmtId="49" fontId="40" fillId="3" borderId="7" xfId="12" applyNumberFormat="1" applyFont="1" applyFill="1" applyBorder="1" applyAlignment="1">
      <alignment horizontal="center" vertical="center" wrapText="1"/>
    </xf>
    <xf numFmtId="165" fontId="40" fillId="3" borderId="7" xfId="12" applyNumberFormat="1" applyFont="1" applyFill="1" applyBorder="1" applyAlignment="1">
      <alignment horizontal="center" vertical="center" wrapText="1"/>
    </xf>
    <xf numFmtId="0" fontId="40" fillId="3" borderId="8" xfId="13" applyNumberFormat="1" applyFont="1" applyFill="1" applyBorder="1" applyAlignment="1">
      <alignment horizontal="center"/>
    </xf>
    <xf numFmtId="0" fontId="40" fillId="3" borderId="1" xfId="12" applyFont="1" applyFill="1" applyBorder="1" applyAlignment="1">
      <alignment horizontal="center" vertical="center"/>
    </xf>
    <xf numFmtId="0" fontId="45" fillId="3" borderId="1" xfId="12" applyFont="1" applyFill="1" applyBorder="1" applyAlignment="1">
      <alignment horizontal="center"/>
    </xf>
    <xf numFmtId="0" fontId="37" fillId="3" borderId="1" xfId="12" applyFont="1" applyFill="1" applyBorder="1"/>
    <xf numFmtId="0" fontId="45" fillId="3" borderId="0" xfId="12" applyFont="1" applyFill="1" applyAlignment="1">
      <alignment horizontal="center"/>
    </xf>
    <xf numFmtId="4" fontId="40" fillId="3" borderId="0" xfId="0" applyNumberFormat="1" applyFont="1" applyFill="1" applyAlignment="1">
      <alignment horizontal="center"/>
    </xf>
    <xf numFmtId="4" fontId="40" fillId="3" borderId="4" xfId="0" applyNumberFormat="1" applyFont="1" applyFill="1" applyBorder="1" applyAlignment="1">
      <alignment horizontal="center"/>
    </xf>
    <xf numFmtId="0" fontId="37" fillId="3" borderId="2" xfId="12" applyFont="1" applyFill="1" applyBorder="1"/>
    <xf numFmtId="0" fontId="45" fillId="3" borderId="5" xfId="12" applyFont="1" applyFill="1" applyBorder="1" applyAlignment="1">
      <alignment horizontal="center"/>
    </xf>
    <xf numFmtId="4" fontId="40" fillId="3" borderId="5" xfId="0" applyNumberFormat="1" applyFont="1" applyFill="1" applyBorder="1" applyAlignment="1">
      <alignment horizontal="center"/>
    </xf>
    <xf numFmtId="4" fontId="40" fillId="3" borderId="6" xfId="0" applyNumberFormat="1" applyFont="1" applyFill="1" applyBorder="1" applyAlignment="1">
      <alignment horizontal="center"/>
    </xf>
    <xf numFmtId="0" fontId="37" fillId="3" borderId="1" xfId="12" applyFont="1" applyFill="1" applyBorder="1" applyAlignment="1">
      <alignment horizontal="center"/>
    </xf>
    <xf numFmtId="0" fontId="19" fillId="3" borderId="3" xfId="12" applyFont="1" applyFill="1" applyBorder="1"/>
    <xf numFmtId="0" fontId="31" fillId="3" borderId="7" xfId="12" applyFont="1" applyFill="1" applyBorder="1" applyAlignment="1">
      <alignment horizontal="center"/>
    </xf>
    <xf numFmtId="0" fontId="19" fillId="3" borderId="7" xfId="12" applyFont="1" applyFill="1" applyBorder="1"/>
    <xf numFmtId="165" fontId="19" fillId="3" borderId="7" xfId="12" applyNumberFormat="1" applyFont="1" applyFill="1" applyBorder="1" applyAlignment="1">
      <alignment horizontal="center"/>
    </xf>
    <xf numFmtId="165" fontId="31" fillId="3" borderId="8" xfId="12" applyNumberFormat="1" applyFont="1" applyFill="1" applyBorder="1" applyAlignment="1">
      <alignment horizontal="center"/>
    </xf>
    <xf numFmtId="0" fontId="37" fillId="3" borderId="3" xfId="12" applyFont="1" applyFill="1" applyBorder="1"/>
    <xf numFmtId="0" fontId="45" fillId="3" borderId="7" xfId="12" applyFont="1" applyFill="1" applyBorder="1" applyAlignment="1">
      <alignment horizontal="center"/>
    </xf>
    <xf numFmtId="0" fontId="37" fillId="3" borderId="7" xfId="12" applyFont="1" applyFill="1" applyBorder="1"/>
    <xf numFmtId="165" fontId="37" fillId="3" borderId="7" xfId="12" applyNumberFormat="1" applyFont="1" applyFill="1" applyBorder="1" applyAlignment="1">
      <alignment horizontal="center"/>
    </xf>
    <xf numFmtId="165" fontId="45" fillId="3" borderId="8" xfId="12" applyNumberFormat="1" applyFont="1" applyFill="1" applyBorder="1" applyAlignment="1">
      <alignment horizontal="center"/>
    </xf>
    <xf numFmtId="0" fontId="37" fillId="3" borderId="0" xfId="12" applyFont="1" applyFill="1"/>
    <xf numFmtId="165" fontId="37" fillId="3" borderId="0" xfId="12" applyNumberFormat="1" applyFont="1" applyFill="1" applyAlignment="1">
      <alignment horizontal="center"/>
    </xf>
    <xf numFmtId="4" fontId="36" fillId="3" borderId="0" xfId="0" applyNumberFormat="1" applyFont="1" applyFill="1" applyAlignment="1">
      <alignment horizontal="center"/>
    </xf>
    <xf numFmtId="4" fontId="36" fillId="3" borderId="32" xfId="0" applyNumberFormat="1" applyFont="1" applyFill="1" applyBorder="1" applyAlignment="1">
      <alignment horizontal="center"/>
    </xf>
    <xf numFmtId="0" fontId="45" fillId="3" borderId="8" xfId="12" applyFont="1" applyFill="1" applyBorder="1"/>
    <xf numFmtId="0" fontId="45" fillId="3" borderId="4" xfId="12" applyFont="1" applyFill="1" applyBorder="1"/>
    <xf numFmtId="0" fontId="37" fillId="3" borderId="5" xfId="12" applyFont="1" applyFill="1" applyBorder="1"/>
    <xf numFmtId="165" fontId="37" fillId="3" borderId="5" xfId="12" applyNumberFormat="1" applyFont="1" applyFill="1" applyBorder="1" applyAlignment="1">
      <alignment horizontal="center"/>
    </xf>
    <xf numFmtId="0" fontId="45" fillId="3" borderId="6" xfId="12" applyFont="1" applyFill="1" applyBorder="1"/>
    <xf numFmtId="0" fontId="40" fillId="3" borderId="3" xfId="0" applyFont="1" applyFill="1" applyBorder="1" applyAlignment="1">
      <alignment horizontal="left"/>
    </xf>
    <xf numFmtId="0" fontId="40" fillId="3" borderId="1" xfId="0" applyFont="1" applyFill="1" applyBorder="1" applyAlignment="1">
      <alignment horizontal="left"/>
    </xf>
    <xf numFmtId="0" fontId="40" fillId="3" borderId="32" xfId="0" applyFont="1" applyFill="1" applyBorder="1" applyAlignment="1">
      <alignment horizontal="center"/>
    </xf>
    <xf numFmtId="0" fontId="36" fillId="3" borderId="32" xfId="0" applyFont="1" applyFill="1" applyBorder="1" applyAlignment="1">
      <alignment horizontal="center"/>
    </xf>
    <xf numFmtId="2" fontId="36" fillId="3" borderId="32" xfId="0" applyNumberFormat="1" applyFont="1" applyFill="1" applyBorder="1" applyAlignment="1">
      <alignment horizontal="center"/>
    </xf>
    <xf numFmtId="2" fontId="40" fillId="5" borderId="33" xfId="0" applyNumberFormat="1" applyFont="1" applyFill="1" applyBorder="1" applyAlignment="1">
      <alignment horizontal="center"/>
    </xf>
    <xf numFmtId="0" fontId="40" fillId="3" borderId="7" xfId="0" applyFont="1" applyFill="1" applyBorder="1" applyAlignment="1">
      <alignment horizontal="center"/>
    </xf>
    <xf numFmtId="2" fontId="36" fillId="3" borderId="7" xfId="0" applyNumberFormat="1" applyFont="1" applyFill="1" applyBorder="1" applyAlignment="1">
      <alignment horizontal="center"/>
    </xf>
    <xf numFmtId="2" fontId="40" fillId="3" borderId="8" xfId="0" applyNumberFormat="1" applyFont="1" applyFill="1" applyBorder="1" applyAlignment="1">
      <alignment horizontal="center"/>
    </xf>
    <xf numFmtId="2" fontId="40" fillId="3" borderId="4" xfId="0" applyNumberFormat="1" applyFont="1" applyFill="1" applyBorder="1" applyAlignment="1">
      <alignment horizontal="center"/>
    </xf>
    <xf numFmtId="0" fontId="40" fillId="3" borderId="31" xfId="0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/>
    </xf>
    <xf numFmtId="2" fontId="36" fillId="3" borderId="31" xfId="0" applyNumberFormat="1" applyFont="1" applyFill="1" applyBorder="1" applyAlignment="1">
      <alignment horizontal="center"/>
    </xf>
    <xf numFmtId="2" fontId="40" fillId="5" borderId="34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 wrapText="1"/>
    </xf>
    <xf numFmtId="0" fontId="40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2" fontId="36" fillId="0" borderId="0" xfId="0" applyNumberFormat="1" applyFont="1" applyAlignment="1">
      <alignment horizontal="center"/>
    </xf>
    <xf numFmtId="2" fontId="40" fillId="0" borderId="0" xfId="0" applyNumberFormat="1" applyFont="1" applyAlignment="1">
      <alignment horizontal="center"/>
    </xf>
    <xf numFmtId="165" fontId="36" fillId="0" borderId="0" xfId="0" applyNumberFormat="1" applyFont="1" applyAlignment="1">
      <alignment horizontal="center"/>
    </xf>
    <xf numFmtId="0" fontId="40" fillId="3" borderId="2" xfId="0" applyFont="1" applyFill="1" applyBorder="1" applyAlignment="1">
      <alignment horizontal="left"/>
    </xf>
    <xf numFmtId="0" fontId="40" fillId="3" borderId="5" xfId="0" applyFont="1" applyFill="1" applyBorder="1" applyAlignment="1">
      <alignment horizontal="center"/>
    </xf>
    <xf numFmtId="0" fontId="36" fillId="3" borderId="5" xfId="0" applyFont="1" applyFill="1" applyBorder="1" applyAlignment="1">
      <alignment horizontal="center"/>
    </xf>
    <xf numFmtId="2" fontId="36" fillId="3" borderId="5" xfId="0" applyNumberFormat="1" applyFont="1" applyFill="1" applyBorder="1" applyAlignment="1">
      <alignment horizontal="center"/>
    </xf>
    <xf numFmtId="2" fontId="40" fillId="3" borderId="6" xfId="0" applyNumberFormat="1" applyFont="1" applyFill="1" applyBorder="1" applyAlignment="1">
      <alignment horizontal="center"/>
    </xf>
    <xf numFmtId="2" fontId="40" fillId="3" borderId="5" xfId="0" applyNumberFormat="1" applyFont="1" applyFill="1" applyBorder="1" applyAlignment="1">
      <alignment horizontal="center"/>
    </xf>
    <xf numFmtId="165" fontId="36" fillId="3" borderId="0" xfId="0" applyNumberFormat="1" applyFont="1" applyFill="1" applyAlignment="1">
      <alignment horizontal="center"/>
    </xf>
    <xf numFmtId="0" fontId="40" fillId="3" borderId="1" xfId="0" applyFont="1" applyFill="1" applyBorder="1" applyAlignment="1">
      <alignment horizontal="center" vertical="top"/>
    </xf>
    <xf numFmtId="0" fontId="40" fillId="3" borderId="1" xfId="0" applyFont="1" applyFill="1" applyBorder="1" applyAlignment="1">
      <alignment vertical="top"/>
    </xf>
    <xf numFmtId="0" fontId="41" fillId="3" borderId="1" xfId="0" applyFont="1" applyFill="1" applyBorder="1" applyAlignment="1">
      <alignment horizontal="center" vertical="top"/>
    </xf>
    <xf numFmtId="165" fontId="40" fillId="3" borderId="4" xfId="0" applyNumberFormat="1" applyFont="1" applyFill="1" applyBorder="1" applyAlignment="1">
      <alignment horizontal="center"/>
    </xf>
    <xf numFmtId="0" fontId="40" fillId="3" borderId="2" xfId="0" applyFont="1" applyFill="1" applyBorder="1" applyAlignment="1">
      <alignment horizontal="center" vertical="top" wrapText="1"/>
    </xf>
    <xf numFmtId="165" fontId="36" fillId="3" borderId="4" xfId="0" applyNumberFormat="1" applyFont="1" applyFill="1" applyBorder="1"/>
    <xf numFmtId="0" fontId="40" fillId="3" borderId="3" xfId="0" applyFont="1" applyFill="1" applyBorder="1" applyAlignment="1">
      <alignment horizontal="center" vertical="top" wrapText="1"/>
    </xf>
    <xf numFmtId="0" fontId="40" fillId="3" borderId="8" xfId="0" applyFont="1" applyFill="1" applyBorder="1" applyAlignment="1">
      <alignment horizontal="center"/>
    </xf>
    <xf numFmtId="0" fontId="40" fillId="3" borderId="4" xfId="0" applyFont="1" applyFill="1" applyBorder="1" applyAlignment="1">
      <alignment horizontal="center"/>
    </xf>
    <xf numFmtId="0" fontId="40" fillId="3" borderId="6" xfId="0" applyFont="1" applyFill="1" applyBorder="1" applyAlignment="1">
      <alignment horizontal="center"/>
    </xf>
    <xf numFmtId="0" fontId="40" fillId="3" borderId="5" xfId="0" applyFont="1" applyFill="1" applyBorder="1"/>
    <xf numFmtId="165" fontId="36" fillId="3" borderId="6" xfId="0" applyNumberFormat="1" applyFont="1" applyFill="1" applyBorder="1"/>
    <xf numFmtId="0" fontId="48" fillId="3" borderId="3" xfId="0" applyFont="1" applyFill="1" applyBorder="1" applyAlignment="1">
      <alignment horizontal="left"/>
    </xf>
    <xf numFmtId="0" fontId="40" fillId="3" borderId="7" xfId="0" applyFont="1" applyFill="1" applyBorder="1"/>
    <xf numFmtId="165" fontId="40" fillId="3" borderId="7" xfId="0" applyNumberFormat="1" applyFont="1" applyFill="1" applyBorder="1" applyAlignment="1">
      <alignment horizontal="center"/>
    </xf>
    <xf numFmtId="165" fontId="36" fillId="3" borderId="8" xfId="0" applyNumberFormat="1" applyFont="1" applyFill="1" applyBorder="1"/>
    <xf numFmtId="0" fontId="48" fillId="3" borderId="1" xfId="0" applyFont="1" applyFill="1" applyBorder="1" applyAlignment="1">
      <alignment horizontal="left"/>
    </xf>
    <xf numFmtId="49" fontId="40" fillId="3" borderId="0" xfId="0" applyNumberFormat="1" applyFont="1" applyFill="1" applyAlignment="1">
      <alignment horizontal="center"/>
    </xf>
    <xf numFmtId="49" fontId="40" fillId="3" borderId="5" xfId="0" applyNumberFormat="1" applyFont="1" applyFill="1" applyBorder="1" applyAlignment="1">
      <alignment horizontal="center"/>
    </xf>
    <xf numFmtId="4" fontId="36" fillId="3" borderId="5" xfId="0" applyNumberFormat="1" applyFont="1" applyFill="1" applyBorder="1" applyAlignment="1">
      <alignment horizontal="center"/>
    </xf>
    <xf numFmtId="49" fontId="40" fillId="0" borderId="0" xfId="0" applyNumberFormat="1" applyFont="1" applyAlignment="1">
      <alignment horizontal="center"/>
    </xf>
    <xf numFmtId="4" fontId="36" fillId="0" borderId="0" xfId="0" applyNumberFormat="1" applyFont="1" applyAlignment="1">
      <alignment horizontal="center"/>
    </xf>
    <xf numFmtId="165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9" fontId="40" fillId="0" borderId="0" xfId="0" applyNumberFormat="1" applyFont="1" applyAlignment="1">
      <alignment horizontal="center" vertical="center" wrapText="1"/>
    </xf>
    <xf numFmtId="165" fontId="40" fillId="0" borderId="0" xfId="0" applyNumberFormat="1" applyFont="1" applyAlignment="1">
      <alignment horizontal="center" vertical="center" wrapText="1"/>
    </xf>
    <xf numFmtId="1" fontId="40" fillId="0" borderId="0" xfId="3" applyNumberFormat="1" applyFont="1" applyFill="1" applyBorder="1" applyAlignment="1">
      <alignment horizontal="center"/>
    </xf>
    <xf numFmtId="4" fontId="40" fillId="0" borderId="0" xfId="0" applyNumberFormat="1" applyFont="1" applyAlignment="1">
      <alignment horizontal="center"/>
    </xf>
    <xf numFmtId="0" fontId="40" fillId="3" borderId="3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 wrapText="1"/>
    </xf>
    <xf numFmtId="49" fontId="40" fillId="3" borderId="7" xfId="0" applyNumberFormat="1" applyFont="1" applyFill="1" applyBorder="1" applyAlignment="1">
      <alignment horizontal="center" vertical="center" wrapText="1"/>
    </xf>
    <xf numFmtId="165" fontId="40" fillId="3" borderId="7" xfId="0" applyNumberFormat="1" applyFont="1" applyFill="1" applyBorder="1" applyAlignment="1">
      <alignment horizontal="center" vertical="center" wrapText="1"/>
    </xf>
    <xf numFmtId="1" fontId="40" fillId="3" borderId="8" xfId="3" applyNumberFormat="1" applyFont="1" applyFill="1" applyBorder="1" applyAlignment="1">
      <alignment horizontal="center"/>
    </xf>
    <xf numFmtId="4" fontId="36" fillId="3" borderId="7" xfId="0" applyNumberFormat="1" applyFont="1" applyFill="1" applyBorder="1" applyAlignment="1">
      <alignment horizontal="center"/>
    </xf>
    <xf numFmtId="4" fontId="40" fillId="3" borderId="8" xfId="0" applyNumberFormat="1" applyFont="1" applyFill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4" fontId="40" fillId="3" borderId="7" xfId="0" applyNumberFormat="1" applyFont="1" applyFill="1" applyBorder="1" applyAlignment="1">
      <alignment horizontal="center"/>
    </xf>
    <xf numFmtId="165" fontId="36" fillId="3" borderId="5" xfId="0" applyNumberFormat="1" applyFont="1" applyFill="1" applyBorder="1" applyAlignment="1">
      <alignment horizontal="center"/>
    </xf>
    <xf numFmtId="165" fontId="40" fillId="3" borderId="6" xfId="0" applyNumberFormat="1" applyFont="1" applyFill="1" applyBorder="1" applyAlignment="1">
      <alignment horizontal="center"/>
    </xf>
    <xf numFmtId="165" fontId="36" fillId="3" borderId="7" xfId="0" applyNumberFormat="1" applyFont="1" applyFill="1" applyBorder="1" applyAlignment="1">
      <alignment horizontal="center"/>
    </xf>
    <xf numFmtId="165" fontId="40" fillId="3" borderId="8" xfId="0" applyNumberFormat="1" applyFont="1" applyFill="1" applyBorder="1" applyAlignment="1">
      <alignment horizontal="center"/>
    </xf>
    <xf numFmtId="1" fontId="39" fillId="0" borderId="0" xfId="3" applyNumberFormat="1" applyFont="1" applyFill="1" applyBorder="1" applyAlignment="1">
      <alignment horizontal="center"/>
    </xf>
    <xf numFmtId="49" fontId="39" fillId="0" borderId="0" xfId="0" applyNumberFormat="1" applyFont="1" applyAlignment="1">
      <alignment horizontal="center" vertical="center" wrapText="1"/>
    </xf>
    <xf numFmtId="165" fontId="39" fillId="0" borderId="0" xfId="0" applyNumberFormat="1" applyFont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/>
    </xf>
    <xf numFmtId="0" fontId="40" fillId="3" borderId="8" xfId="0" applyFont="1" applyFill="1" applyBorder="1" applyAlignment="1">
      <alignment horizontal="center" vertical="center"/>
    </xf>
    <xf numFmtId="167" fontId="36" fillId="0" borderId="0" xfId="0" applyNumberFormat="1" applyFont="1"/>
    <xf numFmtId="0" fontId="42" fillId="3" borderId="5" xfId="0" applyFont="1" applyFill="1" applyBorder="1"/>
    <xf numFmtId="49" fontId="40" fillId="3" borderId="7" xfId="0" applyNumberFormat="1" applyFont="1" applyFill="1" applyBorder="1" applyAlignment="1">
      <alignment horizontal="center"/>
    </xf>
    <xf numFmtId="0" fontId="48" fillId="0" borderId="0" xfId="0" applyFont="1" applyAlignment="1">
      <alignment horizontal="left"/>
    </xf>
    <xf numFmtId="0" fontId="48" fillId="3" borderId="2" xfId="0" applyFont="1" applyFill="1" applyBorder="1" applyAlignment="1">
      <alignment horizontal="left"/>
    </xf>
    <xf numFmtId="49" fontId="40" fillId="3" borderId="6" xfId="0" applyNumberFormat="1" applyFont="1" applyFill="1" applyBorder="1" applyAlignment="1">
      <alignment horizontal="center"/>
    </xf>
    <xf numFmtId="49" fontId="40" fillId="3" borderId="8" xfId="0" applyNumberFormat="1" applyFont="1" applyFill="1" applyBorder="1" applyAlignment="1">
      <alignment horizontal="center"/>
    </xf>
    <xf numFmtId="0" fontId="40" fillId="3" borderId="3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right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" fontId="37" fillId="0" borderId="0" xfId="0" applyNumberFormat="1" applyFont="1" applyAlignment="1">
      <alignment horizontal="center"/>
    </xf>
    <xf numFmtId="4" fontId="45" fillId="0" borderId="0" xfId="0" applyNumberFormat="1" applyFont="1" applyAlignment="1">
      <alignment horizontal="center"/>
    </xf>
    <xf numFmtId="0" fontId="45" fillId="3" borderId="3" xfId="0" applyFont="1" applyFill="1" applyBorder="1" applyAlignment="1">
      <alignment horizontal="left"/>
    </xf>
    <xf numFmtId="0" fontId="45" fillId="3" borderId="7" xfId="0" applyFont="1" applyFill="1" applyBorder="1" applyAlignment="1">
      <alignment horizontal="center"/>
    </xf>
    <xf numFmtId="0" fontId="37" fillId="3" borderId="7" xfId="0" applyFont="1" applyFill="1" applyBorder="1" applyAlignment="1">
      <alignment horizontal="center"/>
    </xf>
    <xf numFmtId="4" fontId="37" fillId="3" borderId="7" xfId="0" applyNumberFormat="1" applyFont="1" applyFill="1" applyBorder="1" applyAlignment="1">
      <alignment horizontal="center"/>
    </xf>
    <xf numFmtId="4" fontId="45" fillId="3" borderId="8" xfId="0" applyNumberFormat="1" applyFont="1" applyFill="1" applyBorder="1" applyAlignment="1">
      <alignment horizontal="center"/>
    </xf>
    <xf numFmtId="0" fontId="40" fillId="3" borderId="2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4" fontId="36" fillId="3" borderId="31" xfId="0" applyNumberFormat="1" applyFont="1" applyFill="1" applyBorder="1" applyAlignment="1">
      <alignment horizontal="center"/>
    </xf>
    <xf numFmtId="4" fontId="40" fillId="5" borderId="34" xfId="0" applyNumberFormat="1" applyFont="1" applyFill="1" applyBorder="1" applyAlignment="1">
      <alignment horizontal="center"/>
    </xf>
    <xf numFmtId="4" fontId="40" fillId="5" borderId="33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/>
    </xf>
    <xf numFmtId="0" fontId="40" fillId="3" borderId="32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40" fillId="4" borderId="32" xfId="0" applyFont="1" applyFill="1" applyBorder="1" applyAlignment="1">
      <alignment horizontal="center"/>
    </xf>
    <xf numFmtId="0" fontId="36" fillId="4" borderId="32" xfId="0" applyFont="1" applyFill="1" applyBorder="1" applyAlignment="1">
      <alignment horizontal="center"/>
    </xf>
    <xf numFmtId="4" fontId="36" fillId="4" borderId="32" xfId="0" applyNumberFormat="1" applyFont="1" applyFill="1" applyBorder="1" applyAlignment="1">
      <alignment horizontal="center"/>
    </xf>
    <xf numFmtId="4" fontId="40" fillId="4" borderId="33" xfId="0" applyNumberFormat="1" applyFont="1" applyFill="1" applyBorder="1" applyAlignment="1">
      <alignment horizontal="center"/>
    </xf>
    <xf numFmtId="0" fontId="40" fillId="4" borderId="0" xfId="0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4" fontId="36" fillId="4" borderId="0" xfId="0" applyNumberFormat="1" applyFont="1" applyFill="1" applyAlignment="1">
      <alignment horizontal="center"/>
    </xf>
    <xf numFmtId="4" fontId="40" fillId="4" borderId="4" xfId="0" applyNumberFormat="1" applyFont="1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" fontId="40" fillId="0" borderId="0" xfId="6" applyNumberFormat="1" applyFont="1" applyFill="1" applyBorder="1" applyAlignment="1">
      <alignment horizontal="center"/>
    </xf>
    <xf numFmtId="0" fontId="45" fillId="3" borderId="3" xfId="0" applyFont="1" applyFill="1" applyBorder="1" applyAlignment="1">
      <alignment horizontal="center" vertical="center"/>
    </xf>
    <xf numFmtId="2" fontId="36" fillId="4" borderId="0" xfId="0" applyNumberFormat="1" applyFont="1" applyFill="1" applyAlignment="1">
      <alignment horizontal="center"/>
    </xf>
    <xf numFmtId="0" fontId="35" fillId="3" borderId="3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2" fontId="40" fillId="3" borderId="32" xfId="0" applyNumberFormat="1" applyFont="1" applyFill="1" applyBorder="1" applyAlignment="1">
      <alignment horizontal="center"/>
    </xf>
    <xf numFmtId="0" fontId="40" fillId="4" borderId="31" xfId="0" applyFont="1" applyFill="1" applyBorder="1" applyAlignment="1">
      <alignment horizontal="center"/>
    </xf>
    <xf numFmtId="0" fontId="36" fillId="4" borderId="31" xfId="0" applyFont="1" applyFill="1" applyBorder="1" applyAlignment="1">
      <alignment horizontal="center"/>
    </xf>
    <xf numFmtId="2" fontId="36" fillId="4" borderId="31" xfId="0" applyNumberFormat="1" applyFont="1" applyFill="1" applyBorder="1" applyAlignment="1">
      <alignment horizontal="center"/>
    </xf>
    <xf numFmtId="2" fontId="40" fillId="4" borderId="34" xfId="0" applyNumberFormat="1" applyFont="1" applyFill="1" applyBorder="1" applyAlignment="1">
      <alignment horizontal="center"/>
    </xf>
    <xf numFmtId="2" fontId="36" fillId="4" borderId="32" xfId="0" applyNumberFormat="1" applyFont="1" applyFill="1" applyBorder="1" applyAlignment="1">
      <alignment horizontal="center"/>
    </xf>
    <xf numFmtId="2" fontId="40" fillId="4" borderId="33" xfId="0" applyNumberFormat="1" applyFont="1" applyFill="1" applyBorder="1" applyAlignment="1">
      <alignment horizontal="center"/>
    </xf>
    <xf numFmtId="49" fontId="40" fillId="3" borderId="31" xfId="0" applyNumberFormat="1" applyFont="1" applyFill="1" applyBorder="1" applyAlignment="1">
      <alignment horizontal="center"/>
    </xf>
    <xf numFmtId="49" fontId="40" fillId="3" borderId="32" xfId="0" applyNumberFormat="1" applyFont="1" applyFill="1" applyBorder="1" applyAlignment="1">
      <alignment horizontal="center"/>
    </xf>
    <xf numFmtId="2" fontId="40" fillId="4" borderId="4" xfId="0" applyNumberFormat="1" applyFont="1" applyFill="1" applyBorder="1" applyAlignment="1">
      <alignment horizontal="center"/>
    </xf>
    <xf numFmtId="0" fontId="45" fillId="4" borderId="32" xfId="12" applyFont="1" applyFill="1" applyBorder="1" applyAlignment="1">
      <alignment horizontal="center"/>
    </xf>
    <xf numFmtId="0" fontId="36" fillId="4" borderId="32" xfId="12" applyFont="1" applyFill="1" applyBorder="1" applyAlignment="1">
      <alignment horizontal="center"/>
    </xf>
    <xf numFmtId="4" fontId="45" fillId="4" borderId="33" xfId="0" applyNumberFormat="1" applyFont="1" applyFill="1" applyBorder="1" applyAlignment="1">
      <alignment horizontal="center"/>
    </xf>
    <xf numFmtId="4" fontId="45" fillId="5" borderId="33" xfId="0" applyNumberFormat="1" applyFont="1" applyFill="1" applyBorder="1" applyAlignment="1">
      <alignment horizontal="center"/>
    </xf>
    <xf numFmtId="4" fontId="45" fillId="5" borderId="34" xfId="0" applyNumberFormat="1" applyFont="1" applyFill="1" applyBorder="1" applyAlignment="1">
      <alignment horizontal="center"/>
    </xf>
    <xf numFmtId="4" fontId="36" fillId="4" borderId="31" xfId="0" applyNumberFormat="1" applyFont="1" applyFill="1" applyBorder="1" applyAlignment="1">
      <alignment horizontal="center"/>
    </xf>
    <xf numFmtId="4" fontId="40" fillId="4" borderId="34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49" fontId="37" fillId="4" borderId="0" xfId="8" applyNumberFormat="1" applyFont="1" applyFill="1" applyAlignment="1">
      <alignment horizontal="center" vertical="center" wrapText="1"/>
    </xf>
    <xf numFmtId="49" fontId="40" fillId="4" borderId="0" xfId="8" applyNumberFormat="1" applyFont="1" applyFill="1" applyAlignment="1">
      <alignment horizontal="center"/>
    </xf>
    <xf numFmtId="0" fontId="40" fillId="4" borderId="0" xfId="8" applyFont="1" applyFill="1" applyAlignment="1">
      <alignment horizontal="center"/>
    </xf>
    <xf numFmtId="0" fontId="36" fillId="4" borderId="0" xfId="8" applyFont="1" applyFill="1" applyAlignment="1">
      <alignment horizontal="center"/>
    </xf>
    <xf numFmtId="0" fontId="45" fillId="3" borderId="31" xfId="0" applyFont="1" applyFill="1" applyBorder="1" applyAlignment="1">
      <alignment horizontal="center"/>
    </xf>
    <xf numFmtId="0" fontId="37" fillId="3" borderId="31" xfId="0" applyFont="1" applyFill="1" applyBorder="1" applyAlignment="1">
      <alignment horizontal="center"/>
    </xf>
    <xf numFmtId="0" fontId="45" fillId="3" borderId="32" xfId="0" applyFont="1" applyFill="1" applyBorder="1" applyAlignment="1">
      <alignment horizontal="center"/>
    </xf>
    <xf numFmtId="0" fontId="37" fillId="3" borderId="32" xfId="0" applyFont="1" applyFill="1" applyBorder="1" applyAlignment="1">
      <alignment horizontal="center"/>
    </xf>
    <xf numFmtId="0" fontId="37" fillId="3" borderId="7" xfId="17" applyFont="1" applyFill="1" applyBorder="1"/>
    <xf numFmtId="0" fontId="37" fillId="3" borderId="8" xfId="17" applyFont="1" applyFill="1" applyBorder="1"/>
    <xf numFmtId="0" fontId="40" fillId="3" borderId="0" xfId="17" applyFont="1" applyFill="1" applyAlignment="1">
      <alignment horizontal="center" vertical="center"/>
    </xf>
    <xf numFmtId="0" fontId="36" fillId="3" borderId="0" xfId="17" applyFont="1" applyFill="1" applyAlignment="1">
      <alignment horizontal="center" vertical="center"/>
    </xf>
    <xf numFmtId="2" fontId="37" fillId="3" borderId="4" xfId="17" applyNumberFormat="1" applyFont="1" applyFill="1" applyBorder="1" applyAlignment="1">
      <alignment horizontal="center"/>
    </xf>
    <xf numFmtId="0" fontId="40" fillId="3" borderId="5" xfId="17" applyFont="1" applyFill="1" applyBorder="1" applyAlignment="1">
      <alignment horizontal="center" vertical="center"/>
    </xf>
    <xf numFmtId="0" fontId="36" fillId="3" borderId="5" xfId="17" applyFont="1" applyFill="1" applyBorder="1" applyAlignment="1">
      <alignment horizontal="center" vertical="center"/>
    </xf>
    <xf numFmtId="2" fontId="37" fillId="3" borderId="6" xfId="17" applyNumberFormat="1" applyFont="1" applyFill="1" applyBorder="1" applyAlignment="1">
      <alignment horizontal="center"/>
    </xf>
    <xf numFmtId="2" fontId="40" fillId="3" borderId="0" xfId="0" applyNumberFormat="1" applyFont="1" applyFill="1" applyAlignment="1">
      <alignment horizontal="center"/>
    </xf>
    <xf numFmtId="0" fontId="40" fillId="4" borderId="32" xfId="0" applyFont="1" applyFill="1" applyBorder="1" applyAlignment="1">
      <alignment horizontal="center" vertical="center"/>
    </xf>
    <xf numFmtId="0" fontId="36" fillId="4" borderId="32" xfId="0" applyFont="1" applyFill="1" applyBorder="1" applyAlignment="1">
      <alignment horizontal="center" vertical="center"/>
    </xf>
    <xf numFmtId="4" fontId="36" fillId="3" borderId="4" xfId="0" applyNumberFormat="1" applyFont="1" applyFill="1" applyBorder="1" applyAlignment="1">
      <alignment horizontal="center"/>
    </xf>
    <xf numFmtId="4" fontId="36" fillId="3" borderId="6" xfId="0" applyNumberFormat="1" applyFont="1" applyFill="1" applyBorder="1" applyAlignment="1">
      <alignment horizontal="center"/>
    </xf>
    <xf numFmtId="165" fontId="36" fillId="3" borderId="8" xfId="0" applyNumberFormat="1" applyFont="1" applyFill="1" applyBorder="1" applyAlignment="1">
      <alignment horizontal="center"/>
    </xf>
    <xf numFmtId="165" fontId="36" fillId="5" borderId="4" xfId="0" applyNumberFormat="1" applyFont="1" applyFill="1" applyBorder="1" applyAlignment="1">
      <alignment horizontal="center"/>
    </xf>
    <xf numFmtId="4" fontId="40" fillId="5" borderId="33" xfId="0" applyNumberFormat="1" applyFont="1" applyFill="1" applyBorder="1" applyAlignment="1">
      <alignment horizontal="center" vertical="center"/>
    </xf>
    <xf numFmtId="4" fontId="40" fillId="5" borderId="34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2" fontId="40" fillId="4" borderId="32" xfId="0" applyNumberFormat="1" applyFont="1" applyFill="1" applyBorder="1" applyAlignment="1">
      <alignment horizontal="center"/>
    </xf>
    <xf numFmtId="2" fontId="40" fillId="4" borderId="31" xfId="0" applyNumberFormat="1" applyFont="1" applyFill="1" applyBorder="1" applyAlignment="1">
      <alignment horizontal="center"/>
    </xf>
    <xf numFmtId="0" fontId="40" fillId="2" borderId="32" xfId="0" applyFont="1" applyFill="1" applyBorder="1" applyAlignment="1">
      <alignment horizontal="center"/>
    </xf>
    <xf numFmtId="0" fontId="36" fillId="2" borderId="32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2" fontId="36" fillId="2" borderId="7" xfId="0" applyNumberFormat="1" applyFont="1" applyFill="1" applyBorder="1" applyAlignment="1">
      <alignment horizontal="center"/>
    </xf>
    <xf numFmtId="2" fontId="40" fillId="2" borderId="8" xfId="0" applyNumberFormat="1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2" fontId="36" fillId="2" borderId="0" xfId="0" applyNumberFormat="1" applyFont="1" applyFill="1" applyAlignment="1">
      <alignment horizontal="center"/>
    </xf>
    <xf numFmtId="2" fontId="40" fillId="2" borderId="4" xfId="0" applyNumberFormat="1" applyFont="1" applyFill="1" applyBorder="1" applyAlignment="1">
      <alignment horizontal="center"/>
    </xf>
    <xf numFmtId="0" fontId="40" fillId="2" borderId="31" xfId="0" applyFont="1" applyFill="1" applyBorder="1" applyAlignment="1">
      <alignment horizontal="center"/>
    </xf>
    <xf numFmtId="0" fontId="36" fillId="2" borderId="31" xfId="0" applyFont="1" applyFill="1" applyBorder="1" applyAlignment="1">
      <alignment horizontal="center"/>
    </xf>
    <xf numFmtId="0" fontId="40" fillId="2" borderId="0" xfId="0" applyFont="1" applyFill="1" applyAlignment="1">
      <alignment horizontal="center"/>
    </xf>
    <xf numFmtId="0" fontId="40" fillId="2" borderId="5" xfId="0" applyFont="1" applyFill="1" applyBorder="1" applyAlignment="1">
      <alignment horizontal="center"/>
    </xf>
    <xf numFmtId="0" fontId="36" fillId="2" borderId="5" xfId="0" applyFont="1" applyFill="1" applyBorder="1" applyAlignment="1">
      <alignment horizontal="center"/>
    </xf>
    <xf numFmtId="0" fontId="40" fillId="2" borderId="7" xfId="0" applyFont="1" applyFill="1" applyBorder="1" applyAlignment="1">
      <alignment horizontal="center"/>
    </xf>
    <xf numFmtId="0" fontId="55" fillId="3" borderId="7" xfId="0" applyFont="1" applyFill="1" applyBorder="1" applyAlignment="1">
      <alignment horizontal="right"/>
    </xf>
    <xf numFmtId="2" fontId="36" fillId="3" borderId="8" xfId="0" applyNumberFormat="1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/>
    </xf>
    <xf numFmtId="0" fontId="40" fillId="2" borderId="6" xfId="0" applyFont="1" applyFill="1" applyBorder="1" applyAlignment="1">
      <alignment horizontal="center"/>
    </xf>
    <xf numFmtId="4" fontId="36" fillId="3" borderId="31" xfId="0" applyNumberFormat="1" applyFont="1" applyFill="1" applyBorder="1" applyAlignment="1">
      <alignment horizontal="center" vertical="center"/>
    </xf>
    <xf numFmtId="4" fontId="36" fillId="3" borderId="32" xfId="0" applyNumberFormat="1" applyFont="1" applyFill="1" applyBorder="1" applyAlignment="1">
      <alignment horizontal="center" vertical="center"/>
    </xf>
    <xf numFmtId="4" fontId="36" fillId="3" borderId="5" xfId="0" applyNumberFormat="1" applyFont="1" applyFill="1" applyBorder="1" applyAlignment="1">
      <alignment horizontal="center" vertical="center"/>
    </xf>
    <xf numFmtId="4" fontId="40" fillId="3" borderId="6" xfId="0" applyNumberFormat="1" applyFont="1" applyFill="1" applyBorder="1" applyAlignment="1">
      <alignment horizontal="center" vertical="center"/>
    </xf>
    <xf numFmtId="4" fontId="36" fillId="3" borderId="7" xfId="0" applyNumberFormat="1" applyFont="1" applyFill="1" applyBorder="1" applyAlignment="1">
      <alignment horizontal="center" vertical="center"/>
    </xf>
    <xf numFmtId="4" fontId="40" fillId="3" borderId="8" xfId="0" applyNumberFormat="1" applyFont="1" applyFill="1" applyBorder="1" applyAlignment="1">
      <alignment horizontal="center" vertical="center"/>
    </xf>
    <xf numFmtId="167" fontId="36" fillId="3" borderId="8" xfId="0" applyNumberFormat="1" applyFont="1" applyFill="1" applyBorder="1"/>
    <xf numFmtId="0" fontId="45" fillId="3" borderId="5" xfId="0" applyFont="1" applyFill="1" applyBorder="1" applyAlignment="1">
      <alignment horizontal="center"/>
    </xf>
    <xf numFmtId="0" fontId="37" fillId="3" borderId="5" xfId="0" applyFont="1" applyFill="1" applyBorder="1" applyAlignment="1">
      <alignment horizontal="center"/>
    </xf>
    <xf numFmtId="2" fontId="45" fillId="3" borderId="6" xfId="0" applyNumberFormat="1" applyFont="1" applyFill="1" applyBorder="1" applyAlignment="1">
      <alignment horizontal="center"/>
    </xf>
    <xf numFmtId="0" fontId="45" fillId="3" borderId="7" xfId="0" applyFont="1" applyFill="1" applyBorder="1"/>
    <xf numFmtId="165" fontId="45" fillId="3" borderId="8" xfId="0" applyNumberFormat="1" applyFont="1" applyFill="1" applyBorder="1" applyAlignment="1">
      <alignment horizontal="center"/>
    </xf>
    <xf numFmtId="0" fontId="40" fillId="4" borderId="31" xfId="0" applyFont="1" applyFill="1" applyBorder="1" applyAlignment="1">
      <alignment horizontal="center" vertical="center"/>
    </xf>
    <xf numFmtId="0" fontId="36" fillId="4" borderId="31" xfId="0" applyFont="1" applyFill="1" applyBorder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13" fillId="4" borderId="20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/>
    </xf>
    <xf numFmtId="0" fontId="36" fillId="3" borderId="4" xfId="0" applyFont="1" applyFill="1" applyBorder="1" applyAlignment="1">
      <alignment horizontal="center"/>
    </xf>
    <xf numFmtId="165" fontId="36" fillId="3" borderId="6" xfId="0" applyNumberFormat="1" applyFont="1" applyFill="1" applyBorder="1" applyAlignment="1">
      <alignment horizontal="center"/>
    </xf>
    <xf numFmtId="0" fontId="36" fillId="3" borderId="5" xfId="0" applyFont="1" applyFill="1" applyBorder="1" applyAlignment="1">
      <alignment horizontal="center" vertical="center" wrapText="1"/>
    </xf>
    <xf numFmtId="0" fontId="40" fillId="3" borderId="31" xfId="0" applyFont="1" applyFill="1" applyBorder="1"/>
    <xf numFmtId="0" fontId="40" fillId="3" borderId="6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/>
    </xf>
    <xf numFmtId="0" fontId="36" fillId="3" borderId="3" xfId="0" applyFont="1" applyFill="1" applyBorder="1" applyAlignment="1">
      <alignment horizontal="center"/>
    </xf>
    <xf numFmtId="0" fontId="36" fillId="3" borderId="8" xfId="0" applyFont="1" applyFill="1" applyBorder="1" applyAlignment="1">
      <alignment horizontal="center"/>
    </xf>
    <xf numFmtId="0" fontId="36" fillId="3" borderId="6" xfId="0" applyFont="1" applyFill="1" applyBorder="1" applyAlignment="1">
      <alignment horizontal="center"/>
    </xf>
    <xf numFmtId="4" fontId="36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 wrapText="1"/>
    </xf>
    <xf numFmtId="4" fontId="40" fillId="3" borderId="4" xfId="0" applyNumberFormat="1" applyFont="1" applyFill="1" applyBorder="1" applyAlignment="1">
      <alignment horizontal="center" vertical="center"/>
    </xf>
    <xf numFmtId="4" fontId="36" fillId="0" borderId="32" xfId="0" applyNumberFormat="1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41" fillId="4" borderId="0" xfId="0" applyFont="1" applyFill="1" applyAlignment="1">
      <alignment horizontal="center"/>
    </xf>
    <xf numFmtId="0" fontId="44" fillId="4" borderId="0" xfId="0" applyFont="1" applyFill="1" applyAlignment="1">
      <alignment horizontal="right"/>
    </xf>
    <xf numFmtId="0" fontId="42" fillId="4" borderId="0" xfId="0" applyFont="1" applyFill="1" applyAlignment="1">
      <alignment horizontal="right"/>
    </xf>
    <xf numFmtId="0" fontId="11" fillId="3" borderId="1" xfId="12" applyFont="1" applyFill="1" applyBorder="1" applyAlignment="1">
      <alignment horizontal="center"/>
    </xf>
    <xf numFmtId="0" fontId="19" fillId="0" borderId="0" xfId="12" applyFont="1" applyAlignment="1">
      <alignment horizontal="center"/>
    </xf>
    <xf numFmtId="0" fontId="42" fillId="0" borderId="0" xfId="20" applyFont="1"/>
    <xf numFmtId="0" fontId="39" fillId="0" borderId="0" xfId="20" applyFont="1" applyAlignment="1">
      <alignment horizontal="left"/>
    </xf>
    <xf numFmtId="0" fontId="39" fillId="0" borderId="0" xfId="20" applyFont="1"/>
    <xf numFmtId="0" fontId="42" fillId="0" borderId="0" xfId="20" applyFont="1" applyAlignment="1">
      <alignment horizontal="center"/>
    </xf>
    <xf numFmtId="165" fontId="39" fillId="0" borderId="0" xfId="20" applyNumberFormat="1" applyFont="1" applyAlignment="1">
      <alignment horizontal="center"/>
    </xf>
    <xf numFmtId="165" fontId="42" fillId="0" borderId="0" xfId="20" applyNumberFormat="1" applyFont="1"/>
    <xf numFmtId="0" fontId="51" fillId="0" borderId="0" xfId="19" applyFont="1" applyFill="1" applyBorder="1" applyAlignment="1" applyProtection="1">
      <alignment horizontal="center" vertical="center" wrapText="1"/>
    </xf>
    <xf numFmtId="0" fontId="36" fillId="0" borderId="0" xfId="20" applyFont="1" applyAlignment="1">
      <alignment horizontal="center" vertical="center"/>
    </xf>
    <xf numFmtId="0" fontId="39" fillId="0" borderId="0" xfId="20" applyFont="1" applyAlignment="1">
      <alignment horizontal="center" vertical="center" wrapText="1"/>
    </xf>
    <xf numFmtId="49" fontId="39" fillId="0" borderId="0" xfId="20" applyNumberFormat="1" applyFont="1" applyAlignment="1">
      <alignment horizontal="center" vertical="center" wrapText="1"/>
    </xf>
    <xf numFmtId="165" fontId="39" fillId="0" borderId="0" xfId="20" applyNumberFormat="1" applyFont="1" applyAlignment="1">
      <alignment horizontal="center" vertical="center" wrapText="1"/>
    </xf>
    <xf numFmtId="0" fontId="39" fillId="0" borderId="0" xfId="21" applyNumberFormat="1" applyFont="1" applyFill="1" applyBorder="1" applyAlignment="1">
      <alignment horizontal="center"/>
    </xf>
    <xf numFmtId="0" fontId="36" fillId="0" borderId="3" xfId="20" applyFont="1" applyBorder="1" applyAlignment="1">
      <alignment horizontal="center" vertical="center"/>
    </xf>
    <xf numFmtId="0" fontId="39" fillId="0" borderId="7" xfId="20" applyFont="1" applyBorder="1" applyAlignment="1">
      <alignment horizontal="center" vertical="center" wrapText="1"/>
    </xf>
    <xf numFmtId="49" fontId="39" fillId="0" borderId="7" xfId="20" applyNumberFormat="1" applyFont="1" applyBorder="1" applyAlignment="1">
      <alignment horizontal="center" vertical="center" wrapText="1"/>
    </xf>
    <xf numFmtId="165" fontId="39" fillId="0" borderId="7" xfId="20" applyNumberFormat="1" applyFont="1" applyBorder="1" applyAlignment="1">
      <alignment horizontal="center" vertical="center" wrapText="1"/>
    </xf>
    <xf numFmtId="0" fontId="39" fillId="0" borderId="8" xfId="21" applyNumberFormat="1" applyFont="1" applyFill="1" applyBorder="1" applyAlignment="1">
      <alignment horizontal="center"/>
    </xf>
    <xf numFmtId="0" fontId="42" fillId="3" borderId="0" xfId="20" applyFont="1" applyFill="1"/>
    <xf numFmtId="0" fontId="40" fillId="3" borderId="1" xfId="20" applyFont="1" applyFill="1" applyBorder="1" applyAlignment="1">
      <alignment horizontal="center" vertical="center"/>
    </xf>
    <xf numFmtId="0" fontId="40" fillId="3" borderId="0" xfId="20" applyFont="1" applyFill="1" applyAlignment="1">
      <alignment horizontal="center" vertical="center" wrapText="1"/>
    </xf>
    <xf numFmtId="49" fontId="40" fillId="3" borderId="0" xfId="20" applyNumberFormat="1" applyFont="1" applyFill="1" applyAlignment="1">
      <alignment horizontal="center" vertical="center" wrapText="1"/>
    </xf>
    <xf numFmtId="167" fontId="40" fillId="3" borderId="0" xfId="20" applyNumberFormat="1" applyFont="1" applyFill="1" applyAlignment="1">
      <alignment horizontal="center" vertical="center" wrapText="1"/>
    </xf>
    <xf numFmtId="165" fontId="36" fillId="3" borderId="4" xfId="20" applyNumberFormat="1" applyFont="1" applyFill="1" applyBorder="1"/>
    <xf numFmtId="0" fontId="40" fillId="2" borderId="1" xfId="20" applyFont="1" applyFill="1" applyBorder="1" applyAlignment="1">
      <alignment horizontal="left"/>
    </xf>
    <xf numFmtId="0" fontId="42" fillId="0" borderId="0" xfId="20" applyFont="1" applyAlignment="1">
      <alignment horizontal="center" vertical="center"/>
    </xf>
    <xf numFmtId="0" fontId="40" fillId="2" borderId="2" xfId="20" applyFont="1" applyFill="1" applyBorder="1" applyAlignment="1">
      <alignment horizontal="left"/>
    </xf>
    <xf numFmtId="0" fontId="40" fillId="2" borderId="0" xfId="20" applyFont="1" applyFill="1" applyAlignment="1">
      <alignment horizontal="left"/>
    </xf>
    <xf numFmtId="0" fontId="40" fillId="0" borderId="0" xfId="20" applyFont="1" applyAlignment="1">
      <alignment horizontal="center" vertical="center"/>
    </xf>
    <xf numFmtId="0" fontId="40" fillId="0" borderId="7" xfId="20" applyFont="1" applyBorder="1" applyAlignment="1">
      <alignment horizontal="center" vertical="center" wrapText="1"/>
    </xf>
    <xf numFmtId="49" fontId="40" fillId="0" borderId="7" xfId="20" applyNumberFormat="1" applyFont="1" applyBorder="1" applyAlignment="1">
      <alignment horizontal="center" vertical="center" wrapText="1"/>
    </xf>
    <xf numFmtId="165" fontId="40" fillId="0" borderId="7" xfId="20" applyNumberFormat="1" applyFont="1" applyBorder="1" applyAlignment="1">
      <alignment horizontal="center" vertical="center" wrapText="1"/>
    </xf>
    <xf numFmtId="0" fontId="40" fillId="0" borderId="8" xfId="21" applyNumberFormat="1" applyFont="1" applyFill="1" applyBorder="1" applyAlignment="1">
      <alignment horizontal="center"/>
    </xf>
    <xf numFmtId="0" fontId="40" fillId="0" borderId="0" xfId="20" applyFont="1" applyAlignment="1">
      <alignment horizontal="left"/>
    </xf>
    <xf numFmtId="0" fontId="40" fillId="2" borderId="3" xfId="20" applyFont="1" applyFill="1" applyBorder="1" applyAlignment="1">
      <alignment horizontal="center"/>
    </xf>
    <xf numFmtId="0" fontId="40" fillId="2" borderId="0" xfId="20" applyFont="1" applyFill="1" applyAlignment="1">
      <alignment horizontal="center" vertical="center"/>
    </xf>
    <xf numFmtId="0" fontId="40" fillId="3" borderId="0" xfId="20" applyFont="1" applyFill="1" applyAlignment="1">
      <alignment vertical="center"/>
    </xf>
    <xf numFmtId="0" fontId="36" fillId="3" borderId="0" xfId="20" applyFont="1" applyFill="1" applyAlignment="1">
      <alignment horizontal="center" vertical="center"/>
    </xf>
    <xf numFmtId="0" fontId="36" fillId="3" borderId="0" xfId="20" applyFont="1" applyFill="1" applyAlignment="1">
      <alignment vertical="center"/>
    </xf>
    <xf numFmtId="0" fontId="40" fillId="3" borderId="31" xfId="20" applyFont="1" applyFill="1" applyBorder="1" applyAlignment="1">
      <alignment horizontal="center" vertical="center"/>
    </xf>
    <xf numFmtId="0" fontId="40" fillId="3" borderId="0" xfId="20" applyFont="1" applyFill="1" applyAlignment="1">
      <alignment horizontal="center" vertical="center"/>
    </xf>
    <xf numFmtId="0" fontId="40" fillId="0" borderId="7" xfId="20" applyFont="1" applyBorder="1" applyAlignment="1">
      <alignment horizontal="center" vertical="center"/>
    </xf>
    <xf numFmtId="0" fontId="40" fillId="0" borderId="8" xfId="20" applyFont="1" applyBorder="1" applyAlignment="1">
      <alignment horizontal="center" vertical="center"/>
    </xf>
    <xf numFmtId="0" fontId="40" fillId="0" borderId="4" xfId="20" applyFont="1" applyBorder="1" applyAlignment="1">
      <alignment horizontal="center" vertical="center"/>
    </xf>
    <xf numFmtId="0" fontId="40" fillId="3" borderId="3" xfId="20" applyFont="1" applyFill="1" applyBorder="1" applyAlignment="1">
      <alignment horizontal="left"/>
    </xf>
    <xf numFmtId="0" fontId="40" fillId="3" borderId="7" xfId="20" applyFont="1" applyFill="1" applyBorder="1" applyAlignment="1">
      <alignment vertical="center"/>
    </xf>
    <xf numFmtId="0" fontId="36" fillId="3" borderId="7" xfId="20" applyFont="1" applyFill="1" applyBorder="1" applyAlignment="1">
      <alignment horizontal="center" vertical="center"/>
    </xf>
    <xf numFmtId="0" fontId="36" fillId="3" borderId="7" xfId="20" applyFont="1" applyFill="1" applyBorder="1" applyAlignment="1">
      <alignment vertical="center"/>
    </xf>
    <xf numFmtId="165" fontId="36" fillId="3" borderId="8" xfId="20" applyNumberFormat="1" applyFont="1" applyFill="1" applyBorder="1" applyAlignment="1">
      <alignment vertical="center"/>
    </xf>
    <xf numFmtId="165" fontId="36" fillId="3" borderId="4" xfId="20" applyNumberFormat="1" applyFont="1" applyFill="1" applyBorder="1" applyAlignment="1">
      <alignment vertical="center"/>
    </xf>
    <xf numFmtId="0" fontId="40" fillId="3" borderId="1" xfId="20" applyFont="1" applyFill="1" applyBorder="1" applyAlignment="1">
      <alignment horizontal="center"/>
    </xf>
    <xf numFmtId="4" fontId="40" fillId="5" borderId="34" xfId="20" applyNumberFormat="1" applyFont="1" applyFill="1" applyBorder="1" applyAlignment="1">
      <alignment horizontal="center" vertical="center"/>
    </xf>
    <xf numFmtId="0" fontId="40" fillId="3" borderId="1" xfId="20" applyFont="1" applyFill="1" applyBorder="1" applyAlignment="1">
      <alignment horizontal="left"/>
    </xf>
    <xf numFmtId="0" fontId="40" fillId="3" borderId="2" xfId="20" applyFont="1" applyFill="1" applyBorder="1" applyAlignment="1">
      <alignment horizontal="left"/>
    </xf>
    <xf numFmtId="0" fontId="40" fillId="3" borderId="5" xfId="20" applyFont="1" applyFill="1" applyBorder="1" applyAlignment="1">
      <alignment horizontal="center" vertical="center"/>
    </xf>
    <xf numFmtId="0" fontId="40" fillId="3" borderId="6" xfId="20" applyFont="1" applyFill="1" applyBorder="1" applyAlignment="1">
      <alignment horizontal="center" vertical="center"/>
    </xf>
    <xf numFmtId="0" fontId="40" fillId="2" borderId="4" xfId="20" applyFont="1" applyFill="1" applyBorder="1" applyAlignment="1">
      <alignment horizontal="center" vertical="center"/>
    </xf>
    <xf numFmtId="0" fontId="40" fillId="2" borderId="5" xfId="20" applyFont="1" applyFill="1" applyBorder="1" applyAlignment="1">
      <alignment horizontal="center" vertical="center"/>
    </xf>
    <xf numFmtId="0" fontId="40" fillId="2" borderId="6" xfId="20" applyFont="1" applyFill="1" applyBorder="1" applyAlignment="1">
      <alignment horizontal="center" vertical="center"/>
    </xf>
    <xf numFmtId="2" fontId="45" fillId="4" borderId="35" xfId="17" applyNumberFormat="1" applyFont="1" applyFill="1" applyBorder="1" applyAlignment="1">
      <alignment horizontal="center"/>
    </xf>
    <xf numFmtId="0" fontId="36" fillId="4" borderId="31" xfId="17" applyFont="1" applyFill="1" applyBorder="1" applyAlignment="1">
      <alignment horizontal="center" vertical="center"/>
    </xf>
    <xf numFmtId="0" fontId="36" fillId="4" borderId="32" xfId="17" applyFont="1" applyFill="1" applyBorder="1" applyAlignment="1">
      <alignment horizontal="center" vertical="center"/>
    </xf>
    <xf numFmtId="2" fontId="45" fillId="4" borderId="4" xfId="17" applyNumberFormat="1" applyFont="1" applyFill="1" applyBorder="1" applyAlignment="1">
      <alignment horizontal="center"/>
    </xf>
    <xf numFmtId="2" fontId="45" fillId="4" borderId="33" xfId="17" applyNumberFormat="1" applyFont="1" applyFill="1" applyBorder="1" applyAlignment="1">
      <alignment horizontal="center"/>
    </xf>
    <xf numFmtId="2" fontId="40" fillId="4" borderId="4" xfId="0" applyNumberFormat="1" applyFont="1" applyFill="1" applyBorder="1" applyAlignment="1">
      <alignment horizontal="center" vertical="center"/>
    </xf>
    <xf numFmtId="2" fontId="36" fillId="0" borderId="0" xfId="30" applyNumberFormat="1" applyFont="1"/>
    <xf numFmtId="0" fontId="36" fillId="0" borderId="0" xfId="30" applyFont="1"/>
    <xf numFmtId="165" fontId="36" fillId="0" borderId="0" xfId="30" applyNumberFormat="1" applyFont="1"/>
    <xf numFmtId="0" fontId="42" fillId="0" borderId="0" xfId="30" applyFont="1"/>
    <xf numFmtId="0" fontId="37" fillId="3" borderId="3" xfId="30" applyFont="1" applyFill="1" applyBorder="1"/>
    <xf numFmtId="0" fontId="37" fillId="3" borderId="7" xfId="30" applyFont="1" applyFill="1" applyBorder="1"/>
    <xf numFmtId="165" fontId="37" fillId="3" borderId="7" xfId="30" applyNumberFormat="1" applyFont="1" applyFill="1" applyBorder="1"/>
    <xf numFmtId="0" fontId="37" fillId="3" borderId="8" xfId="30" applyFont="1" applyFill="1" applyBorder="1"/>
    <xf numFmtId="0" fontId="45" fillId="3" borderId="1" xfId="30" applyFont="1" applyFill="1" applyBorder="1" applyAlignment="1">
      <alignment horizontal="center" vertical="center" wrapText="1"/>
    </xf>
    <xf numFmtId="0" fontId="45" fillId="3" borderId="31" xfId="30" applyFont="1" applyFill="1" applyBorder="1" applyAlignment="1">
      <alignment horizontal="center"/>
    </xf>
    <xf numFmtId="0" fontId="37" fillId="3" borderId="31" xfId="30" applyFont="1" applyFill="1" applyBorder="1" applyAlignment="1">
      <alignment horizontal="center"/>
    </xf>
    <xf numFmtId="2" fontId="37" fillId="3" borderId="31" xfId="30" applyNumberFormat="1" applyFont="1" applyFill="1" applyBorder="1" applyAlignment="1">
      <alignment horizontal="center"/>
    </xf>
    <xf numFmtId="0" fontId="10" fillId="3" borderId="1" xfId="30" applyFont="1" applyFill="1" applyBorder="1" applyAlignment="1">
      <alignment horizontal="center" vertical="center" wrapText="1"/>
    </xf>
    <xf numFmtId="0" fontId="45" fillId="3" borderId="32" xfId="30" applyFont="1" applyFill="1" applyBorder="1" applyAlignment="1">
      <alignment horizontal="center"/>
    </xf>
    <xf numFmtId="0" fontId="37" fillId="3" borderId="32" xfId="30" applyFont="1" applyFill="1" applyBorder="1" applyAlignment="1">
      <alignment horizontal="center"/>
    </xf>
    <xf numFmtId="2" fontId="37" fillId="3" borderId="32" xfId="30" applyNumberFormat="1" applyFont="1" applyFill="1" applyBorder="1" applyAlignment="1">
      <alignment horizontal="center"/>
    </xf>
    <xf numFmtId="0" fontId="45" fillId="3" borderId="1" xfId="30" applyFont="1" applyFill="1" applyBorder="1" applyAlignment="1">
      <alignment vertical="center" wrapText="1"/>
    </xf>
    <xf numFmtId="0" fontId="50" fillId="3" borderId="1" xfId="30" applyFont="1" applyFill="1" applyBorder="1" applyAlignment="1">
      <alignment horizontal="center"/>
    </xf>
    <xf numFmtId="0" fontId="45" fillId="3" borderId="0" xfId="30" applyFont="1" applyFill="1" applyAlignment="1">
      <alignment horizontal="center"/>
    </xf>
    <xf numFmtId="0" fontId="37" fillId="3" borderId="0" xfId="30" applyFont="1" applyFill="1" applyAlignment="1">
      <alignment horizontal="center"/>
    </xf>
    <xf numFmtId="2" fontId="37" fillId="3" borderId="0" xfId="30" applyNumberFormat="1" applyFont="1" applyFill="1" applyAlignment="1">
      <alignment horizontal="center"/>
    </xf>
    <xf numFmtId="2" fontId="45" fillId="3" borderId="4" xfId="30" applyNumberFormat="1" applyFont="1" applyFill="1" applyBorder="1" applyAlignment="1">
      <alignment horizontal="center"/>
    </xf>
    <xf numFmtId="0" fontId="50" fillId="3" borderId="1" xfId="30" applyFont="1" applyFill="1" applyBorder="1" applyAlignment="1">
      <alignment horizontal="left"/>
    </xf>
    <xf numFmtId="0" fontId="50" fillId="3" borderId="2" xfId="30" applyFont="1" applyFill="1" applyBorder="1" applyAlignment="1">
      <alignment horizontal="left"/>
    </xf>
    <xf numFmtId="0" fontId="45" fillId="3" borderId="5" xfId="30" applyFont="1" applyFill="1" applyBorder="1" applyAlignment="1">
      <alignment horizontal="center"/>
    </xf>
    <xf numFmtId="0" fontId="37" fillId="3" borderId="5" xfId="30" applyFont="1" applyFill="1" applyBorder="1" applyAlignment="1">
      <alignment horizontal="center"/>
    </xf>
    <xf numFmtId="2" fontId="37" fillId="3" borderId="5" xfId="30" applyNumberFormat="1" applyFont="1" applyFill="1" applyBorder="1" applyAlignment="1">
      <alignment horizontal="center"/>
    </xf>
    <xf numFmtId="2" fontId="45" fillId="3" borderId="6" xfId="30" applyNumberFormat="1" applyFont="1" applyFill="1" applyBorder="1" applyAlignment="1">
      <alignment horizontal="center"/>
    </xf>
    <xf numFmtId="0" fontId="39" fillId="0" borderId="0" xfId="30" applyFont="1" applyAlignment="1">
      <alignment horizontal="left"/>
    </xf>
    <xf numFmtId="0" fontId="40" fillId="0" borderId="0" xfId="30" applyFont="1"/>
    <xf numFmtId="0" fontId="36" fillId="0" borderId="0" xfId="30" applyFont="1" applyAlignment="1">
      <alignment horizontal="center"/>
    </xf>
    <xf numFmtId="165" fontId="40" fillId="0" borderId="0" xfId="30" applyNumberFormat="1" applyFont="1" applyAlignment="1">
      <alignment horizontal="center"/>
    </xf>
    <xf numFmtId="0" fontId="39" fillId="3" borderId="3" xfId="30" applyFont="1" applyFill="1" applyBorder="1" applyAlignment="1">
      <alignment horizontal="left"/>
    </xf>
    <xf numFmtId="0" fontId="40" fillId="3" borderId="7" xfId="30" applyFont="1" applyFill="1" applyBorder="1"/>
    <xf numFmtId="0" fontId="36" fillId="3" borderId="7" xfId="30" applyFont="1" applyFill="1" applyBorder="1" applyAlignment="1">
      <alignment horizontal="center"/>
    </xf>
    <xf numFmtId="165" fontId="36" fillId="3" borderId="7" xfId="30" applyNumberFormat="1" applyFont="1" applyFill="1" applyBorder="1"/>
    <xf numFmtId="165" fontId="40" fillId="3" borderId="8" xfId="30" applyNumberFormat="1" applyFont="1" applyFill="1" applyBorder="1" applyAlignment="1">
      <alignment horizontal="center"/>
    </xf>
    <xf numFmtId="0" fontId="39" fillId="3" borderId="1" xfId="30" applyFont="1" applyFill="1" applyBorder="1" applyAlignment="1">
      <alignment horizontal="left"/>
    </xf>
    <xf numFmtId="0" fontId="40" fillId="3" borderId="0" xfId="30" applyFont="1" applyFill="1"/>
    <xf numFmtId="0" fontId="36" fillId="3" borderId="0" xfId="30" applyFont="1" applyFill="1" applyAlignment="1">
      <alignment horizontal="center"/>
    </xf>
    <xf numFmtId="165" fontId="36" fillId="3" borderId="0" xfId="30" applyNumberFormat="1" applyFont="1" applyFill="1"/>
    <xf numFmtId="165" fontId="40" fillId="3" borderId="4" xfId="30" applyNumberFormat="1" applyFont="1" applyFill="1" applyBorder="1" applyAlignment="1">
      <alignment horizontal="center"/>
    </xf>
    <xf numFmtId="0" fontId="40" fillId="3" borderId="1" xfId="30" applyFont="1" applyFill="1" applyBorder="1" applyAlignment="1">
      <alignment horizontal="center" vertical="center" wrapText="1"/>
    </xf>
    <xf numFmtId="0" fontId="40" fillId="3" borderId="0" xfId="30" applyFont="1" applyFill="1" applyAlignment="1">
      <alignment horizontal="center"/>
    </xf>
    <xf numFmtId="2" fontId="36" fillId="3" borderId="0" xfId="30" applyNumberFormat="1" applyFont="1" applyFill="1" applyAlignment="1">
      <alignment horizontal="center"/>
    </xf>
    <xf numFmtId="2" fontId="40" fillId="3" borderId="4" xfId="30" applyNumberFormat="1" applyFont="1" applyFill="1" applyBorder="1" applyAlignment="1">
      <alignment horizontal="center"/>
    </xf>
    <xf numFmtId="0" fontId="40" fillId="3" borderId="1" xfId="30" applyFont="1" applyFill="1" applyBorder="1" applyAlignment="1">
      <alignment vertical="center" wrapText="1"/>
    </xf>
    <xf numFmtId="0" fontId="40" fillId="3" borderId="31" xfId="30" applyFont="1" applyFill="1" applyBorder="1" applyAlignment="1">
      <alignment horizontal="center"/>
    </xf>
    <xf numFmtId="0" fontId="36" fillId="3" borderId="31" xfId="30" applyFont="1" applyFill="1" applyBorder="1" applyAlignment="1">
      <alignment horizontal="center"/>
    </xf>
    <xf numFmtId="2" fontId="36" fillId="3" borderId="31" xfId="30" applyNumberFormat="1" applyFont="1" applyFill="1" applyBorder="1" applyAlignment="1">
      <alignment horizontal="center"/>
    </xf>
    <xf numFmtId="0" fontId="40" fillId="3" borderId="32" xfId="30" applyFont="1" applyFill="1" applyBorder="1" applyAlignment="1">
      <alignment horizontal="center"/>
    </xf>
    <xf numFmtId="0" fontId="36" fillId="3" borderId="32" xfId="30" applyFont="1" applyFill="1" applyBorder="1" applyAlignment="1">
      <alignment horizontal="center"/>
    </xf>
    <xf numFmtId="2" fontId="36" fillId="3" borderId="32" xfId="30" applyNumberFormat="1" applyFont="1" applyFill="1" applyBorder="1" applyAlignment="1">
      <alignment horizontal="center"/>
    </xf>
    <xf numFmtId="0" fontId="39" fillId="3" borderId="1" xfId="30" applyFont="1" applyFill="1" applyBorder="1" applyAlignment="1">
      <alignment horizontal="center"/>
    </xf>
    <xf numFmtId="2" fontId="40" fillId="3" borderId="0" xfId="30" applyNumberFormat="1" applyFont="1" applyFill="1" applyAlignment="1">
      <alignment horizontal="center"/>
    </xf>
    <xf numFmtId="0" fontId="39" fillId="3" borderId="2" xfId="30" applyFont="1" applyFill="1" applyBorder="1" applyAlignment="1">
      <alignment horizontal="left"/>
    </xf>
    <xf numFmtId="0" fontId="40" fillId="3" borderId="5" xfId="30" applyFont="1" applyFill="1" applyBorder="1" applyAlignment="1">
      <alignment horizontal="center"/>
    </xf>
    <xf numFmtId="0" fontId="36" fillId="3" borderId="5" xfId="30" applyFont="1" applyFill="1" applyBorder="1" applyAlignment="1">
      <alignment horizontal="center"/>
    </xf>
    <xf numFmtId="2" fontId="40" fillId="3" borderId="5" xfId="30" applyNumberFormat="1" applyFont="1" applyFill="1" applyBorder="1" applyAlignment="1">
      <alignment horizontal="center"/>
    </xf>
    <xf numFmtId="2" fontId="40" fillId="3" borderId="6" xfId="30" applyNumberFormat="1" applyFont="1" applyFill="1" applyBorder="1" applyAlignment="1">
      <alignment horizontal="center"/>
    </xf>
    <xf numFmtId="0" fontId="50" fillId="3" borderId="3" xfId="30" applyFont="1" applyFill="1" applyBorder="1" applyAlignment="1">
      <alignment horizontal="left"/>
    </xf>
    <xf numFmtId="0" fontId="45" fillId="3" borderId="7" xfId="30" applyFont="1" applyFill="1" applyBorder="1"/>
    <xf numFmtId="0" fontId="37" fillId="3" borderId="7" xfId="30" applyFont="1" applyFill="1" applyBorder="1" applyAlignment="1">
      <alignment horizontal="center"/>
    </xf>
    <xf numFmtId="165" fontId="45" fillId="3" borderId="8" xfId="30" applyNumberFormat="1" applyFont="1" applyFill="1" applyBorder="1" applyAlignment="1">
      <alignment horizontal="center"/>
    </xf>
    <xf numFmtId="0" fontId="37" fillId="0" borderId="0" xfId="30" applyFont="1"/>
    <xf numFmtId="0" fontId="10" fillId="3" borderId="1" xfId="30" applyFont="1" applyFill="1" applyBorder="1" applyAlignment="1">
      <alignment horizontal="center"/>
    </xf>
    <xf numFmtId="2" fontId="45" fillId="3" borderId="0" xfId="30" applyNumberFormat="1" applyFont="1" applyFill="1" applyAlignment="1">
      <alignment horizontal="center"/>
    </xf>
    <xf numFmtId="2" fontId="45" fillId="3" borderId="5" xfId="30" applyNumberFormat="1" applyFont="1" applyFill="1" applyBorder="1" applyAlignment="1">
      <alignment horizontal="center"/>
    </xf>
    <xf numFmtId="0" fontId="36" fillId="3" borderId="3" xfId="30" applyFont="1" applyFill="1" applyBorder="1"/>
    <xf numFmtId="0" fontId="36" fillId="3" borderId="7" xfId="30" applyFont="1" applyFill="1" applyBorder="1"/>
    <xf numFmtId="0" fontId="36" fillId="3" borderId="8" xfId="30" applyFont="1" applyFill="1" applyBorder="1"/>
    <xf numFmtId="0" fontId="36" fillId="3" borderId="1" xfId="30" applyFont="1" applyFill="1" applyBorder="1"/>
    <xf numFmtId="0" fontId="36" fillId="3" borderId="0" xfId="30" applyFont="1" applyFill="1"/>
    <xf numFmtId="0" fontId="36" fillId="3" borderId="4" xfId="30" applyFont="1" applyFill="1" applyBorder="1"/>
    <xf numFmtId="0" fontId="49" fillId="3" borderId="1" xfId="30" applyFont="1" applyFill="1" applyBorder="1" applyAlignment="1">
      <alignment horizontal="center"/>
    </xf>
    <xf numFmtId="0" fontId="49" fillId="3" borderId="1" xfId="30" applyFont="1" applyFill="1" applyBorder="1" applyAlignment="1">
      <alignment horizontal="left"/>
    </xf>
    <xf numFmtId="0" fontId="36" fillId="3" borderId="2" xfId="30" applyFont="1" applyFill="1" applyBorder="1"/>
    <xf numFmtId="0" fontId="36" fillId="3" borderId="5" xfId="30" applyFont="1" applyFill="1" applyBorder="1"/>
    <xf numFmtId="165" fontId="36" fillId="3" borderId="5" xfId="30" applyNumberFormat="1" applyFont="1" applyFill="1" applyBorder="1"/>
    <xf numFmtId="0" fontId="36" fillId="3" borderId="6" xfId="30" applyFont="1" applyFill="1" applyBorder="1"/>
    <xf numFmtId="4" fontId="37" fillId="3" borderId="31" xfId="30" applyNumberFormat="1" applyFont="1" applyFill="1" applyBorder="1" applyAlignment="1">
      <alignment horizontal="center"/>
    </xf>
    <xf numFmtId="4" fontId="45" fillId="5" borderId="34" xfId="30" applyNumberFormat="1" applyFont="1" applyFill="1" applyBorder="1" applyAlignment="1">
      <alignment horizontal="center"/>
    </xf>
    <xf numFmtId="4" fontId="37" fillId="3" borderId="32" xfId="30" applyNumberFormat="1" applyFont="1" applyFill="1" applyBorder="1" applyAlignment="1">
      <alignment horizontal="center"/>
    </xf>
    <xf numFmtId="4" fontId="45" fillId="5" borderId="33" xfId="30" applyNumberFormat="1" applyFont="1" applyFill="1" applyBorder="1" applyAlignment="1">
      <alignment horizontal="center"/>
    </xf>
    <xf numFmtId="4" fontId="36" fillId="3" borderId="31" xfId="30" applyNumberFormat="1" applyFont="1" applyFill="1" applyBorder="1" applyAlignment="1">
      <alignment horizontal="center"/>
    </xf>
    <xf numFmtId="4" fontId="40" fillId="5" borderId="34" xfId="30" applyNumberFormat="1" applyFont="1" applyFill="1" applyBorder="1" applyAlignment="1">
      <alignment horizontal="center"/>
    </xf>
    <xf numFmtId="4" fontId="36" fillId="3" borderId="32" xfId="30" applyNumberFormat="1" applyFont="1" applyFill="1" applyBorder="1" applyAlignment="1">
      <alignment horizontal="center"/>
    </xf>
    <xf numFmtId="4" fontId="40" fillId="5" borderId="33" xfId="3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45" fillId="4" borderId="32" xfId="0" applyFont="1" applyFill="1" applyBorder="1" applyAlignment="1">
      <alignment horizontal="center"/>
    </xf>
    <xf numFmtId="0" fontId="37" fillId="4" borderId="32" xfId="0" applyFont="1" applyFill="1" applyBorder="1" applyAlignment="1">
      <alignment horizontal="center"/>
    </xf>
    <xf numFmtId="4" fontId="36" fillId="0" borderId="0" xfId="0" applyNumberFormat="1" applyFont="1"/>
    <xf numFmtId="4" fontId="36" fillId="3" borderId="8" xfId="0" applyNumberFormat="1" applyFont="1" applyFill="1" applyBorder="1"/>
    <xf numFmtId="0" fontId="41" fillId="3" borderId="1" xfId="0" applyFont="1" applyFill="1" applyBorder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40" fillId="4" borderId="32" xfId="17" applyFont="1" applyFill="1" applyBorder="1" applyAlignment="1">
      <alignment horizontal="center" vertical="center"/>
    </xf>
    <xf numFmtId="0" fontId="40" fillId="4" borderId="31" xfId="17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8" fillId="0" borderId="2" xfId="0" applyFont="1" applyBorder="1" applyAlignment="1">
      <alignment horizontal="left"/>
    </xf>
    <xf numFmtId="0" fontId="40" fillId="0" borderId="5" xfId="0" applyFont="1" applyBorder="1"/>
    <xf numFmtId="165" fontId="40" fillId="0" borderId="5" xfId="0" applyNumberFormat="1" applyFont="1" applyBorder="1" applyAlignment="1">
      <alignment horizontal="center"/>
    </xf>
    <xf numFmtId="167" fontId="36" fillId="0" borderId="6" xfId="0" applyNumberFormat="1" applyFont="1" applyBorder="1"/>
    <xf numFmtId="4" fontId="40" fillId="3" borderId="7" xfId="0" applyNumberFormat="1" applyFont="1" applyFill="1" applyBorder="1" applyAlignment="1">
      <alignment horizontal="center" vertical="center" wrapText="1"/>
    </xf>
    <xf numFmtId="4" fontId="40" fillId="3" borderId="8" xfId="6" applyNumberFormat="1" applyFont="1" applyFill="1" applyBorder="1" applyAlignment="1">
      <alignment horizontal="center"/>
    </xf>
    <xf numFmtId="0" fontId="35" fillId="3" borderId="3" xfId="30" applyFont="1" applyFill="1" applyBorder="1" applyAlignment="1">
      <alignment horizontal="center" vertical="center"/>
    </xf>
    <xf numFmtId="0" fontId="35" fillId="3" borderId="7" xfId="30" applyFont="1" applyFill="1" applyBorder="1" applyAlignment="1">
      <alignment horizontal="center" vertical="center"/>
    </xf>
    <xf numFmtId="0" fontId="35" fillId="3" borderId="8" xfId="30" applyFont="1" applyFill="1" applyBorder="1" applyAlignment="1">
      <alignment horizontal="center" vertical="center"/>
    </xf>
    <xf numFmtId="0" fontId="41" fillId="3" borderId="1" xfId="30" applyFont="1" applyFill="1" applyBorder="1" applyAlignment="1">
      <alignment horizontal="center" vertical="center"/>
    </xf>
    <xf numFmtId="49" fontId="40" fillId="3" borderId="0" xfId="30" applyNumberFormat="1" applyFont="1" applyFill="1" applyAlignment="1">
      <alignment horizontal="center"/>
    </xf>
    <xf numFmtId="4" fontId="36" fillId="3" borderId="0" xfId="30" applyNumberFormat="1" applyFont="1" applyFill="1" applyAlignment="1">
      <alignment horizontal="center"/>
    </xf>
    <xf numFmtId="49" fontId="40" fillId="3" borderId="4" xfId="30" applyNumberFormat="1" applyFont="1" applyFill="1" applyBorder="1" applyAlignment="1">
      <alignment horizontal="center"/>
    </xf>
    <xf numFmtId="49" fontId="40" fillId="3" borderId="10" xfId="30" applyNumberFormat="1" applyFont="1" applyFill="1" applyBorder="1" applyAlignment="1">
      <alignment horizontal="center"/>
    </xf>
    <xf numFmtId="0" fontId="36" fillId="3" borderId="10" xfId="30" applyFont="1" applyFill="1" applyBorder="1" applyAlignment="1">
      <alignment horizontal="center"/>
    </xf>
    <xf numFmtId="4" fontId="36" fillId="3" borderId="10" xfId="30" applyNumberFormat="1" applyFont="1" applyFill="1" applyBorder="1" applyAlignment="1">
      <alignment horizontal="center"/>
    </xf>
    <xf numFmtId="0" fontId="48" fillId="3" borderId="2" xfId="30" applyFont="1" applyFill="1" applyBorder="1" applyAlignment="1">
      <alignment horizontal="left"/>
    </xf>
    <xf numFmtId="0" fontId="40" fillId="3" borderId="5" xfId="30" applyFont="1" applyFill="1" applyBorder="1"/>
    <xf numFmtId="165" fontId="40" fillId="3" borderId="5" xfId="30" applyNumberFormat="1" applyFont="1" applyFill="1" applyBorder="1" applyAlignment="1">
      <alignment horizontal="center"/>
    </xf>
    <xf numFmtId="167" fontId="36" fillId="3" borderId="6" xfId="30" applyNumberFormat="1" applyFont="1" applyFill="1" applyBorder="1"/>
    <xf numFmtId="0" fontId="48" fillId="0" borderId="0" xfId="30" applyFont="1" applyAlignment="1">
      <alignment horizontal="left"/>
    </xf>
    <xf numFmtId="167" fontId="36" fillId="0" borderId="0" xfId="30" applyNumberFormat="1" applyFont="1"/>
    <xf numFmtId="0" fontId="48" fillId="0" borderId="2" xfId="30" applyFont="1" applyBorder="1" applyAlignment="1">
      <alignment horizontal="left"/>
    </xf>
    <xf numFmtId="0" fontId="36" fillId="3" borderId="0" xfId="0" applyFont="1" applyFill="1" applyAlignment="1">
      <alignment vertical="center"/>
    </xf>
    <xf numFmtId="0" fontId="43" fillId="3" borderId="0" xfId="0" applyFont="1" applyFill="1" applyAlignment="1">
      <alignment horizontal="left"/>
    </xf>
    <xf numFmtId="14" fontId="40" fillId="3" borderId="0" xfId="0" applyNumberFormat="1" applyFont="1" applyFill="1"/>
    <xf numFmtId="0" fontId="40" fillId="5" borderId="17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/>
    </xf>
    <xf numFmtId="14" fontId="53" fillId="3" borderId="0" xfId="0" applyNumberFormat="1" applyFont="1" applyFill="1" applyAlignment="1">
      <alignment horizontal="center"/>
    </xf>
    <xf numFmtId="0" fontId="36" fillId="4" borderId="0" xfId="0" applyFont="1" applyFill="1" applyAlignment="1">
      <alignment horizontal="center" vertical="center" wrapText="1"/>
    </xf>
    <xf numFmtId="0" fontId="41" fillId="3" borderId="1" xfId="20" applyFont="1" applyFill="1" applyBorder="1" applyAlignment="1">
      <alignment horizontal="center"/>
    </xf>
    <xf numFmtId="49" fontId="40" fillId="4" borderId="31" xfId="0" applyNumberFormat="1" applyFont="1" applyFill="1" applyBorder="1" applyAlignment="1">
      <alignment horizontal="center"/>
    </xf>
    <xf numFmtId="49" fontId="40" fillId="4" borderId="32" xfId="0" applyNumberFormat="1" applyFont="1" applyFill="1" applyBorder="1" applyAlignment="1">
      <alignment horizontal="center"/>
    </xf>
    <xf numFmtId="0" fontId="40" fillId="4" borderId="10" xfId="0" applyFont="1" applyFill="1" applyBorder="1" applyAlignment="1">
      <alignment horizontal="center" vertical="center" wrapText="1"/>
    </xf>
    <xf numFmtId="0" fontId="40" fillId="4" borderId="31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left"/>
    </xf>
    <xf numFmtId="2" fontId="39" fillId="3" borderId="0" xfId="0" applyNumberFormat="1" applyFont="1" applyFill="1" applyAlignment="1">
      <alignment horizontal="center"/>
    </xf>
    <xf numFmtId="1" fontId="59" fillId="4" borderId="28" xfId="3" applyNumberFormat="1" applyFont="1" applyFill="1" applyBorder="1" applyAlignment="1">
      <alignment horizontal="center"/>
    </xf>
    <xf numFmtId="0" fontId="40" fillId="3" borderId="0" xfId="0" applyFont="1" applyFill="1" applyAlignment="1">
      <alignment horizontal="left"/>
    </xf>
    <xf numFmtId="49" fontId="37" fillId="4" borderId="31" xfId="8" applyNumberFormat="1" applyFont="1" applyFill="1" applyBorder="1" applyAlignment="1">
      <alignment horizontal="center" vertical="center" wrapText="1"/>
    </xf>
    <xf numFmtId="0" fontId="58" fillId="4" borderId="28" xfId="10" applyFont="1" applyFill="1" applyBorder="1" applyAlignment="1">
      <alignment horizontal="center" vertical="center"/>
    </xf>
    <xf numFmtId="1" fontId="58" fillId="4" borderId="28" xfId="6" applyNumberFormat="1" applyFont="1" applyFill="1" applyBorder="1" applyAlignment="1">
      <alignment horizontal="center"/>
    </xf>
    <xf numFmtId="1" fontId="58" fillId="4" borderId="28" xfId="3" applyNumberFormat="1" applyFont="1" applyFill="1" applyBorder="1" applyAlignment="1">
      <alignment horizontal="center"/>
    </xf>
    <xf numFmtId="1" fontId="42" fillId="4" borderId="28" xfId="0" applyNumberFormat="1" applyFont="1" applyFill="1" applyBorder="1" applyAlignment="1">
      <alignment horizontal="center" vertical="center" wrapText="1"/>
    </xf>
    <xf numFmtId="2" fontId="60" fillId="0" borderId="0" xfId="0" applyNumberFormat="1" applyFont="1" applyAlignment="1">
      <alignment vertical="top"/>
    </xf>
    <xf numFmtId="2" fontId="43" fillId="4" borderId="0" xfId="0" applyNumberFormat="1" applyFont="1" applyFill="1" applyAlignment="1">
      <alignment horizontal="center" vertical="center" wrapText="1"/>
    </xf>
    <xf numFmtId="2" fontId="42" fillId="4" borderId="0" xfId="0" applyNumberFormat="1" applyFont="1" applyFill="1" applyAlignment="1">
      <alignment horizontal="center" vertical="center" wrapText="1"/>
    </xf>
    <xf numFmtId="0" fontId="39" fillId="4" borderId="28" xfId="13" applyNumberFormat="1" applyFont="1" applyFill="1" applyBorder="1" applyAlignment="1">
      <alignment horizontal="center"/>
    </xf>
    <xf numFmtId="0" fontId="41" fillId="2" borderId="1" xfId="20" applyFont="1" applyFill="1" applyBorder="1" applyAlignment="1">
      <alignment horizontal="center"/>
    </xf>
    <xf numFmtId="0" fontId="40" fillId="0" borderId="7" xfId="20" applyFont="1" applyBorder="1" applyAlignment="1">
      <alignment vertical="center"/>
    </xf>
    <xf numFmtId="0" fontId="40" fillId="0" borderId="8" xfId="20" applyFont="1" applyBorder="1" applyAlignment="1">
      <alignment vertical="center"/>
    </xf>
    <xf numFmtId="0" fontId="45" fillId="3" borderId="1" xfId="0" applyFont="1" applyFill="1" applyBorder="1" applyAlignment="1">
      <alignment horizontal="center" vertical="center"/>
    </xf>
    <xf numFmtId="4" fontId="40" fillId="0" borderId="4" xfId="0" applyNumberFormat="1" applyFont="1" applyBorder="1" applyAlignment="1">
      <alignment horizontal="center"/>
    </xf>
    <xf numFmtId="0" fontId="42" fillId="3" borderId="1" xfId="0" applyFont="1" applyFill="1" applyBorder="1" applyAlignment="1">
      <alignment horizontal="center" vertical="center"/>
    </xf>
    <xf numFmtId="0" fontId="0" fillId="0" borderId="1" xfId="0" applyBorder="1"/>
    <xf numFmtId="0" fontId="8" fillId="3" borderId="1" xfId="0" applyFont="1" applyFill="1" applyBorder="1" applyAlignment="1">
      <alignment horizontal="center" vertical="center" wrapText="1"/>
    </xf>
    <xf numFmtId="0" fontId="41" fillId="3" borderId="1" xfId="30" applyFont="1" applyFill="1" applyBorder="1" applyAlignment="1">
      <alignment horizontal="center" vertical="center" wrapText="1"/>
    </xf>
    <xf numFmtId="0" fontId="40" fillId="3" borderId="1" xfId="30" applyFont="1" applyFill="1" applyBorder="1" applyAlignment="1">
      <alignment horizontal="left"/>
    </xf>
    <xf numFmtId="0" fontId="40" fillId="3" borderId="2" xfId="30" applyFont="1" applyFill="1" applyBorder="1" applyAlignment="1">
      <alignment horizontal="left"/>
    </xf>
    <xf numFmtId="4" fontId="36" fillId="3" borderId="5" xfId="30" applyNumberFormat="1" applyFont="1" applyFill="1" applyBorder="1" applyAlignment="1">
      <alignment horizontal="center"/>
    </xf>
    <xf numFmtId="4" fontId="40" fillId="3" borderId="6" xfId="30" applyNumberFormat="1" applyFont="1" applyFill="1" applyBorder="1" applyAlignment="1">
      <alignment horizontal="center"/>
    </xf>
    <xf numFmtId="0" fontId="40" fillId="3" borderId="3" xfId="30" applyFont="1" applyFill="1" applyBorder="1" applyAlignment="1">
      <alignment horizontal="left"/>
    </xf>
    <xf numFmtId="4" fontId="40" fillId="3" borderId="8" xfId="30" applyNumberFormat="1" applyFont="1" applyFill="1" applyBorder="1" applyAlignment="1">
      <alignment horizontal="center"/>
    </xf>
    <xf numFmtId="0" fontId="40" fillId="3" borderId="1" xfId="30" applyFont="1" applyFill="1" applyBorder="1" applyAlignment="1">
      <alignment horizontal="center"/>
    </xf>
    <xf numFmtId="0" fontId="40" fillId="3" borderId="0" xfId="20" applyFont="1" applyFill="1" applyAlignment="1">
      <alignment horizontal="left"/>
    </xf>
    <xf numFmtId="0" fontId="41" fillId="0" borderId="1" xfId="0" applyFont="1" applyBorder="1" applyAlignment="1">
      <alignment horizontal="center"/>
    </xf>
    <xf numFmtId="0" fontId="40" fillId="0" borderId="0" xfId="0" applyFont="1" applyAlignment="1">
      <alignment vertical="center"/>
    </xf>
    <xf numFmtId="0" fontId="36" fillId="3" borderId="0" xfId="0" applyFont="1" applyFill="1" applyAlignment="1">
      <alignment vertical="center" wrapText="1"/>
    </xf>
    <xf numFmtId="4" fontId="36" fillId="3" borderId="0" xfId="0" applyNumberFormat="1" applyFont="1" applyFill="1" applyAlignment="1">
      <alignment vertical="center"/>
    </xf>
    <xf numFmtId="0" fontId="40" fillId="3" borderId="0" xfId="0" applyFont="1" applyFill="1" applyAlignment="1">
      <alignment vertical="center"/>
    </xf>
    <xf numFmtId="4" fontId="40" fillId="0" borderId="4" xfId="0" applyNumberFormat="1" applyFont="1" applyBorder="1" applyAlignment="1">
      <alignment vertical="center"/>
    </xf>
    <xf numFmtId="0" fontId="6" fillId="3" borderId="1" xfId="30" applyFont="1" applyFill="1" applyBorder="1" applyAlignment="1">
      <alignment horizontal="center" vertical="center" wrapText="1"/>
    </xf>
    <xf numFmtId="4" fontId="36" fillId="0" borderId="31" xfId="30" applyNumberFormat="1" applyFont="1" applyBorder="1" applyAlignment="1">
      <alignment horizontal="center"/>
    </xf>
    <xf numFmtId="4" fontId="36" fillId="0" borderId="31" xfId="0" applyNumberFormat="1" applyFont="1" applyBorder="1" applyAlignment="1">
      <alignment horizontal="center"/>
    </xf>
    <xf numFmtId="0" fontId="40" fillId="3" borderId="7" xfId="30" applyFont="1" applyFill="1" applyBorder="1" applyAlignment="1">
      <alignment horizontal="center"/>
    </xf>
    <xf numFmtId="2" fontId="36" fillId="3" borderId="7" xfId="30" applyNumberFormat="1" applyFont="1" applyFill="1" applyBorder="1" applyAlignment="1">
      <alignment horizontal="center"/>
    </xf>
    <xf numFmtId="2" fontId="40" fillId="3" borderId="8" xfId="30" applyNumberFormat="1" applyFont="1" applyFill="1" applyBorder="1" applyAlignment="1">
      <alignment horizontal="center"/>
    </xf>
    <xf numFmtId="2" fontId="36" fillId="3" borderId="5" xfId="30" applyNumberFormat="1" applyFont="1" applyFill="1" applyBorder="1" applyAlignment="1">
      <alignment horizontal="center"/>
    </xf>
    <xf numFmtId="0" fontId="41" fillId="3" borderId="1" xfId="30" applyFont="1" applyFill="1" applyBorder="1" applyAlignment="1">
      <alignment horizontal="center"/>
    </xf>
    <xf numFmtId="4" fontId="40" fillId="3" borderId="7" xfId="30" applyNumberFormat="1" applyFont="1" applyFill="1" applyBorder="1" applyAlignment="1">
      <alignment horizontal="center"/>
    </xf>
    <xf numFmtId="4" fontId="40" fillId="3" borderId="5" xfId="30" applyNumberFormat="1" applyFont="1" applyFill="1" applyBorder="1" applyAlignment="1">
      <alignment horizontal="center"/>
    </xf>
    <xf numFmtId="0" fontId="40" fillId="3" borderId="2" xfId="0" applyFont="1" applyFill="1" applyBorder="1" applyAlignment="1">
      <alignment vertical="center" wrapText="1"/>
    </xf>
    <xf numFmtId="0" fontId="40" fillId="3" borderId="0" xfId="30" applyFont="1" applyFill="1" applyAlignment="1">
      <alignment horizontal="left"/>
    </xf>
    <xf numFmtId="0" fontId="36" fillId="3" borderId="1" xfId="30" applyFont="1" applyFill="1" applyBorder="1" applyAlignment="1">
      <alignment horizontal="center"/>
    </xf>
    <xf numFmtId="0" fontId="36" fillId="3" borderId="1" xfId="30" applyFont="1" applyFill="1" applyBorder="1" applyAlignment="1">
      <alignment horizontal="center" vertical="center"/>
    </xf>
    <xf numFmtId="0" fontId="40" fillId="3" borderId="0" xfId="30" applyFont="1" applyFill="1" applyAlignment="1">
      <alignment horizontal="center" vertical="center"/>
    </xf>
    <xf numFmtId="0" fontId="36" fillId="3" borderId="0" xfId="30" applyFont="1" applyFill="1" applyAlignment="1">
      <alignment horizontal="center" vertical="center"/>
    </xf>
    <xf numFmtId="0" fontId="40" fillId="3" borderId="10" xfId="30" applyFont="1" applyFill="1" applyBorder="1" applyAlignment="1">
      <alignment horizontal="center" vertical="center"/>
    </xf>
    <xf numFmtId="0" fontId="36" fillId="3" borderId="10" xfId="30" applyFont="1" applyFill="1" applyBorder="1" applyAlignment="1">
      <alignment horizontal="center" vertical="center"/>
    </xf>
    <xf numFmtId="0" fontId="0" fillId="3" borderId="1" xfId="0" applyFill="1" applyBorder="1"/>
    <xf numFmtId="4" fontId="40" fillId="5" borderId="34" xfId="30" applyNumberFormat="1" applyFont="1" applyFill="1" applyBorder="1" applyAlignment="1">
      <alignment horizontal="center" vertical="center"/>
    </xf>
    <xf numFmtId="4" fontId="40" fillId="0" borderId="6" xfId="30" applyNumberFormat="1" applyFont="1" applyBorder="1" applyAlignment="1">
      <alignment horizontal="center" vertical="center"/>
    </xf>
    <xf numFmtId="49" fontId="40" fillId="3" borderId="31" xfId="43" applyNumberFormat="1" applyFont="1" applyFill="1" applyBorder="1" applyAlignment="1">
      <alignment horizontal="center"/>
    </xf>
    <xf numFmtId="49" fontId="40" fillId="3" borderId="32" xfId="43" applyNumberFormat="1" applyFont="1" applyFill="1" applyBorder="1" applyAlignment="1">
      <alignment horizontal="center"/>
    </xf>
    <xf numFmtId="0" fontId="40" fillId="3" borderId="5" xfId="30" applyFont="1" applyFill="1" applyBorder="1" applyAlignment="1">
      <alignment horizontal="center" vertical="center"/>
    </xf>
    <xf numFmtId="0" fontId="36" fillId="3" borderId="5" xfId="30" applyFont="1" applyFill="1" applyBorder="1" applyAlignment="1">
      <alignment horizontal="center" vertical="center"/>
    </xf>
    <xf numFmtId="4" fontId="36" fillId="3" borderId="5" xfId="30" applyNumberFormat="1" applyFont="1" applyFill="1" applyBorder="1" applyAlignment="1">
      <alignment horizontal="center" vertical="center"/>
    </xf>
    <xf numFmtId="0" fontId="40" fillId="3" borderId="7" xfId="30" applyFont="1" applyFill="1" applyBorder="1" applyAlignment="1">
      <alignment horizontal="center" vertical="center"/>
    </xf>
    <xf numFmtId="0" fontId="36" fillId="3" borderId="7" xfId="30" applyFont="1" applyFill="1" applyBorder="1" applyAlignment="1">
      <alignment horizontal="center" vertical="center"/>
    </xf>
    <xf numFmtId="4" fontId="36" fillId="3" borderId="7" xfId="30" applyNumberFormat="1" applyFont="1" applyFill="1" applyBorder="1" applyAlignment="1">
      <alignment horizontal="center" vertical="center"/>
    </xf>
    <xf numFmtId="4" fontId="40" fillId="3" borderId="8" xfId="30" applyNumberFormat="1" applyFont="1" applyFill="1" applyBorder="1" applyAlignment="1">
      <alignment horizontal="center" vertical="center"/>
    </xf>
    <xf numFmtId="0" fontId="45" fillId="0" borderId="31" xfId="30" applyFont="1" applyBorder="1" applyAlignment="1">
      <alignment horizontal="center"/>
    </xf>
    <xf numFmtId="0" fontId="37" fillId="0" borderId="31" xfId="30" applyFont="1" applyBorder="1" applyAlignment="1">
      <alignment horizontal="center"/>
    </xf>
    <xf numFmtId="0" fontId="45" fillId="0" borderId="32" xfId="30" applyFont="1" applyBorder="1" applyAlignment="1">
      <alignment horizontal="center"/>
    </xf>
    <xf numFmtId="0" fontId="37" fillId="0" borderId="32" xfId="30" applyFont="1" applyBorder="1" applyAlignment="1">
      <alignment horizontal="center"/>
    </xf>
    <xf numFmtId="0" fontId="45" fillId="0" borderId="5" xfId="30" applyFont="1" applyBorder="1" applyAlignment="1">
      <alignment horizontal="center"/>
    </xf>
    <xf numFmtId="0" fontId="37" fillId="0" borderId="5" xfId="30" applyFont="1" applyBorder="1" applyAlignment="1">
      <alignment horizontal="center"/>
    </xf>
    <xf numFmtId="2" fontId="37" fillId="0" borderId="5" xfId="30" applyNumberFormat="1" applyFont="1" applyBorder="1" applyAlignment="1">
      <alignment horizontal="center"/>
    </xf>
    <xf numFmtId="2" fontId="45" fillId="0" borderId="6" xfId="3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30" applyFont="1" applyFill="1" applyBorder="1" applyAlignment="1">
      <alignment horizontal="center" vertical="center" wrapText="1"/>
    </xf>
    <xf numFmtId="0" fontId="40" fillId="6" borderId="24" xfId="0" applyFont="1" applyFill="1" applyBorder="1" applyAlignment="1">
      <alignment horizontal="center" vertical="center"/>
    </xf>
    <xf numFmtId="4" fontId="36" fillId="0" borderId="31" xfId="20" applyNumberFormat="1" applyFont="1" applyBorder="1" applyAlignment="1">
      <alignment horizontal="center" vertical="center"/>
    </xf>
    <xf numFmtId="0" fontId="40" fillId="0" borderId="3" xfId="20" applyFont="1" applyBorder="1" applyAlignment="1">
      <alignment horizontal="center"/>
    </xf>
    <xf numFmtId="0" fontId="40" fillId="0" borderId="1" xfId="20" applyFont="1" applyBorder="1" applyAlignment="1">
      <alignment horizontal="left"/>
    </xf>
    <xf numFmtId="0" fontId="40" fillId="0" borderId="2" xfId="20" applyFont="1" applyBorder="1" applyAlignment="1">
      <alignment horizontal="left"/>
    </xf>
    <xf numFmtId="0" fontId="40" fillId="2" borderId="1" xfId="20" applyFont="1" applyFill="1" applyBorder="1" applyAlignment="1">
      <alignment horizontal="center"/>
    </xf>
    <xf numFmtId="0" fontId="40" fillId="0" borderId="31" xfId="0" applyFont="1" applyBorder="1" applyAlignment="1">
      <alignment horizontal="center"/>
    </xf>
    <xf numFmtId="4" fontId="36" fillId="0" borderId="32" xfId="20" applyNumberFormat="1" applyFont="1" applyBorder="1" applyAlignment="1">
      <alignment horizontal="center" vertical="center"/>
    </xf>
    <xf numFmtId="4" fontId="40" fillId="0" borderId="0" xfId="20" applyNumberFormat="1" applyFont="1" applyAlignment="1">
      <alignment vertical="center"/>
    </xf>
    <xf numFmtId="4" fontId="40" fillId="0" borderId="4" xfId="20" applyNumberFormat="1" applyFont="1" applyBorder="1" applyAlignment="1">
      <alignment vertical="center"/>
    </xf>
    <xf numFmtId="0" fontId="55" fillId="4" borderId="0" xfId="0" applyFont="1" applyFill="1" applyAlignment="1">
      <alignment horizontal="right"/>
    </xf>
    <xf numFmtId="0" fontId="37" fillId="4" borderId="0" xfId="0" applyFont="1" applyFill="1"/>
    <xf numFmtId="0" fontId="63" fillId="4" borderId="0" xfId="0" applyFont="1" applyFill="1"/>
    <xf numFmtId="0" fontId="37" fillId="4" borderId="0" xfId="0" applyFont="1" applyFill="1" applyAlignment="1">
      <alignment horizontal="left"/>
    </xf>
    <xf numFmtId="165" fontId="42" fillId="0" borderId="8" xfId="20" applyNumberFormat="1" applyFont="1" applyBorder="1"/>
    <xf numFmtId="165" fontId="42" fillId="3" borderId="4" xfId="20" applyNumberFormat="1" applyFont="1" applyFill="1" applyBorder="1"/>
    <xf numFmtId="165" fontId="42" fillId="0" borderId="6" xfId="20" applyNumberFormat="1" applyFont="1" applyBorder="1"/>
    <xf numFmtId="165" fontId="42" fillId="0" borderId="0" xfId="20" applyNumberFormat="1" applyFont="1" applyAlignment="1">
      <alignment horizontal="center"/>
    </xf>
    <xf numFmtId="165" fontId="42" fillId="0" borderId="0" xfId="20" applyNumberFormat="1" applyFont="1" applyAlignment="1">
      <alignment horizontal="center" vertical="center" wrapText="1"/>
    </xf>
    <xf numFmtId="0" fontId="36" fillId="2" borderId="0" xfId="20" applyFont="1" applyFill="1" applyAlignment="1">
      <alignment horizontal="center" vertical="center"/>
    </xf>
    <xf numFmtId="0" fontId="36" fillId="2" borderId="5" xfId="20" applyFont="1" applyFill="1" applyBorder="1" applyAlignment="1">
      <alignment horizontal="center" vertical="center"/>
    </xf>
    <xf numFmtId="165" fontId="36" fillId="3" borderId="0" xfId="21" applyNumberFormat="1" applyFont="1" applyFill="1" applyBorder="1" applyAlignment="1">
      <alignment horizontal="center"/>
    </xf>
    <xf numFmtId="4" fontId="36" fillId="3" borderId="31" xfId="20" applyNumberFormat="1" applyFont="1" applyFill="1" applyBorder="1" applyAlignment="1">
      <alignment horizontal="center" vertical="center"/>
    </xf>
    <xf numFmtId="165" fontId="36" fillId="3" borderId="7" xfId="20" applyNumberFormat="1" applyFont="1" applyFill="1" applyBorder="1" applyAlignment="1">
      <alignment horizontal="center" vertical="center"/>
    </xf>
    <xf numFmtId="165" fontId="36" fillId="3" borderId="0" xfId="20" applyNumberFormat="1" applyFont="1" applyFill="1" applyAlignment="1">
      <alignment horizontal="center" vertical="center"/>
    </xf>
    <xf numFmtId="0" fontId="36" fillId="3" borderId="5" xfId="20" applyFont="1" applyFill="1" applyBorder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5" fontId="36" fillId="3" borderId="7" xfId="30" applyNumberFormat="1" applyFont="1" applyFill="1" applyBorder="1" applyAlignment="1">
      <alignment horizontal="center"/>
    </xf>
    <xf numFmtId="0" fontId="36" fillId="3" borderId="3" xfId="20" applyFont="1" applyFill="1" applyBorder="1" applyAlignment="1">
      <alignment horizontal="center" vertical="center"/>
    </xf>
    <xf numFmtId="0" fontId="40" fillId="3" borderId="7" xfId="20" applyFont="1" applyFill="1" applyBorder="1" applyAlignment="1">
      <alignment horizontal="center" vertical="center" wrapText="1"/>
    </xf>
    <xf numFmtId="49" fontId="40" fillId="3" borderId="7" xfId="20" applyNumberFormat="1" applyFont="1" applyFill="1" applyBorder="1" applyAlignment="1">
      <alignment horizontal="center" vertical="center" wrapText="1"/>
    </xf>
    <xf numFmtId="165" fontId="36" fillId="3" borderId="7" xfId="20" applyNumberFormat="1" applyFont="1" applyFill="1" applyBorder="1" applyAlignment="1">
      <alignment horizontal="center" vertical="center" wrapText="1"/>
    </xf>
    <xf numFmtId="0" fontId="40" fillId="3" borderId="8" xfId="21" applyNumberFormat="1" applyFont="1" applyFill="1" applyBorder="1" applyAlignment="1">
      <alignment horizontal="center"/>
    </xf>
    <xf numFmtId="0" fontId="41" fillId="3" borderId="1" xfId="20" applyFont="1" applyFill="1" applyBorder="1" applyAlignment="1">
      <alignment horizontal="center" vertical="center"/>
    </xf>
    <xf numFmtId="165" fontId="36" fillId="3" borderId="0" xfId="20" applyNumberFormat="1" applyFont="1" applyFill="1" applyAlignment="1">
      <alignment horizontal="center" vertical="center" wrapText="1"/>
    </xf>
    <xf numFmtId="0" fontId="40" fillId="3" borderId="4" xfId="21" applyNumberFormat="1" applyFont="1" applyFill="1" applyBorder="1" applyAlignment="1">
      <alignment horizontal="center"/>
    </xf>
    <xf numFmtId="0" fontId="40" fillId="3" borderId="4" xfId="20" applyFont="1" applyFill="1" applyBorder="1" applyAlignment="1">
      <alignment horizontal="center" vertical="center"/>
    </xf>
    <xf numFmtId="0" fontId="40" fillId="3" borderId="3" xfId="20" applyFont="1" applyFill="1" applyBorder="1" applyAlignment="1">
      <alignment horizontal="center"/>
    </xf>
    <xf numFmtId="0" fontId="40" fillId="3" borderId="8" xfId="20" applyFont="1" applyFill="1" applyBorder="1" applyAlignment="1">
      <alignment vertical="center"/>
    </xf>
    <xf numFmtId="0" fontId="40" fillId="3" borderId="4" xfId="20" applyFont="1" applyFill="1" applyBorder="1" applyAlignment="1">
      <alignment vertical="center"/>
    </xf>
    <xf numFmtId="0" fontId="39" fillId="3" borderId="7" xfId="20" applyFont="1" applyFill="1" applyBorder="1" applyAlignment="1">
      <alignment horizontal="center" vertical="center" wrapText="1"/>
    </xf>
    <xf numFmtId="49" fontId="39" fillId="3" borderId="7" xfId="20" applyNumberFormat="1" applyFont="1" applyFill="1" applyBorder="1" applyAlignment="1">
      <alignment horizontal="center" vertical="center" wrapText="1"/>
    </xf>
    <xf numFmtId="165" fontId="42" fillId="3" borderId="7" xfId="20" applyNumberFormat="1" applyFont="1" applyFill="1" applyBorder="1" applyAlignment="1">
      <alignment horizontal="center" vertical="center" wrapText="1"/>
    </xf>
    <xf numFmtId="0" fontId="39" fillId="3" borderId="8" xfId="21" applyNumberFormat="1" applyFont="1" applyFill="1" applyBorder="1" applyAlignment="1">
      <alignment horizontal="center"/>
    </xf>
    <xf numFmtId="0" fontId="40" fillId="3" borderId="7" xfId="20" applyFont="1" applyFill="1" applyBorder="1" applyAlignment="1">
      <alignment horizontal="center" vertical="center"/>
    </xf>
    <xf numFmtId="0" fontId="40" fillId="3" borderId="8" xfId="20" applyFont="1" applyFill="1" applyBorder="1" applyAlignment="1">
      <alignment horizontal="center" vertical="center"/>
    </xf>
    <xf numFmtId="0" fontId="41" fillId="3" borderId="0" xfId="20" applyFont="1" applyFill="1"/>
    <xf numFmtId="3" fontId="64" fillId="3" borderId="4" xfId="20" applyNumberFormat="1" applyFont="1" applyFill="1" applyBorder="1" applyAlignment="1">
      <alignment horizontal="center"/>
    </xf>
    <xf numFmtId="0" fontId="36" fillId="4" borderId="28" xfId="21" applyNumberFormat="1" applyFont="1" applyFill="1" applyBorder="1" applyAlignment="1">
      <alignment horizontal="center"/>
    </xf>
    <xf numFmtId="0" fontId="4" fillId="3" borderId="1" xfId="30" applyFont="1" applyFill="1" applyBorder="1" applyAlignment="1">
      <alignment horizontal="center" vertical="center" wrapText="1"/>
    </xf>
    <xf numFmtId="0" fontId="66" fillId="0" borderId="0" xfId="0" applyFont="1"/>
    <xf numFmtId="0" fontId="67" fillId="0" borderId="0" xfId="0" applyFont="1" applyAlignment="1">
      <alignment vertical="center" wrapText="1"/>
    </xf>
    <xf numFmtId="0" fontId="45" fillId="3" borderId="7" xfId="30" applyFont="1" applyFill="1" applyBorder="1" applyAlignment="1">
      <alignment horizontal="center"/>
    </xf>
    <xf numFmtId="2" fontId="37" fillId="3" borderId="7" xfId="30" applyNumberFormat="1" applyFont="1" applyFill="1" applyBorder="1" applyAlignment="1">
      <alignment horizontal="center"/>
    </xf>
    <xf numFmtId="2" fontId="45" fillId="3" borderId="8" xfId="30" applyNumberFormat="1" applyFont="1" applyFill="1" applyBorder="1" applyAlignment="1">
      <alignment horizontal="center"/>
    </xf>
    <xf numFmtId="4" fontId="40" fillId="3" borderId="0" xfId="30" applyNumberFormat="1" applyFont="1" applyFill="1" applyAlignment="1">
      <alignment horizontal="center"/>
    </xf>
    <xf numFmtId="2" fontId="68" fillId="3" borderId="4" xfId="30" applyNumberFormat="1" applyFont="1" applyFill="1" applyBorder="1" applyAlignment="1">
      <alignment horizontal="center"/>
    </xf>
    <xf numFmtId="1" fontId="42" fillId="4" borderId="28" xfId="3" applyNumberFormat="1" applyFont="1" applyFill="1" applyBorder="1" applyAlignment="1">
      <alignment horizontal="center"/>
    </xf>
    <xf numFmtId="0" fontId="46" fillId="6" borderId="11" xfId="0" applyFont="1" applyFill="1" applyBorder="1" applyAlignment="1">
      <alignment horizontal="center" vertical="center"/>
    </xf>
    <xf numFmtId="0" fontId="3" fillId="3" borderId="1" xfId="30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/>
    </xf>
    <xf numFmtId="2" fontId="40" fillId="0" borderId="31" xfId="0" applyNumberFormat="1" applyFont="1" applyBorder="1" applyAlignment="1">
      <alignment horizontal="center"/>
    </xf>
    <xf numFmtId="2" fontId="40" fillId="0" borderId="32" xfId="0" applyNumberFormat="1" applyFont="1" applyBorder="1" applyAlignment="1">
      <alignment horizontal="center"/>
    </xf>
    <xf numFmtId="0" fontId="40" fillId="3" borderId="42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40" fillId="0" borderId="31" xfId="30" applyFont="1" applyBorder="1" applyAlignment="1">
      <alignment horizontal="center"/>
    </xf>
    <xf numFmtId="4" fontId="40" fillId="4" borderId="31" xfId="30" applyNumberFormat="1" applyFont="1" applyFill="1" applyBorder="1" applyAlignment="1">
      <alignment horizontal="center"/>
    </xf>
    <xf numFmtId="4" fontId="40" fillId="4" borderId="32" xfId="30" applyNumberFormat="1" applyFont="1" applyFill="1" applyBorder="1" applyAlignment="1">
      <alignment horizontal="center"/>
    </xf>
    <xf numFmtId="0" fontId="40" fillId="4" borderId="31" xfId="30" applyFont="1" applyFill="1" applyBorder="1" applyAlignment="1">
      <alignment horizontal="center" vertical="center"/>
    </xf>
    <xf numFmtId="0" fontId="36" fillId="4" borderId="31" xfId="30" applyFont="1" applyFill="1" applyBorder="1" applyAlignment="1">
      <alignment horizontal="center" vertical="center"/>
    </xf>
    <xf numFmtId="4" fontId="36" fillId="4" borderId="31" xfId="30" applyNumberFormat="1" applyFont="1" applyFill="1" applyBorder="1" applyAlignment="1">
      <alignment horizontal="center" vertical="center"/>
    </xf>
    <xf numFmtId="4" fontId="40" fillId="4" borderId="34" xfId="30" applyNumberFormat="1" applyFont="1" applyFill="1" applyBorder="1" applyAlignment="1">
      <alignment horizontal="center" vertical="center"/>
    </xf>
    <xf numFmtId="0" fontId="40" fillId="4" borderId="32" xfId="30" applyFont="1" applyFill="1" applyBorder="1" applyAlignment="1">
      <alignment horizontal="center" vertical="center"/>
    </xf>
    <xf numFmtId="0" fontId="36" fillId="4" borderId="32" xfId="30" applyFont="1" applyFill="1" applyBorder="1" applyAlignment="1">
      <alignment horizontal="center" vertical="center"/>
    </xf>
    <xf numFmtId="4" fontId="40" fillId="4" borderId="33" xfId="30" applyNumberFormat="1" applyFont="1" applyFill="1" applyBorder="1" applyAlignment="1">
      <alignment horizontal="center" vertical="center"/>
    </xf>
    <xf numFmtId="0" fontId="40" fillId="3" borderId="5" xfId="20" applyFont="1" applyFill="1" applyBorder="1" applyAlignment="1">
      <alignment vertical="center"/>
    </xf>
    <xf numFmtId="0" fontId="40" fillId="3" borderId="6" xfId="20" applyFont="1" applyFill="1" applyBorder="1" applyAlignment="1">
      <alignment vertical="center"/>
    </xf>
    <xf numFmtId="0" fontId="40" fillId="2" borderId="5" xfId="20" applyFont="1" applyFill="1" applyBorder="1" applyAlignment="1">
      <alignment vertical="center"/>
    </xf>
    <xf numFmtId="0" fontId="36" fillId="4" borderId="31" xfId="30" applyFont="1" applyFill="1" applyBorder="1" applyAlignment="1">
      <alignment horizontal="center"/>
    </xf>
    <xf numFmtId="4" fontId="36" fillId="4" borderId="31" xfId="30" applyNumberFormat="1" applyFont="1" applyFill="1" applyBorder="1" applyAlignment="1">
      <alignment horizontal="center"/>
    </xf>
    <xf numFmtId="4" fontId="40" fillId="4" borderId="34" xfId="30" applyNumberFormat="1" applyFont="1" applyFill="1" applyBorder="1" applyAlignment="1">
      <alignment horizontal="center"/>
    </xf>
    <xf numFmtId="0" fontId="36" fillId="4" borderId="32" xfId="30" applyFont="1" applyFill="1" applyBorder="1" applyAlignment="1">
      <alignment horizontal="center"/>
    </xf>
    <xf numFmtId="4" fontId="36" fillId="4" borderId="32" xfId="30" applyNumberFormat="1" applyFont="1" applyFill="1" applyBorder="1" applyAlignment="1">
      <alignment horizontal="center"/>
    </xf>
    <xf numFmtId="4" fontId="40" fillId="4" borderId="33" xfId="30" applyNumberFormat="1" applyFont="1" applyFill="1" applyBorder="1" applyAlignment="1">
      <alignment horizontal="center"/>
    </xf>
    <xf numFmtId="0" fontId="45" fillId="3" borderId="31" xfId="34" applyFont="1" applyFill="1" applyBorder="1" applyAlignment="1">
      <alignment horizontal="center"/>
    </xf>
    <xf numFmtId="0" fontId="36" fillId="3" borderId="31" xfId="34" applyFont="1" applyFill="1" applyBorder="1" applyAlignment="1">
      <alignment horizontal="center"/>
    </xf>
    <xf numFmtId="4" fontId="37" fillId="3" borderId="31" xfId="34" applyNumberFormat="1" applyFont="1" applyFill="1" applyBorder="1" applyAlignment="1">
      <alignment horizontal="center"/>
    </xf>
    <xf numFmtId="4" fontId="45" fillId="5" borderId="34" xfId="34" applyNumberFormat="1" applyFont="1" applyFill="1" applyBorder="1" applyAlignment="1">
      <alignment horizontal="center"/>
    </xf>
    <xf numFmtId="0" fontId="45" fillId="3" borderId="32" xfId="34" applyFont="1" applyFill="1" applyBorder="1" applyAlignment="1">
      <alignment horizontal="center"/>
    </xf>
    <xf numFmtId="0" fontId="36" fillId="3" borderId="32" xfId="34" applyFont="1" applyFill="1" applyBorder="1" applyAlignment="1">
      <alignment horizontal="center"/>
    </xf>
    <xf numFmtId="4" fontId="37" fillId="3" borderId="32" xfId="34" applyNumberFormat="1" applyFont="1" applyFill="1" applyBorder="1" applyAlignment="1">
      <alignment horizontal="center"/>
    </xf>
    <xf numFmtId="4" fontId="45" fillId="5" borderId="33" xfId="34" applyNumberFormat="1" applyFont="1" applyFill="1" applyBorder="1" applyAlignment="1">
      <alignment horizontal="center"/>
    </xf>
    <xf numFmtId="0" fontId="45" fillId="4" borderId="32" xfId="34" applyFont="1" applyFill="1" applyBorder="1" applyAlignment="1">
      <alignment horizontal="center"/>
    </xf>
    <xf numFmtId="0" fontId="36" fillId="4" borderId="32" xfId="34" applyFont="1" applyFill="1" applyBorder="1" applyAlignment="1">
      <alignment horizontal="center"/>
    </xf>
    <xf numFmtId="4" fontId="45" fillId="4" borderId="33" xfId="30" applyNumberFormat="1" applyFont="1" applyFill="1" applyBorder="1" applyAlignment="1">
      <alignment horizontal="center"/>
    </xf>
    <xf numFmtId="0" fontId="45" fillId="4" borderId="31" xfId="34" applyFont="1" applyFill="1" applyBorder="1" applyAlignment="1">
      <alignment horizontal="center"/>
    </xf>
    <xf numFmtId="0" fontId="36" fillId="4" borderId="31" xfId="34" applyFont="1" applyFill="1" applyBorder="1" applyAlignment="1">
      <alignment horizontal="center"/>
    </xf>
    <xf numFmtId="4" fontId="37" fillId="4" borderId="31" xfId="34" applyNumberFormat="1" applyFont="1" applyFill="1" applyBorder="1" applyAlignment="1">
      <alignment horizontal="center"/>
    </xf>
    <xf numFmtId="4" fontId="45" fillId="4" borderId="34" xfId="34" applyNumberFormat="1" applyFont="1" applyFill="1" applyBorder="1" applyAlignment="1">
      <alignment horizontal="center"/>
    </xf>
    <xf numFmtId="4" fontId="37" fillId="4" borderId="32" xfId="34" applyNumberFormat="1" applyFont="1" applyFill="1" applyBorder="1" applyAlignment="1">
      <alignment horizontal="center"/>
    </xf>
    <xf numFmtId="4" fontId="45" fillId="4" borderId="33" xfId="34" applyNumberFormat="1" applyFont="1" applyFill="1" applyBorder="1" applyAlignment="1">
      <alignment horizontal="center"/>
    </xf>
    <xf numFmtId="4" fontId="54" fillId="4" borderId="31" xfId="34" applyNumberFormat="1" applyFont="1" applyFill="1" applyBorder="1" applyAlignment="1">
      <alignment horizontal="center"/>
    </xf>
    <xf numFmtId="4" fontId="54" fillId="4" borderId="32" xfId="34" applyNumberFormat="1" applyFont="1" applyFill="1" applyBorder="1" applyAlignment="1">
      <alignment horizontal="center"/>
    </xf>
    <xf numFmtId="4" fontId="54" fillId="3" borderId="32" xfId="34" applyNumberFormat="1" applyFont="1" applyFill="1" applyBorder="1" applyAlignment="1">
      <alignment horizontal="center"/>
    </xf>
    <xf numFmtId="0" fontId="40" fillId="4" borderId="32" xfId="30" applyFont="1" applyFill="1" applyBorder="1" applyAlignment="1">
      <alignment horizontal="center"/>
    </xf>
    <xf numFmtId="2" fontId="40" fillId="4" borderId="32" xfId="30" applyNumberFormat="1" applyFont="1" applyFill="1" applyBorder="1" applyAlignment="1">
      <alignment horizontal="center"/>
    </xf>
    <xf numFmtId="2" fontId="40" fillId="4" borderId="33" xfId="30" applyNumberFormat="1" applyFont="1" applyFill="1" applyBorder="1" applyAlignment="1">
      <alignment horizontal="center"/>
    </xf>
    <xf numFmtId="0" fontId="40" fillId="6" borderId="32" xfId="0" applyFont="1" applyFill="1" applyBorder="1" applyAlignment="1">
      <alignment horizontal="center"/>
    </xf>
    <xf numFmtId="0" fontId="36" fillId="6" borderId="32" xfId="0" applyFont="1" applyFill="1" applyBorder="1" applyAlignment="1">
      <alignment horizontal="center"/>
    </xf>
    <xf numFmtId="0" fontId="40" fillId="5" borderId="44" xfId="0" applyFont="1" applyFill="1" applyBorder="1" applyAlignment="1">
      <alignment horizontal="center" vertical="center"/>
    </xf>
    <xf numFmtId="169" fontId="36" fillId="4" borderId="0" xfId="0" applyNumberFormat="1" applyFont="1" applyFill="1" applyAlignment="1">
      <alignment horizontal="center"/>
    </xf>
    <xf numFmtId="0" fontId="69" fillId="0" borderId="0" xfId="0" applyFont="1" applyAlignment="1">
      <alignment vertical="center"/>
    </xf>
    <xf numFmtId="4" fontId="36" fillId="3" borderId="7" xfId="30" applyNumberFormat="1" applyFont="1" applyFill="1" applyBorder="1" applyAlignment="1">
      <alignment horizontal="center"/>
    </xf>
    <xf numFmtId="4" fontId="40" fillId="3" borderId="34" xfId="30" applyNumberFormat="1" applyFont="1" applyFill="1" applyBorder="1" applyAlignment="1">
      <alignment horizontal="center"/>
    </xf>
    <xf numFmtId="4" fontId="40" fillId="3" borderId="33" xfId="30" applyNumberFormat="1" applyFont="1" applyFill="1" applyBorder="1" applyAlignment="1">
      <alignment horizontal="center"/>
    </xf>
    <xf numFmtId="4" fontId="40" fillId="3" borderId="4" xfId="30" applyNumberFormat="1" applyFont="1" applyFill="1" applyBorder="1" applyAlignment="1">
      <alignment horizontal="center"/>
    </xf>
    <xf numFmtId="4" fontId="40" fillId="3" borderId="0" xfId="0" applyNumberFormat="1" applyFont="1" applyFill="1"/>
    <xf numFmtId="4" fontId="40" fillId="3" borderId="4" xfId="0" applyNumberFormat="1" applyFont="1" applyFill="1" applyBorder="1"/>
    <xf numFmtId="4" fontId="36" fillId="3" borderId="42" xfId="0" applyNumberFormat="1" applyFont="1" applyFill="1" applyBorder="1" applyAlignment="1">
      <alignment horizontal="center" vertical="center"/>
    </xf>
    <xf numFmtId="4" fontId="40" fillId="5" borderId="43" xfId="0" applyNumberFormat="1" applyFont="1" applyFill="1" applyBorder="1" applyAlignment="1">
      <alignment horizontal="center" vertical="center"/>
    </xf>
    <xf numFmtId="4" fontId="36" fillId="3" borderId="5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6" fillId="3" borderId="4" xfId="30" applyFont="1" applyFill="1" applyBorder="1" applyAlignment="1">
      <alignment horizontal="center"/>
    </xf>
    <xf numFmtId="0" fontId="41" fillId="3" borderId="7" xfId="30" applyFont="1" applyFill="1" applyBorder="1" applyAlignment="1">
      <alignment wrapText="1"/>
    </xf>
    <xf numFmtId="0" fontId="41" fillId="3" borderId="8" xfId="30" applyFont="1" applyFill="1" applyBorder="1" applyAlignment="1">
      <alignment wrapText="1"/>
    </xf>
    <xf numFmtId="0" fontId="41" fillId="3" borderId="0" xfId="30" applyFont="1" applyFill="1" applyAlignment="1">
      <alignment wrapText="1"/>
    </xf>
    <xf numFmtId="0" fontId="41" fillId="3" borderId="4" xfId="30" applyFont="1" applyFill="1" applyBorder="1" applyAlignment="1">
      <alignment wrapText="1"/>
    </xf>
    <xf numFmtId="4" fontId="40" fillId="3" borderId="0" xfId="8" applyNumberFormat="1" applyFont="1" applyFill="1" applyAlignment="1">
      <alignment horizontal="center"/>
    </xf>
    <xf numFmtId="0" fontId="71" fillId="3" borderId="1" xfId="8" applyFont="1" applyFill="1" applyBorder="1" applyAlignment="1">
      <alignment horizontal="center"/>
    </xf>
    <xf numFmtId="0" fontId="36" fillId="3" borderId="4" xfId="8" applyFont="1" applyFill="1" applyBorder="1" applyAlignment="1">
      <alignment horizontal="center"/>
    </xf>
    <xf numFmtId="0" fontId="36" fillId="3" borderId="6" xfId="8" applyFont="1" applyFill="1" applyBorder="1" applyAlignment="1">
      <alignment horizontal="center"/>
    </xf>
    <xf numFmtId="0" fontId="40" fillId="0" borderId="3" xfId="0" applyFont="1" applyBorder="1" applyAlignment="1">
      <alignment horizontal="left"/>
    </xf>
    <xf numFmtId="0" fontId="40" fillId="0" borderId="7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72" fillId="0" borderId="1" xfId="0" applyFont="1" applyBorder="1"/>
    <xf numFmtId="0" fontId="72" fillId="0" borderId="0" xfId="0" applyFont="1"/>
    <xf numFmtId="0" fontId="72" fillId="0" borderId="4" xfId="0" applyFont="1" applyBorder="1"/>
    <xf numFmtId="0" fontId="40" fillId="0" borderId="1" xfId="0" applyFont="1" applyBorder="1" applyAlignment="1">
      <alignment horizontal="left"/>
    </xf>
    <xf numFmtId="0" fontId="41" fillId="0" borderId="1" xfId="0" applyFont="1" applyBorder="1"/>
    <xf numFmtId="0" fontId="40" fillId="0" borderId="2" xfId="0" applyFont="1" applyBorder="1" applyAlignment="1">
      <alignment horizontal="left"/>
    </xf>
    <xf numFmtId="0" fontId="40" fillId="0" borderId="5" xfId="0" applyFont="1" applyBorder="1" applyAlignment="1">
      <alignment horizontal="center"/>
    </xf>
    <xf numFmtId="4" fontId="36" fillId="3" borderId="8" xfId="0" applyNumberFormat="1" applyFont="1" applyFill="1" applyBorder="1" applyAlignment="1">
      <alignment horizontal="center"/>
    </xf>
    <xf numFmtId="0" fontId="72" fillId="3" borderId="1" xfId="0" applyFont="1" applyFill="1" applyBorder="1"/>
    <xf numFmtId="0" fontId="73" fillId="3" borderId="0" xfId="0" applyFont="1" applyFill="1"/>
    <xf numFmtId="0" fontId="72" fillId="3" borderId="0" xfId="0" applyFont="1" applyFill="1"/>
    <xf numFmtId="0" fontId="72" fillId="3" borderId="4" xfId="0" applyFont="1" applyFill="1" applyBorder="1"/>
    <xf numFmtId="0" fontId="41" fillId="3" borderId="1" xfId="0" applyFont="1" applyFill="1" applyBorder="1"/>
    <xf numFmtId="0" fontId="74" fillId="3" borderId="0" xfId="0" applyFont="1" applyFill="1" applyAlignment="1">
      <alignment horizontal="left"/>
    </xf>
    <xf numFmtId="0" fontId="73" fillId="3" borderId="0" xfId="0" applyFont="1" applyFill="1" applyAlignment="1">
      <alignment horizontal="left"/>
    </xf>
    <xf numFmtId="4" fontId="36" fillId="0" borderId="7" xfId="0" applyNumberFormat="1" applyFont="1" applyBorder="1" applyAlignment="1">
      <alignment horizontal="center"/>
    </xf>
    <xf numFmtId="4" fontId="40" fillId="0" borderId="8" xfId="0" applyNumberFormat="1" applyFont="1" applyBorder="1" applyAlignment="1">
      <alignment horizontal="center"/>
    </xf>
    <xf numFmtId="0" fontId="41" fillId="0" borderId="0" xfId="0" applyFont="1"/>
    <xf numFmtId="0" fontId="72" fillId="0" borderId="0" xfId="0" applyFont="1" applyAlignment="1">
      <alignment horizontal="left"/>
    </xf>
    <xf numFmtId="4" fontId="36" fillId="0" borderId="5" xfId="0" applyNumberFormat="1" applyFont="1" applyBorder="1" applyAlignment="1">
      <alignment horizontal="center"/>
    </xf>
    <xf numFmtId="4" fontId="40" fillId="0" borderId="6" xfId="0" applyNumberFormat="1" applyFont="1" applyBorder="1" applyAlignment="1">
      <alignment horizontal="center"/>
    </xf>
    <xf numFmtId="0" fontId="40" fillId="3" borderId="1" xfId="0" applyFont="1" applyFill="1" applyBorder="1" applyAlignment="1">
      <alignment horizontal="right"/>
    </xf>
    <xf numFmtId="0" fontId="40" fillId="3" borderId="1" xfId="0" applyFont="1" applyFill="1" applyBorder="1" applyAlignment="1">
      <alignment horizontal="right" vertical="center" wrapText="1"/>
    </xf>
    <xf numFmtId="0" fontId="36" fillId="2" borderId="3" xfId="20" applyFont="1" applyFill="1" applyBorder="1" applyAlignment="1">
      <alignment horizontal="left"/>
    </xf>
    <xf numFmtId="0" fontId="40" fillId="2" borderId="7" xfId="20" applyFont="1" applyFill="1" applyBorder="1" applyAlignment="1">
      <alignment horizontal="center" vertical="center"/>
    </xf>
    <xf numFmtId="0" fontId="40" fillId="2" borderId="8" xfId="20" applyFont="1" applyFill="1" applyBorder="1" applyAlignment="1">
      <alignment horizontal="center" vertical="center"/>
    </xf>
    <xf numFmtId="0" fontId="40" fillId="2" borderId="31" xfId="20" applyFont="1" applyFill="1" applyBorder="1" applyAlignment="1">
      <alignment horizontal="center" vertical="center"/>
    </xf>
    <xf numFmtId="0" fontId="40" fillId="2" borderId="3" xfId="20" applyFont="1" applyFill="1" applyBorder="1" applyAlignment="1">
      <alignment horizontal="left"/>
    </xf>
    <xf numFmtId="4" fontId="36" fillId="2" borderId="31" xfId="20" applyNumberFormat="1" applyFont="1" applyFill="1" applyBorder="1" applyAlignment="1">
      <alignment horizontal="center" vertical="center"/>
    </xf>
    <xf numFmtId="0" fontId="40" fillId="2" borderId="32" xfId="20" applyFont="1" applyFill="1" applyBorder="1" applyAlignment="1">
      <alignment horizontal="center" vertical="center"/>
    </xf>
    <xf numFmtId="4" fontId="36" fillId="2" borderId="32" xfId="20" applyNumberFormat="1" applyFont="1" applyFill="1" applyBorder="1" applyAlignment="1">
      <alignment horizontal="center" vertical="center"/>
    </xf>
    <xf numFmtId="1" fontId="36" fillId="4" borderId="28" xfId="6" applyNumberFormat="1" applyFont="1" applyFill="1" applyBorder="1" applyAlignment="1">
      <alignment horizontal="center"/>
    </xf>
    <xf numFmtId="0" fontId="40" fillId="3" borderId="31" xfId="30" applyFont="1" applyFill="1" applyBorder="1" applyAlignment="1">
      <alignment horizontal="center" vertical="center"/>
    </xf>
    <xf numFmtId="0" fontId="40" fillId="3" borderId="32" xfId="30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/>
    </xf>
    <xf numFmtId="2" fontId="36" fillId="3" borderId="0" xfId="0" applyNumberFormat="1" applyFont="1" applyFill="1"/>
    <xf numFmtId="4" fontId="40" fillId="3" borderId="34" xfId="0" applyNumberFormat="1" applyFont="1" applyFill="1" applyBorder="1" applyAlignment="1">
      <alignment horizontal="center"/>
    </xf>
    <xf numFmtId="4" fontId="45" fillId="3" borderId="34" xfId="30" applyNumberFormat="1" applyFont="1" applyFill="1" applyBorder="1" applyAlignment="1">
      <alignment horizontal="center"/>
    </xf>
    <xf numFmtId="0" fontId="1" fillId="3" borderId="1" xfId="30" applyFont="1" applyFill="1" applyBorder="1" applyAlignment="1">
      <alignment horizontal="center" vertical="center" wrapText="1"/>
    </xf>
    <xf numFmtId="1" fontId="36" fillId="4" borderId="6" xfId="3" applyNumberFormat="1" applyFont="1" applyFill="1" applyBorder="1" applyAlignment="1">
      <alignment horizontal="center"/>
    </xf>
    <xf numFmtId="0" fontId="45" fillId="3" borderId="3" xfId="30" applyFont="1" applyFill="1" applyBorder="1" applyAlignment="1">
      <alignment horizontal="left"/>
    </xf>
    <xf numFmtId="0" fontId="76" fillId="3" borderId="1" xfId="30" applyFont="1" applyFill="1" applyBorder="1" applyAlignment="1">
      <alignment horizontal="center" vertical="center" wrapText="1"/>
    </xf>
    <xf numFmtId="0" fontId="37" fillId="3" borderId="1" xfId="30" applyFont="1" applyFill="1" applyBorder="1" applyAlignment="1">
      <alignment horizontal="center" vertical="center" wrapText="1"/>
    </xf>
    <xf numFmtId="4" fontId="37" fillId="0" borderId="0" xfId="30" applyNumberFormat="1" applyFont="1" applyAlignment="1">
      <alignment horizontal="center" vertical="center"/>
    </xf>
    <xf numFmtId="0" fontId="45" fillId="3" borderId="1" xfId="30" applyFont="1" applyFill="1" applyBorder="1" applyAlignment="1">
      <alignment horizontal="left"/>
    </xf>
    <xf numFmtId="0" fontId="77" fillId="3" borderId="1" xfId="30" applyFont="1" applyFill="1" applyBorder="1" applyAlignment="1">
      <alignment horizontal="center" vertical="center" wrapText="1"/>
    </xf>
    <xf numFmtId="0" fontId="71" fillId="3" borderId="1" xfId="30" applyFont="1" applyFill="1" applyBorder="1" applyAlignment="1">
      <alignment horizontal="left"/>
    </xf>
    <xf numFmtId="0" fontId="45" fillId="7" borderId="1" xfId="30" applyFont="1" applyFill="1" applyBorder="1" applyAlignment="1">
      <alignment horizontal="left" vertical="top" wrapText="1"/>
    </xf>
    <xf numFmtId="0" fontId="45" fillId="7" borderId="2" xfId="30" applyFont="1" applyFill="1" applyBorder="1" applyAlignment="1">
      <alignment horizontal="left"/>
    </xf>
    <xf numFmtId="0" fontId="45" fillId="7" borderId="0" xfId="30" applyFont="1" applyFill="1" applyAlignment="1">
      <alignment horizontal="left"/>
    </xf>
    <xf numFmtId="0" fontId="45" fillId="7" borderId="0" xfId="30" applyFont="1" applyFill="1" applyAlignment="1">
      <alignment horizontal="center" vertical="center"/>
    </xf>
    <xf numFmtId="0" fontId="37" fillId="7" borderId="0" xfId="30" applyFont="1" applyFill="1" applyAlignment="1">
      <alignment horizontal="center" vertical="center" wrapText="1"/>
    </xf>
    <xf numFmtId="4" fontId="45" fillId="3" borderId="0" xfId="30" applyNumberFormat="1" applyFont="1" applyFill="1" applyAlignment="1">
      <alignment horizontal="center" vertical="center"/>
    </xf>
    <xf numFmtId="4" fontId="36" fillId="3" borderId="7" xfId="30" applyNumberFormat="1" applyFont="1" applyFill="1" applyBorder="1"/>
    <xf numFmtId="4" fontId="36" fillId="3" borderId="0" xfId="30" applyNumberFormat="1" applyFont="1" applyFill="1"/>
    <xf numFmtId="0" fontId="40" fillId="3" borderId="47" xfId="30" applyFont="1" applyFill="1" applyBorder="1" applyAlignment="1">
      <alignment horizontal="left"/>
    </xf>
    <xf numFmtId="0" fontId="45" fillId="7" borderId="3" xfId="30" applyFont="1" applyFill="1" applyBorder="1" applyAlignment="1">
      <alignment horizontal="left"/>
    </xf>
    <xf numFmtId="0" fontId="45" fillId="7" borderId="7" xfId="30" applyFont="1" applyFill="1" applyBorder="1"/>
    <xf numFmtId="0" fontId="37" fillId="7" borderId="7" xfId="30" applyFont="1" applyFill="1" applyBorder="1" applyAlignment="1">
      <alignment horizontal="center"/>
    </xf>
    <xf numFmtId="4" fontId="37" fillId="7" borderId="7" xfId="30" applyNumberFormat="1" applyFont="1" applyFill="1" applyBorder="1"/>
    <xf numFmtId="4" fontId="40" fillId="7" borderId="8" xfId="30" applyNumberFormat="1" applyFont="1" applyFill="1" applyBorder="1" applyAlignment="1">
      <alignment horizontal="center"/>
    </xf>
    <xf numFmtId="0" fontId="45" fillId="7" borderId="0" xfId="30" applyFont="1" applyFill="1" applyAlignment="1">
      <alignment horizontal="center"/>
    </xf>
    <xf numFmtId="0" fontId="37" fillId="7" borderId="0" xfId="30" applyFont="1" applyFill="1" applyAlignment="1">
      <alignment horizontal="center"/>
    </xf>
    <xf numFmtId="4" fontId="37" fillId="7" borderId="0" xfId="30" applyNumberFormat="1" applyFont="1" applyFill="1" applyAlignment="1">
      <alignment horizontal="center"/>
    </xf>
    <xf numFmtId="4" fontId="40" fillId="7" borderId="4" xfId="30" applyNumberFormat="1" applyFont="1" applyFill="1" applyBorder="1" applyAlignment="1">
      <alignment horizontal="center"/>
    </xf>
    <xf numFmtId="0" fontId="37" fillId="7" borderId="1" xfId="30" applyFont="1" applyFill="1" applyBorder="1" applyAlignment="1">
      <alignment horizontal="center" vertical="center" wrapText="1"/>
    </xf>
    <xf numFmtId="0" fontId="45" fillId="7" borderId="1" xfId="30" applyFont="1" applyFill="1" applyBorder="1" applyAlignment="1">
      <alignment horizontal="left"/>
    </xf>
    <xf numFmtId="0" fontId="71" fillId="7" borderId="1" xfId="30" applyFont="1" applyFill="1" applyBorder="1" applyAlignment="1">
      <alignment horizontal="left"/>
    </xf>
    <xf numFmtId="0" fontId="71" fillId="7" borderId="0" xfId="30" applyFont="1" applyFill="1" applyAlignment="1">
      <alignment horizontal="center"/>
    </xf>
    <xf numFmtId="0" fontId="77" fillId="7" borderId="0" xfId="30" applyFont="1" applyFill="1" applyAlignment="1">
      <alignment horizontal="center"/>
    </xf>
    <xf numFmtId="4" fontId="77" fillId="7" borderId="0" xfId="30" applyNumberFormat="1" applyFont="1" applyFill="1" applyAlignment="1">
      <alignment horizontal="center"/>
    </xf>
    <xf numFmtId="0" fontId="71" fillId="7" borderId="2" xfId="30" applyFont="1" applyFill="1" applyBorder="1" applyAlignment="1">
      <alignment horizontal="left"/>
    </xf>
    <xf numFmtId="0" fontId="71" fillId="7" borderId="5" xfId="30" applyFont="1" applyFill="1" applyBorder="1" applyAlignment="1">
      <alignment horizontal="center"/>
    </xf>
    <xf numFmtId="0" fontId="77" fillId="7" borderId="5" xfId="30" applyFont="1" applyFill="1" applyBorder="1" applyAlignment="1">
      <alignment horizontal="center"/>
    </xf>
    <xf numFmtId="4" fontId="71" fillId="7" borderId="5" xfId="30" applyNumberFormat="1" applyFont="1" applyFill="1" applyBorder="1" applyAlignment="1">
      <alignment horizontal="center"/>
    </xf>
    <xf numFmtId="4" fontId="40" fillId="7" borderId="6" xfId="30" applyNumberFormat="1" applyFont="1" applyFill="1" applyBorder="1" applyAlignment="1">
      <alignment horizontal="center"/>
    </xf>
    <xf numFmtId="0" fontId="76" fillId="7" borderId="1" xfId="30" applyFont="1" applyFill="1" applyBorder="1" applyAlignment="1">
      <alignment horizontal="center" vertical="center" wrapText="1"/>
    </xf>
    <xf numFmtId="0" fontId="45" fillId="7" borderId="1" xfId="30" applyFont="1" applyFill="1" applyBorder="1" applyAlignment="1">
      <alignment horizontal="center" vertical="center" wrapText="1"/>
    </xf>
    <xf numFmtId="0" fontId="40" fillId="7" borderId="1" xfId="30" applyFont="1" applyFill="1" applyBorder="1" applyAlignment="1">
      <alignment horizontal="left"/>
    </xf>
    <xf numFmtId="0" fontId="77" fillId="3" borderId="0" xfId="30" applyFont="1" applyFill="1"/>
    <xf numFmtId="4" fontId="77" fillId="3" borderId="0" xfId="30" applyNumberFormat="1" applyFont="1" applyFill="1"/>
    <xf numFmtId="0" fontId="71" fillId="7" borderId="3" xfId="30" applyFont="1" applyFill="1" applyBorder="1" applyAlignment="1">
      <alignment horizontal="left"/>
    </xf>
    <xf numFmtId="0" fontId="71" fillId="7" borderId="7" xfId="30" applyFont="1" applyFill="1" applyBorder="1"/>
    <xf numFmtId="0" fontId="77" fillId="7" borderId="7" xfId="30" applyFont="1" applyFill="1" applyBorder="1" applyAlignment="1">
      <alignment horizontal="center"/>
    </xf>
    <xf numFmtId="4" fontId="77" fillId="7" borderId="7" xfId="30" applyNumberFormat="1" applyFont="1" applyFill="1" applyBorder="1"/>
    <xf numFmtId="4" fontId="45" fillId="7" borderId="4" xfId="30" applyNumberFormat="1" applyFont="1" applyFill="1" applyBorder="1" applyAlignment="1">
      <alignment horizontal="center"/>
    </xf>
    <xf numFmtId="4" fontId="36" fillId="3" borderId="4" xfId="30" applyNumberFormat="1" applyFont="1" applyFill="1" applyBorder="1"/>
    <xf numFmtId="4" fontId="37" fillId="3" borderId="0" xfId="30" applyNumberFormat="1" applyFont="1" applyFill="1" applyAlignment="1">
      <alignment horizontal="center" vertical="center"/>
    </xf>
    <xf numFmtId="4" fontId="45" fillId="9" borderId="4" xfId="30" applyNumberFormat="1" applyFont="1" applyFill="1" applyBorder="1" applyAlignment="1">
      <alignment horizontal="center" vertical="center"/>
    </xf>
    <xf numFmtId="0" fontId="78" fillId="7" borderId="1" xfId="30" applyFont="1" applyFill="1" applyBorder="1" applyAlignment="1">
      <alignment horizontal="left"/>
    </xf>
    <xf numFmtId="4" fontId="71" fillId="7" borderId="0" xfId="30" applyNumberFormat="1" applyFont="1" applyFill="1" applyAlignment="1">
      <alignment horizontal="center"/>
    </xf>
    <xf numFmtId="0" fontId="45" fillId="7" borderId="0" xfId="30" applyFont="1" applyFill="1"/>
    <xf numFmtId="4" fontId="37" fillId="7" borderId="0" xfId="30" applyNumberFormat="1" applyFont="1" applyFill="1"/>
    <xf numFmtId="0" fontId="79" fillId="7" borderId="1" xfId="30" applyFont="1" applyFill="1" applyBorder="1" applyAlignment="1">
      <alignment horizontal="center" vertical="center" wrapText="1"/>
    </xf>
    <xf numFmtId="0" fontId="80" fillId="7" borderId="1" xfId="30" applyFont="1" applyFill="1" applyBorder="1" applyAlignment="1">
      <alignment horizontal="center" vertical="center" wrapText="1"/>
    </xf>
    <xf numFmtId="0" fontId="77" fillId="0" borderId="0" xfId="30" applyFont="1"/>
    <xf numFmtId="4" fontId="77" fillId="0" borderId="0" xfId="30" applyNumberFormat="1" applyFont="1"/>
    <xf numFmtId="4" fontId="36" fillId="0" borderId="0" xfId="30" applyNumberFormat="1" applyFont="1"/>
    <xf numFmtId="165" fontId="77" fillId="0" borderId="0" xfId="30" applyNumberFormat="1" applyFont="1"/>
    <xf numFmtId="0" fontId="82" fillId="0" borderId="10" xfId="0" applyFont="1" applyBorder="1"/>
    <xf numFmtId="0" fontId="82" fillId="0" borderId="0" xfId="0" applyFont="1"/>
    <xf numFmtId="0" fontId="83" fillId="0" borderId="0" xfId="0" applyFont="1"/>
    <xf numFmtId="0" fontId="84" fillId="0" borderId="0" xfId="1" applyFont="1" applyAlignment="1" applyProtection="1">
      <alignment horizontal="center" vertical="center"/>
    </xf>
    <xf numFmtId="2" fontId="19" fillId="0" borderId="0" xfId="12" applyNumberFormat="1" applyFont="1"/>
    <xf numFmtId="0" fontId="45" fillId="7" borderId="5" xfId="30" applyFont="1" applyFill="1" applyBorder="1" applyAlignment="1">
      <alignment vertical="center"/>
    </xf>
    <xf numFmtId="0" fontId="37" fillId="7" borderId="5" xfId="30" applyFont="1" applyFill="1" applyBorder="1" applyAlignment="1">
      <alignment vertical="center" wrapText="1"/>
    </xf>
    <xf numFmtId="4" fontId="37" fillId="0" borderId="5" xfId="30" applyNumberFormat="1" applyFont="1" applyBorder="1" applyAlignment="1">
      <alignment vertical="center"/>
    </xf>
    <xf numFmtId="4" fontId="40" fillId="0" borderId="6" xfId="30" applyNumberFormat="1" applyFont="1" applyBorder="1" applyAlignment="1">
      <alignment vertical="center"/>
    </xf>
    <xf numFmtId="0" fontId="45" fillId="7" borderId="1" xfId="30" applyFont="1" applyFill="1" applyBorder="1" applyAlignment="1">
      <alignment horizontal="center"/>
    </xf>
    <xf numFmtId="0" fontId="40" fillId="3" borderId="7" xfId="30" applyFont="1" applyFill="1" applyBorder="1" applyAlignment="1">
      <alignment horizontal="left"/>
    </xf>
    <xf numFmtId="0" fontId="85" fillId="10" borderId="3" xfId="30" applyFont="1" applyFill="1" applyBorder="1" applyAlignment="1">
      <alignment horizontal="left"/>
    </xf>
    <xf numFmtId="0" fontId="86" fillId="10" borderId="7" xfId="30" applyFont="1" applyFill="1" applyBorder="1"/>
    <xf numFmtId="0" fontId="87" fillId="10" borderId="7" xfId="30" applyFont="1" applyFill="1" applyBorder="1" applyAlignment="1">
      <alignment horizontal="center"/>
    </xf>
    <xf numFmtId="170" fontId="87" fillId="10" borderId="7" xfId="30" applyNumberFormat="1" applyFont="1" applyFill="1" applyBorder="1"/>
    <xf numFmtId="170" fontId="86" fillId="10" borderId="8" xfId="30" applyNumberFormat="1" applyFont="1" applyFill="1" applyBorder="1" applyAlignment="1">
      <alignment horizontal="center"/>
    </xf>
    <xf numFmtId="0" fontId="88" fillId="10" borderId="1" xfId="30" applyFont="1" applyFill="1" applyBorder="1" applyAlignment="1">
      <alignment horizontal="center" vertical="center" wrapText="1"/>
    </xf>
    <xf numFmtId="0" fontId="86" fillId="10" borderId="0" xfId="30" applyFont="1" applyFill="1"/>
    <xf numFmtId="0" fontId="87" fillId="10" borderId="0" xfId="30" applyFont="1" applyFill="1" applyAlignment="1">
      <alignment horizontal="center"/>
    </xf>
    <xf numFmtId="170" fontId="87" fillId="10" borderId="0" xfId="30" applyNumberFormat="1" applyFont="1" applyFill="1"/>
    <xf numFmtId="170" fontId="86" fillId="10" borderId="4" xfId="30" applyNumberFormat="1" applyFont="1" applyFill="1" applyBorder="1" applyAlignment="1">
      <alignment horizontal="center"/>
    </xf>
    <xf numFmtId="0" fontId="89" fillId="10" borderId="1" xfId="30" applyFont="1" applyFill="1" applyBorder="1" applyAlignment="1">
      <alignment horizontal="center" vertical="center" wrapText="1"/>
    </xf>
    <xf numFmtId="0" fontId="92" fillId="10" borderId="1" xfId="30" applyFont="1" applyFill="1" applyBorder="1" applyAlignment="1">
      <alignment horizontal="center" vertical="center" wrapText="1"/>
    </xf>
    <xf numFmtId="0" fontId="85" fillId="10" borderId="1" xfId="30" applyFont="1" applyFill="1" applyBorder="1" applyAlignment="1">
      <alignment horizontal="left"/>
    </xf>
    <xf numFmtId="0" fontId="86" fillId="10" borderId="0" xfId="30" applyFont="1" applyFill="1" applyAlignment="1">
      <alignment horizontal="center"/>
    </xf>
    <xf numFmtId="2" fontId="87" fillId="10" borderId="0" xfId="30" applyNumberFormat="1" applyFont="1" applyFill="1" applyAlignment="1">
      <alignment horizontal="center"/>
    </xf>
    <xf numFmtId="2" fontId="86" fillId="10" borderId="4" xfId="30" applyNumberFormat="1" applyFont="1" applyFill="1" applyBorder="1" applyAlignment="1">
      <alignment horizontal="center"/>
    </xf>
    <xf numFmtId="0" fontId="85" fillId="10" borderId="2" xfId="30" applyFont="1" applyFill="1" applyBorder="1" applyAlignment="1">
      <alignment horizontal="left"/>
    </xf>
    <xf numFmtId="0" fontId="86" fillId="10" borderId="5" xfId="30" applyFont="1" applyFill="1" applyBorder="1" applyAlignment="1">
      <alignment horizontal="center"/>
    </xf>
    <xf numFmtId="0" fontId="87" fillId="10" borderId="5" xfId="30" applyFont="1" applyFill="1" applyBorder="1" applyAlignment="1">
      <alignment horizontal="center"/>
    </xf>
    <xf numFmtId="2" fontId="86" fillId="10" borderId="5" xfId="30" applyNumberFormat="1" applyFont="1" applyFill="1" applyBorder="1" applyAlignment="1">
      <alignment horizontal="center"/>
    </xf>
    <xf numFmtId="2" fontId="86" fillId="10" borderId="6" xfId="30" applyNumberFormat="1" applyFont="1" applyFill="1" applyBorder="1" applyAlignment="1">
      <alignment horizontal="center"/>
    </xf>
    <xf numFmtId="0" fontId="53" fillId="0" borderId="1" xfId="30" applyFont="1" applyBorder="1" applyAlignment="1">
      <alignment horizontal="center"/>
    </xf>
    <xf numFmtId="0" fontId="92" fillId="10" borderId="1" xfId="0" applyFont="1" applyFill="1" applyBorder="1" applyAlignment="1">
      <alignment horizontal="center" vertical="center" wrapText="1"/>
    </xf>
    <xf numFmtId="0" fontId="89" fillId="10" borderId="1" xfId="0" applyFont="1" applyFill="1" applyBorder="1" applyAlignment="1">
      <alignment vertical="center" wrapText="1"/>
    </xf>
    <xf numFmtId="0" fontId="93" fillId="10" borderId="1" xfId="30" applyFont="1" applyFill="1" applyBorder="1" applyAlignment="1">
      <alignment horizontal="left" vertical="center" wrapText="1"/>
    </xf>
    <xf numFmtId="0" fontId="94" fillId="10" borderId="1" xfId="3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3" borderId="3" xfId="20" applyFont="1" applyFill="1" applyBorder="1" applyAlignment="1">
      <alignment horizontal="center"/>
    </xf>
    <xf numFmtId="0" fontId="41" fillId="3" borderId="7" xfId="20" applyFont="1" applyFill="1" applyBorder="1"/>
    <xf numFmtId="4" fontId="36" fillId="3" borderId="7" xfId="0" applyNumberFormat="1" applyFont="1" applyFill="1" applyBorder="1" applyAlignment="1">
      <alignment vertical="center"/>
    </xf>
    <xf numFmtId="4" fontId="40" fillId="3" borderId="8" xfId="0" applyNumberFormat="1" applyFont="1" applyFill="1" applyBorder="1" applyAlignment="1">
      <alignment vertical="center"/>
    </xf>
    <xf numFmtId="4" fontId="68" fillId="5" borderId="4" xfId="0" applyNumberFormat="1" applyFont="1" applyFill="1" applyBorder="1" applyAlignment="1">
      <alignment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56" fillId="5" borderId="0" xfId="0" applyFont="1" applyFill="1" applyAlignment="1">
      <alignment horizontal="center" vertical="center"/>
    </xf>
    <xf numFmtId="0" fontId="57" fillId="5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49" fontId="37" fillId="4" borderId="5" xfId="19" applyNumberFormat="1" applyFont="1" applyFill="1" applyBorder="1" applyAlignment="1" applyProtection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7" fillId="4" borderId="0" xfId="0" applyFont="1" applyFill="1"/>
    <xf numFmtId="0" fontId="1" fillId="4" borderId="41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41" fillId="0" borderId="7" xfId="0" applyFont="1" applyBorder="1" applyAlignment="1">
      <alignment horizontal="center" wrapText="1"/>
    </xf>
    <xf numFmtId="0" fontId="41" fillId="0" borderId="8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1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40" fillId="2" borderId="7" xfId="0" applyFont="1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  <xf numFmtId="0" fontId="31" fillId="5" borderId="0" xfId="0" applyFont="1" applyFill="1" applyAlignment="1">
      <alignment horizontal="left" vertical="center"/>
    </xf>
    <xf numFmtId="0" fontId="38" fillId="5" borderId="0" xfId="0" applyFont="1" applyFill="1" applyAlignment="1">
      <alignment horizontal="left" vertical="center"/>
    </xf>
    <xf numFmtId="0" fontId="37" fillId="4" borderId="9" xfId="0" applyFont="1" applyFill="1" applyBorder="1" applyAlignment="1">
      <alignment horizontal="center" vertical="center"/>
    </xf>
    <xf numFmtId="0" fontId="37" fillId="4" borderId="29" xfId="0" applyFont="1" applyFill="1" applyBorder="1" applyAlignment="1">
      <alignment horizontal="center" vertical="center"/>
    </xf>
    <xf numFmtId="0" fontId="37" fillId="4" borderId="30" xfId="0" applyFont="1" applyFill="1" applyBorder="1" applyAlignment="1">
      <alignment horizontal="center" vertical="center"/>
    </xf>
    <xf numFmtId="49" fontId="36" fillId="4" borderId="10" xfId="0" applyNumberFormat="1" applyFont="1" applyFill="1" applyBorder="1" applyAlignment="1">
      <alignment horizontal="center" vertical="center" wrapText="1"/>
    </xf>
    <xf numFmtId="49" fontId="36" fillId="4" borderId="0" xfId="0" applyNumberFormat="1" applyFont="1" applyFill="1" applyAlignment="1">
      <alignment horizontal="center" vertical="center" wrapText="1"/>
    </xf>
    <xf numFmtId="49" fontId="36" fillId="4" borderId="31" xfId="0" applyNumberFormat="1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center" vertical="center" wrapText="1"/>
    </xf>
    <xf numFmtId="0" fontId="36" fillId="4" borderId="31" xfId="0" applyFont="1" applyFill="1" applyBorder="1" applyAlignment="1">
      <alignment horizontal="center" vertical="center" wrapText="1"/>
    </xf>
    <xf numFmtId="2" fontId="36" fillId="4" borderId="10" xfId="0" applyNumberFormat="1" applyFont="1" applyFill="1" applyBorder="1" applyAlignment="1">
      <alignment horizontal="center" vertical="center" wrapText="1"/>
    </xf>
    <xf numFmtId="2" fontId="36" fillId="4" borderId="0" xfId="0" applyNumberFormat="1" applyFont="1" applyFill="1" applyAlignment="1">
      <alignment horizontal="center" vertical="center" wrapText="1"/>
    </xf>
    <xf numFmtId="2" fontId="36" fillId="4" borderId="31" xfId="0" applyNumberFormat="1" applyFont="1" applyFill="1" applyBorder="1" applyAlignment="1">
      <alignment horizontal="center" vertical="center" wrapText="1"/>
    </xf>
    <xf numFmtId="165" fontId="36" fillId="4" borderId="26" xfId="0" applyNumberFormat="1" applyFont="1" applyFill="1" applyBorder="1" applyAlignment="1">
      <alignment horizontal="center" vertical="center" wrapText="1"/>
    </xf>
    <xf numFmtId="165" fontId="36" fillId="4" borderId="27" xfId="0" applyNumberFormat="1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/>
    </xf>
    <xf numFmtId="0" fontId="36" fillId="3" borderId="8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4" xfId="0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40" fillId="3" borderId="4" xfId="0" applyFont="1" applyFill="1" applyBorder="1" applyAlignment="1">
      <alignment horizontal="center"/>
    </xf>
    <xf numFmtId="0" fontId="40" fillId="3" borderId="5" xfId="0" applyFont="1" applyFill="1" applyBorder="1" applyAlignment="1">
      <alignment horizontal="center"/>
    </xf>
    <xf numFmtId="0" fontId="40" fillId="3" borderId="6" xfId="0" applyFont="1" applyFill="1" applyBorder="1" applyAlignment="1">
      <alignment horizontal="center"/>
    </xf>
    <xf numFmtId="1" fontId="40" fillId="3" borderId="0" xfId="0" applyNumberFormat="1" applyFont="1" applyFill="1" applyAlignment="1">
      <alignment horizontal="center" vertical="center" wrapText="1"/>
    </xf>
    <xf numFmtId="1" fontId="40" fillId="3" borderId="4" xfId="0" applyNumberFormat="1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/>
    </xf>
    <xf numFmtId="0" fontId="36" fillId="4" borderId="29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/>
    </xf>
    <xf numFmtId="1" fontId="41" fillId="3" borderId="0" xfId="0" applyNumberFormat="1" applyFont="1" applyFill="1" applyAlignment="1">
      <alignment horizontal="center" wrapText="1"/>
    </xf>
    <xf numFmtId="1" fontId="41" fillId="3" borderId="4" xfId="0" applyNumberFormat="1" applyFont="1" applyFill="1" applyBorder="1" applyAlignment="1">
      <alignment horizontal="center" wrapText="1"/>
    </xf>
    <xf numFmtId="1" fontId="41" fillId="3" borderId="31" xfId="0" applyNumberFormat="1" applyFont="1" applyFill="1" applyBorder="1" applyAlignment="1">
      <alignment horizontal="center" wrapText="1"/>
    </xf>
    <xf numFmtId="1" fontId="41" fillId="3" borderId="34" xfId="0" applyNumberFormat="1" applyFont="1" applyFill="1" applyBorder="1" applyAlignment="1">
      <alignment horizontal="center" wrapText="1"/>
    </xf>
    <xf numFmtId="1" fontId="41" fillId="3" borderId="7" xfId="0" applyNumberFormat="1" applyFont="1" applyFill="1" applyBorder="1" applyAlignment="1">
      <alignment horizontal="center" wrapText="1"/>
    </xf>
    <xf numFmtId="1" fontId="41" fillId="3" borderId="8" xfId="0" applyNumberFormat="1" applyFont="1" applyFill="1" applyBorder="1" applyAlignment="1">
      <alignment horizontal="center" wrapText="1"/>
    </xf>
    <xf numFmtId="0" fontId="41" fillId="0" borderId="10" xfId="0" applyFont="1" applyBorder="1" applyAlignment="1">
      <alignment horizontal="center" wrapText="1"/>
    </xf>
    <xf numFmtId="0" fontId="41" fillId="0" borderId="35" xfId="0" applyFont="1" applyBorder="1" applyAlignment="1">
      <alignment horizontal="center" wrapText="1"/>
    </xf>
    <xf numFmtId="1" fontId="40" fillId="3" borderId="31" xfId="0" applyNumberFormat="1" applyFont="1" applyFill="1" applyBorder="1" applyAlignment="1">
      <alignment horizontal="center" vertical="center" wrapText="1"/>
    </xf>
    <xf numFmtId="1" fontId="40" fillId="3" borderId="34" xfId="0" applyNumberFormat="1" applyFont="1" applyFill="1" applyBorder="1" applyAlignment="1">
      <alignment horizontal="center" vertical="center" wrapText="1"/>
    </xf>
    <xf numFmtId="165" fontId="36" fillId="4" borderId="10" xfId="0" applyNumberFormat="1" applyFont="1" applyFill="1" applyBorder="1" applyAlignment="1">
      <alignment horizontal="center" vertical="center" wrapText="1"/>
    </xf>
    <xf numFmtId="165" fontId="36" fillId="4" borderId="0" xfId="0" applyNumberFormat="1" applyFont="1" applyFill="1" applyAlignment="1">
      <alignment horizontal="center" vertical="center" wrapText="1"/>
    </xf>
    <xf numFmtId="165" fontId="36" fillId="4" borderId="31" xfId="0" applyNumberFormat="1" applyFont="1" applyFill="1" applyBorder="1" applyAlignment="1">
      <alignment horizontal="center" vertical="center" wrapText="1"/>
    </xf>
    <xf numFmtId="1" fontId="41" fillId="3" borderId="0" xfId="30" applyNumberFormat="1" applyFont="1" applyFill="1" applyAlignment="1">
      <alignment horizontal="center" wrapText="1"/>
    </xf>
    <xf numFmtId="1" fontId="41" fillId="3" borderId="4" xfId="30" applyNumberFormat="1" applyFont="1" applyFill="1" applyBorder="1" applyAlignment="1">
      <alignment horizontal="center" wrapText="1"/>
    </xf>
    <xf numFmtId="1" fontId="41" fillId="3" borderId="31" xfId="30" applyNumberFormat="1" applyFont="1" applyFill="1" applyBorder="1" applyAlignment="1">
      <alignment horizontal="center" wrapText="1"/>
    </xf>
    <xf numFmtId="1" fontId="41" fillId="3" borderId="34" xfId="30" applyNumberFormat="1" applyFont="1" applyFill="1" applyBorder="1" applyAlignment="1">
      <alignment horizontal="center" wrapText="1"/>
    </xf>
    <xf numFmtId="1" fontId="41" fillId="3" borderId="7" xfId="30" applyNumberFormat="1" applyFont="1" applyFill="1" applyBorder="1" applyAlignment="1">
      <alignment horizontal="center" wrapText="1"/>
    </xf>
    <xf numFmtId="1" fontId="41" fillId="3" borderId="8" xfId="30" applyNumberFormat="1" applyFont="1" applyFill="1" applyBorder="1" applyAlignment="1">
      <alignment horizontal="center" wrapText="1"/>
    </xf>
    <xf numFmtId="1" fontId="41" fillId="3" borderId="10" xfId="30" applyNumberFormat="1" applyFont="1" applyFill="1" applyBorder="1" applyAlignment="1">
      <alignment horizontal="center" wrapText="1"/>
    </xf>
    <xf numFmtId="1" fontId="41" fillId="3" borderId="35" xfId="30" applyNumberFormat="1" applyFont="1" applyFill="1" applyBorder="1" applyAlignment="1">
      <alignment horizontal="center" wrapText="1"/>
    </xf>
    <xf numFmtId="0" fontId="14" fillId="5" borderId="0" xfId="0" applyFont="1" applyFill="1" applyAlignment="1">
      <alignment horizontal="left" vertical="center"/>
    </xf>
    <xf numFmtId="0" fontId="36" fillId="4" borderId="9" xfId="12" applyFont="1" applyFill="1" applyBorder="1" applyAlignment="1">
      <alignment horizontal="center" vertical="center"/>
    </xf>
    <xf numFmtId="0" fontId="36" fillId="4" borderId="29" xfId="12" applyFont="1" applyFill="1" applyBorder="1" applyAlignment="1">
      <alignment horizontal="center" vertical="center"/>
    </xf>
    <xf numFmtId="0" fontId="36" fillId="4" borderId="30" xfId="12" applyFont="1" applyFill="1" applyBorder="1" applyAlignment="1">
      <alignment horizontal="center" vertical="center"/>
    </xf>
    <xf numFmtId="49" fontId="36" fillId="4" borderId="10" xfId="12" applyNumberFormat="1" applyFont="1" applyFill="1" applyBorder="1" applyAlignment="1">
      <alignment horizontal="center" vertical="center" wrapText="1"/>
    </xf>
    <xf numFmtId="49" fontId="36" fillId="4" borderId="0" xfId="12" applyNumberFormat="1" applyFont="1" applyFill="1" applyAlignment="1">
      <alignment horizontal="center" vertical="center" wrapText="1"/>
    </xf>
    <xf numFmtId="49" fontId="36" fillId="4" borderId="31" xfId="12" applyNumberFormat="1" applyFont="1" applyFill="1" applyBorder="1" applyAlignment="1">
      <alignment horizontal="center" vertical="center" wrapText="1"/>
    </xf>
    <xf numFmtId="165" fontId="36" fillId="4" borderId="26" xfId="12" applyNumberFormat="1" applyFont="1" applyFill="1" applyBorder="1" applyAlignment="1">
      <alignment horizontal="center" vertical="center" wrapText="1"/>
    </xf>
    <xf numFmtId="165" fontId="39" fillId="4" borderId="27" xfId="12" applyNumberFormat="1" applyFont="1" applyFill="1" applyBorder="1" applyAlignment="1">
      <alignment horizontal="center" vertical="center" wrapText="1"/>
    </xf>
    <xf numFmtId="165" fontId="36" fillId="4" borderId="10" xfId="12" applyNumberFormat="1" applyFont="1" applyFill="1" applyBorder="1" applyAlignment="1">
      <alignment horizontal="center" vertical="center" wrapText="1"/>
    </xf>
    <xf numFmtId="165" fontId="42" fillId="4" borderId="0" xfId="12" applyNumberFormat="1" applyFont="1" applyFill="1" applyAlignment="1">
      <alignment horizontal="center" vertical="center" wrapText="1"/>
    </xf>
    <xf numFmtId="165" fontId="42" fillId="4" borderId="31" xfId="12" applyNumberFormat="1" applyFont="1" applyFill="1" applyBorder="1" applyAlignment="1">
      <alignment horizontal="center" vertical="center" wrapText="1"/>
    </xf>
    <xf numFmtId="0" fontId="36" fillId="4" borderId="10" xfId="12" applyFont="1" applyFill="1" applyBorder="1" applyAlignment="1">
      <alignment horizontal="center" vertical="center" wrapText="1"/>
    </xf>
    <xf numFmtId="0" fontId="36" fillId="4" borderId="0" xfId="12" applyFont="1" applyFill="1" applyAlignment="1">
      <alignment horizontal="center" vertical="center" wrapText="1"/>
    </xf>
    <xf numFmtId="0" fontId="36" fillId="4" borderId="31" xfId="12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left" vertical="center"/>
    </xf>
    <xf numFmtId="0" fontId="35" fillId="5" borderId="13" xfId="0" applyFont="1" applyFill="1" applyBorder="1" applyAlignment="1">
      <alignment horizontal="left" vertical="center"/>
    </xf>
    <xf numFmtId="0" fontId="35" fillId="5" borderId="25" xfId="0" applyFont="1" applyFill="1" applyBorder="1" applyAlignment="1">
      <alignment horizontal="left" vertical="center"/>
    </xf>
    <xf numFmtId="0" fontId="42" fillId="4" borderId="29" xfId="0" applyFont="1" applyFill="1" applyBorder="1" applyAlignment="1">
      <alignment horizontal="center" vertical="center"/>
    </xf>
    <xf numFmtId="0" fontId="42" fillId="4" borderId="30" xfId="0" applyFont="1" applyFill="1" applyBorder="1" applyAlignment="1">
      <alignment horizontal="center" vertical="center"/>
    </xf>
    <xf numFmtId="0" fontId="42" fillId="4" borderId="0" xfId="0" applyFont="1" applyFill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49" fontId="39" fillId="4" borderId="0" xfId="0" applyNumberFormat="1" applyFont="1" applyFill="1" applyAlignment="1">
      <alignment horizontal="center" vertical="center" wrapText="1"/>
    </xf>
    <xf numFmtId="49" fontId="39" fillId="4" borderId="31" xfId="0" applyNumberFormat="1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39" fillId="4" borderId="31" xfId="0" applyFont="1" applyFill="1" applyBorder="1" applyAlignment="1">
      <alignment horizontal="center" vertical="center" wrapText="1"/>
    </xf>
    <xf numFmtId="0" fontId="41" fillId="0" borderId="31" xfId="0" applyFont="1" applyBorder="1" applyAlignment="1">
      <alignment horizontal="center" wrapText="1"/>
    </xf>
    <xf numFmtId="0" fontId="41" fillId="0" borderId="34" xfId="0" applyFont="1" applyBorder="1" applyAlignment="1">
      <alignment horizontal="center" wrapText="1"/>
    </xf>
    <xf numFmtId="0" fontId="36" fillId="3" borderId="0" xfId="30" applyFont="1" applyFill="1" applyAlignment="1">
      <alignment horizontal="center"/>
    </xf>
    <xf numFmtId="0" fontId="36" fillId="3" borderId="4" xfId="30" applyFont="1" applyFill="1" applyBorder="1" applyAlignment="1">
      <alignment horizontal="center"/>
    </xf>
    <xf numFmtId="0" fontId="41" fillId="0" borderId="0" xfId="30" applyFont="1" applyAlignment="1">
      <alignment horizontal="center" wrapText="1"/>
    </xf>
    <xf numFmtId="0" fontId="41" fillId="0" borderId="4" xfId="30" applyFont="1" applyBorder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/>
    </xf>
    <xf numFmtId="0" fontId="36" fillId="3" borderId="6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center" vertical="center"/>
    </xf>
    <xf numFmtId="0" fontId="40" fillId="3" borderId="31" xfId="0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4" fontId="36" fillId="3" borderId="10" xfId="0" applyNumberFormat="1" applyFont="1" applyFill="1" applyBorder="1" applyAlignment="1">
      <alignment horizontal="center" vertical="center"/>
    </xf>
    <xf numFmtId="4" fontId="36" fillId="3" borderId="31" xfId="0" applyNumberFormat="1" applyFont="1" applyFill="1" applyBorder="1" applyAlignment="1">
      <alignment horizontal="center" vertical="center"/>
    </xf>
    <xf numFmtId="4" fontId="40" fillId="5" borderId="35" xfId="0" applyNumberFormat="1" applyFont="1" applyFill="1" applyBorder="1" applyAlignment="1">
      <alignment horizontal="center" vertical="center"/>
    </xf>
    <xf numFmtId="4" fontId="40" fillId="5" borderId="34" xfId="0" applyNumberFormat="1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/>
    </xf>
    <xf numFmtId="0" fontId="36" fillId="3" borderId="0" xfId="0" applyFont="1" applyFill="1" applyAlignment="1">
      <alignment horizontal="center" vertical="center" wrapText="1"/>
    </xf>
    <xf numFmtId="4" fontId="36" fillId="3" borderId="0" xfId="0" applyNumberFormat="1" applyFont="1" applyFill="1" applyAlignment="1">
      <alignment horizontal="center" vertical="center"/>
    </xf>
    <xf numFmtId="4" fontId="40" fillId="5" borderId="4" xfId="0" applyNumberFormat="1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40" fillId="3" borderId="0" xfId="20" applyFont="1" applyFill="1" applyAlignment="1">
      <alignment horizontal="left" vertical="center"/>
    </xf>
    <xf numFmtId="0" fontId="40" fillId="3" borderId="31" xfId="20" applyFont="1" applyFill="1" applyBorder="1" applyAlignment="1">
      <alignment horizontal="left" vertical="center"/>
    </xf>
    <xf numFmtId="0" fontId="36" fillId="3" borderId="0" xfId="20" applyFont="1" applyFill="1" applyAlignment="1">
      <alignment horizontal="center" vertical="center" wrapText="1"/>
    </xf>
    <xf numFmtId="0" fontId="36" fillId="3" borderId="31" xfId="20" applyFont="1" applyFill="1" applyBorder="1" applyAlignment="1">
      <alignment horizontal="center" vertical="center" wrapText="1"/>
    </xf>
    <xf numFmtId="4" fontId="36" fillId="3" borderId="0" xfId="20" applyNumberFormat="1" applyFont="1" applyFill="1" applyAlignment="1">
      <alignment horizontal="center" vertical="center"/>
    </xf>
    <xf numFmtId="4" fontId="36" fillId="3" borderId="31" xfId="20" applyNumberFormat="1" applyFont="1" applyFill="1" applyBorder="1" applyAlignment="1">
      <alignment horizontal="center" vertical="center"/>
    </xf>
    <xf numFmtId="4" fontId="40" fillId="5" borderId="4" xfId="20" applyNumberFormat="1" applyFont="1" applyFill="1" applyBorder="1" applyAlignment="1">
      <alignment horizontal="center" vertical="center"/>
    </xf>
    <xf numFmtId="4" fontId="40" fillId="5" borderId="34" xfId="20" applyNumberFormat="1" applyFont="1" applyFill="1" applyBorder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4" fontId="36" fillId="0" borderId="31" xfId="0" applyNumberFormat="1" applyFont="1" applyBorder="1" applyAlignment="1">
      <alignment horizontal="center" vertical="center"/>
    </xf>
    <xf numFmtId="0" fontId="36" fillId="3" borderId="31" xfId="20" applyFont="1" applyFill="1" applyBorder="1" applyAlignment="1">
      <alignment horizontal="center" vertical="center"/>
    </xf>
    <xf numFmtId="165" fontId="41" fillId="4" borderId="0" xfId="0" applyNumberFormat="1" applyFont="1" applyFill="1" applyAlignment="1">
      <alignment horizontal="center" vertical="center"/>
    </xf>
    <xf numFmtId="165" fontId="41" fillId="4" borderId="12" xfId="0" applyNumberFormat="1" applyFont="1" applyFill="1" applyBorder="1" applyAlignment="1">
      <alignment horizontal="center" vertical="center"/>
    </xf>
    <xf numFmtId="165" fontId="41" fillId="4" borderId="36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40" fillId="3" borderId="0" xfId="20" applyFont="1" applyFill="1" applyAlignment="1">
      <alignment horizontal="center" vertical="center"/>
    </xf>
    <xf numFmtId="0" fontId="40" fillId="3" borderId="31" xfId="20" applyFont="1" applyFill="1" applyBorder="1" applyAlignment="1">
      <alignment horizontal="center" vertical="center"/>
    </xf>
    <xf numFmtId="0" fontId="40" fillId="3" borderId="10" xfId="20" applyFont="1" applyFill="1" applyBorder="1" applyAlignment="1">
      <alignment horizontal="center" vertical="center"/>
    </xf>
    <xf numFmtId="0" fontId="40" fillId="3" borderId="35" xfId="20" applyFont="1" applyFill="1" applyBorder="1" applyAlignment="1">
      <alignment horizontal="center" vertical="center"/>
    </xf>
    <xf numFmtId="165" fontId="41" fillId="4" borderId="48" xfId="0" applyNumberFormat="1" applyFont="1" applyFill="1" applyBorder="1" applyAlignment="1">
      <alignment horizontal="center" vertical="center"/>
    </xf>
    <xf numFmtId="165" fontId="41" fillId="4" borderId="23" xfId="0" applyNumberFormat="1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 wrapText="1"/>
    </xf>
    <xf numFmtId="0" fontId="31" fillId="5" borderId="9" xfId="20" applyFont="1" applyFill="1" applyBorder="1" applyAlignment="1">
      <alignment horizontal="left" vertical="center"/>
    </xf>
    <xf numFmtId="0" fontId="31" fillId="5" borderId="10" xfId="20" applyFont="1" applyFill="1" applyBorder="1" applyAlignment="1">
      <alignment horizontal="left" vertical="center"/>
    </xf>
    <xf numFmtId="0" fontId="31" fillId="5" borderId="26" xfId="20" applyFont="1" applyFill="1" applyBorder="1" applyAlignment="1">
      <alignment horizontal="left" vertical="center"/>
    </xf>
    <xf numFmtId="0" fontId="36" fillId="4" borderId="9" xfId="20" applyFont="1" applyFill="1" applyBorder="1" applyAlignment="1">
      <alignment horizontal="center" vertical="center"/>
    </xf>
    <xf numFmtId="0" fontId="36" fillId="4" borderId="29" xfId="20" applyFont="1" applyFill="1" applyBorder="1" applyAlignment="1">
      <alignment horizontal="center" vertical="center"/>
    </xf>
    <xf numFmtId="0" fontId="36" fillId="4" borderId="30" xfId="20" applyFont="1" applyFill="1" applyBorder="1" applyAlignment="1">
      <alignment horizontal="center" vertical="center"/>
    </xf>
    <xf numFmtId="0" fontId="36" fillId="4" borderId="10" xfId="20" applyFont="1" applyFill="1" applyBorder="1" applyAlignment="1">
      <alignment horizontal="center" vertical="center" wrapText="1"/>
    </xf>
    <xf numFmtId="0" fontId="36" fillId="4" borderId="0" xfId="20" applyFont="1" applyFill="1" applyAlignment="1">
      <alignment horizontal="center" vertical="center" wrapText="1"/>
    </xf>
    <xf numFmtId="0" fontId="36" fillId="4" borderId="31" xfId="20" applyFont="1" applyFill="1" applyBorder="1" applyAlignment="1">
      <alignment horizontal="center" vertical="center" wrapText="1"/>
    </xf>
    <xf numFmtId="49" fontId="36" fillId="4" borderId="10" xfId="20" applyNumberFormat="1" applyFont="1" applyFill="1" applyBorder="1" applyAlignment="1">
      <alignment horizontal="center" vertical="center" wrapText="1"/>
    </xf>
    <xf numFmtId="49" fontId="36" fillId="4" borderId="0" xfId="20" applyNumberFormat="1" applyFont="1" applyFill="1" applyAlignment="1">
      <alignment horizontal="center" vertical="center" wrapText="1"/>
    </xf>
    <xf numFmtId="49" fontId="36" fillId="4" borderId="31" xfId="20" applyNumberFormat="1" applyFont="1" applyFill="1" applyBorder="1" applyAlignment="1">
      <alignment horizontal="center" vertical="center" wrapText="1"/>
    </xf>
    <xf numFmtId="165" fontId="36" fillId="4" borderId="10" xfId="20" applyNumberFormat="1" applyFont="1" applyFill="1" applyBorder="1" applyAlignment="1">
      <alignment horizontal="center" vertical="center" wrapText="1"/>
    </xf>
    <xf numFmtId="165" fontId="36" fillId="4" borderId="0" xfId="20" applyNumberFormat="1" applyFont="1" applyFill="1" applyAlignment="1">
      <alignment horizontal="center" vertical="center" wrapText="1"/>
    </xf>
    <xf numFmtId="165" fontId="36" fillId="4" borderId="31" xfId="20" applyNumberFormat="1" applyFont="1" applyFill="1" applyBorder="1" applyAlignment="1">
      <alignment horizontal="center" vertical="center" wrapText="1"/>
    </xf>
    <xf numFmtId="165" fontId="36" fillId="4" borderId="26" xfId="20" applyNumberFormat="1" applyFont="1" applyFill="1" applyBorder="1" applyAlignment="1">
      <alignment horizontal="center" vertical="center" wrapText="1"/>
    </xf>
    <xf numFmtId="165" fontId="36" fillId="4" borderId="27" xfId="20" applyNumberFormat="1" applyFont="1" applyFill="1" applyBorder="1" applyAlignment="1">
      <alignment horizontal="center" vertical="center" wrapText="1"/>
    </xf>
    <xf numFmtId="0" fontId="70" fillId="3" borderId="0" xfId="0" applyFont="1" applyFill="1" applyAlignment="1">
      <alignment horizontal="center" vertical="center"/>
    </xf>
    <xf numFmtId="0" fontId="70" fillId="3" borderId="31" xfId="0" applyFont="1" applyFill="1" applyBorder="1" applyAlignment="1">
      <alignment horizontal="center" vertical="center"/>
    </xf>
    <xf numFmtId="0" fontId="36" fillId="3" borderId="31" xfId="30" applyFont="1" applyFill="1" applyBorder="1" applyAlignment="1">
      <alignment horizontal="center"/>
    </xf>
    <xf numFmtId="0" fontId="36" fillId="3" borderId="32" xfId="30" applyFont="1" applyFill="1" applyBorder="1" applyAlignment="1">
      <alignment horizontal="center"/>
    </xf>
    <xf numFmtId="0" fontId="42" fillId="3" borderId="31" xfId="2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37" fillId="4" borderId="15" xfId="0" applyFont="1" applyFill="1" applyBorder="1" applyAlignment="1">
      <alignment horizontal="center" vertical="center"/>
    </xf>
    <xf numFmtId="0" fontId="37" fillId="4" borderId="24" xfId="0" applyFont="1" applyFill="1" applyBorder="1" applyAlignment="1">
      <alignment horizontal="center" vertical="center"/>
    </xf>
    <xf numFmtId="2" fontId="31" fillId="5" borderId="0" xfId="0" applyNumberFormat="1" applyFont="1" applyFill="1" applyAlignment="1">
      <alignment horizontal="left" vertical="center"/>
    </xf>
    <xf numFmtId="0" fontId="41" fillId="3" borderId="1" xfId="0" applyFont="1" applyFill="1" applyBorder="1" applyAlignment="1">
      <alignment horizontal="center"/>
    </xf>
    <xf numFmtId="0" fontId="41" fillId="3" borderId="0" xfId="0" applyFont="1" applyFill="1" applyAlignment="1">
      <alignment horizontal="center"/>
    </xf>
    <xf numFmtId="0" fontId="41" fillId="3" borderId="4" xfId="0" applyFont="1" applyFill="1" applyBorder="1" applyAlignment="1">
      <alignment horizontal="center"/>
    </xf>
    <xf numFmtId="0" fontId="53" fillId="5" borderId="0" xfId="0" applyFont="1" applyFill="1" applyAlignment="1">
      <alignment horizontal="left" vertical="center"/>
    </xf>
    <xf numFmtId="0" fontId="36" fillId="4" borderId="11" xfId="0" applyFont="1" applyFill="1" applyBorder="1" applyAlignment="1">
      <alignment horizontal="center" vertical="center"/>
    </xf>
    <xf numFmtId="0" fontId="36" fillId="6" borderId="11" xfId="0" applyFont="1" applyFill="1" applyBorder="1" applyAlignment="1">
      <alignment horizontal="center" vertical="center"/>
    </xf>
    <xf numFmtId="4" fontId="36" fillId="3" borderId="10" xfId="30" applyNumberFormat="1" applyFont="1" applyFill="1" applyBorder="1" applyAlignment="1">
      <alignment horizontal="center" vertical="center"/>
    </xf>
    <xf numFmtId="4" fontId="36" fillId="3" borderId="31" xfId="30" applyNumberFormat="1" applyFont="1" applyFill="1" applyBorder="1" applyAlignment="1">
      <alignment horizontal="center" vertical="center"/>
    </xf>
    <xf numFmtId="4" fontId="40" fillId="5" borderId="35" xfId="30" applyNumberFormat="1" applyFont="1" applyFill="1" applyBorder="1" applyAlignment="1">
      <alignment horizontal="center" vertical="center"/>
    </xf>
    <xf numFmtId="4" fontId="40" fillId="5" borderId="34" xfId="30" applyNumberFormat="1" applyFont="1" applyFill="1" applyBorder="1" applyAlignment="1">
      <alignment horizontal="center" vertical="center"/>
    </xf>
    <xf numFmtId="0" fontId="42" fillId="3" borderId="31" xfId="30" applyFont="1" applyFill="1" applyBorder="1" applyAlignment="1">
      <alignment horizontal="right"/>
    </xf>
    <xf numFmtId="0" fontId="42" fillId="3" borderId="31" xfId="30" applyFont="1" applyFill="1" applyBorder="1" applyAlignment="1">
      <alignment horizontal="right" vertical="center"/>
    </xf>
    <xf numFmtId="4" fontId="36" fillId="3" borderId="0" xfId="30" applyNumberFormat="1" applyFont="1" applyFill="1" applyAlignment="1">
      <alignment horizontal="center" vertical="center"/>
    </xf>
    <xf numFmtId="4" fontId="40" fillId="5" borderId="4" xfId="30" applyNumberFormat="1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center" vertical="center" wrapText="1"/>
    </xf>
    <xf numFmtId="0" fontId="41" fillId="3" borderId="4" xfId="0" applyFont="1" applyFill="1" applyBorder="1" applyAlignment="1">
      <alignment horizontal="center" vertical="center" wrapText="1"/>
    </xf>
    <xf numFmtId="4" fontId="45" fillId="5" borderId="4" xfId="30" applyNumberFormat="1" applyFont="1" applyFill="1" applyBorder="1" applyAlignment="1">
      <alignment horizontal="center" vertical="center"/>
    </xf>
    <xf numFmtId="4" fontId="45" fillId="5" borderId="34" xfId="30" applyNumberFormat="1" applyFont="1" applyFill="1" applyBorder="1" applyAlignment="1">
      <alignment horizontal="center" vertical="center"/>
    </xf>
    <xf numFmtId="2" fontId="36" fillId="0" borderId="0" xfId="30" applyNumberFormat="1" applyFont="1" applyAlignment="1">
      <alignment horizontal="center" vertical="center"/>
    </xf>
    <xf numFmtId="2" fontId="36" fillId="0" borderId="31" xfId="30" applyNumberFormat="1" applyFont="1" applyBorder="1" applyAlignment="1">
      <alignment horizontal="center" vertical="center"/>
    </xf>
    <xf numFmtId="0" fontId="36" fillId="3" borderId="0" xfId="30" applyFont="1" applyFill="1" applyAlignment="1">
      <alignment horizontal="center" vertical="center" wrapText="1"/>
    </xf>
    <xf numFmtId="0" fontId="36" fillId="3" borderId="31" xfId="30" applyFont="1" applyFill="1" applyBorder="1" applyAlignment="1">
      <alignment horizontal="center" vertical="center" wrapText="1"/>
    </xf>
    <xf numFmtId="0" fontId="40" fillId="3" borderId="0" xfId="30" applyFont="1" applyFill="1" applyAlignment="1">
      <alignment horizontal="center" vertical="center"/>
    </xf>
    <xf numFmtId="0" fontId="40" fillId="3" borderId="31" xfId="30" applyFont="1" applyFill="1" applyBorder="1" applyAlignment="1">
      <alignment horizontal="center" vertical="center"/>
    </xf>
    <xf numFmtId="0" fontId="65" fillId="3" borderId="0" xfId="0" applyFont="1" applyFill="1" applyAlignment="1">
      <alignment horizontal="center" wrapText="1"/>
    </xf>
    <xf numFmtId="0" fontId="65" fillId="3" borderId="31" xfId="0" applyFont="1" applyFill="1" applyBorder="1" applyAlignment="1">
      <alignment horizontal="center" wrapText="1"/>
    </xf>
    <xf numFmtId="2" fontId="36" fillId="3" borderId="0" xfId="30" applyNumberFormat="1" applyFont="1" applyFill="1" applyAlignment="1">
      <alignment horizontal="center" vertical="center"/>
    </xf>
    <xf numFmtId="2" fontId="36" fillId="3" borderId="31" xfId="30" applyNumberFormat="1" applyFont="1" applyFill="1" applyBorder="1" applyAlignment="1">
      <alignment horizontal="center" vertical="center"/>
    </xf>
    <xf numFmtId="0" fontId="53" fillId="5" borderId="0" xfId="30" applyFont="1" applyFill="1" applyAlignment="1">
      <alignment horizontal="left" vertical="center"/>
    </xf>
    <xf numFmtId="0" fontId="36" fillId="4" borderId="9" xfId="30" applyFont="1" applyFill="1" applyBorder="1" applyAlignment="1">
      <alignment horizontal="center" vertical="center"/>
    </xf>
    <xf numFmtId="0" fontId="36" fillId="4" borderId="29" xfId="30" applyFont="1" applyFill="1" applyBorder="1" applyAlignment="1">
      <alignment horizontal="center" vertical="center"/>
    </xf>
    <xf numFmtId="0" fontId="36" fillId="4" borderId="30" xfId="30" applyFont="1" applyFill="1" applyBorder="1" applyAlignment="1">
      <alignment horizontal="center" vertical="center"/>
    </xf>
    <xf numFmtId="0" fontId="36" fillId="4" borderId="10" xfId="30" applyFont="1" applyFill="1" applyBorder="1" applyAlignment="1">
      <alignment horizontal="center" vertical="center" wrapText="1"/>
    </xf>
    <xf numFmtId="0" fontId="36" fillId="4" borderId="0" xfId="30" applyFont="1" applyFill="1" applyAlignment="1">
      <alignment horizontal="center" vertical="center" wrapText="1"/>
    </xf>
    <xf numFmtId="0" fontId="36" fillId="4" borderId="31" xfId="30" applyFont="1" applyFill="1" applyBorder="1" applyAlignment="1">
      <alignment horizontal="center" vertical="center" wrapText="1"/>
    </xf>
    <xf numFmtId="49" fontId="36" fillId="4" borderId="10" xfId="30" applyNumberFormat="1" applyFont="1" applyFill="1" applyBorder="1" applyAlignment="1">
      <alignment horizontal="center" vertical="center" wrapText="1"/>
    </xf>
    <xf numFmtId="49" fontId="36" fillId="4" borderId="0" xfId="30" applyNumberFormat="1" applyFont="1" applyFill="1" applyAlignment="1">
      <alignment horizontal="center" vertical="center" wrapText="1"/>
    </xf>
    <xf numFmtId="49" fontId="36" fillId="4" borderId="31" xfId="30" applyNumberFormat="1" applyFont="1" applyFill="1" applyBorder="1" applyAlignment="1">
      <alignment horizontal="center" vertical="center" wrapText="1"/>
    </xf>
    <xf numFmtId="165" fontId="36" fillId="4" borderId="10" xfId="30" applyNumberFormat="1" applyFont="1" applyFill="1" applyBorder="1" applyAlignment="1">
      <alignment horizontal="center" vertical="center" wrapText="1"/>
    </xf>
    <xf numFmtId="165" fontId="36" fillId="4" borderId="0" xfId="30" applyNumberFormat="1" applyFont="1" applyFill="1" applyAlignment="1">
      <alignment horizontal="center" vertical="center" wrapText="1"/>
    </xf>
    <xf numFmtId="165" fontId="36" fillId="4" borderId="31" xfId="30" applyNumberFormat="1" applyFont="1" applyFill="1" applyBorder="1" applyAlignment="1">
      <alignment horizontal="center" vertical="center" wrapText="1"/>
    </xf>
    <xf numFmtId="165" fontId="36" fillId="4" borderId="26" xfId="30" applyNumberFormat="1" applyFont="1" applyFill="1" applyBorder="1" applyAlignment="1">
      <alignment horizontal="center" vertical="center" wrapText="1"/>
    </xf>
    <xf numFmtId="165" fontId="36" fillId="4" borderId="27" xfId="30" applyNumberFormat="1" applyFont="1" applyFill="1" applyBorder="1" applyAlignment="1">
      <alignment horizontal="center" vertical="center" wrapText="1"/>
    </xf>
    <xf numFmtId="0" fontId="45" fillId="7" borderId="0" xfId="30" applyFont="1" applyFill="1" applyAlignment="1">
      <alignment horizontal="center" vertical="center"/>
    </xf>
    <xf numFmtId="0" fontId="45" fillId="7" borderId="45" xfId="30" applyFont="1" applyFill="1" applyBorder="1" applyAlignment="1">
      <alignment horizontal="center" vertical="center"/>
    </xf>
    <xf numFmtId="0" fontId="37" fillId="7" borderId="0" xfId="30" applyFont="1" applyFill="1" applyAlignment="1">
      <alignment horizontal="center" vertical="center" wrapText="1"/>
    </xf>
    <xf numFmtId="0" fontId="37" fillId="7" borderId="45" xfId="30" applyFont="1" applyFill="1" applyBorder="1" applyAlignment="1">
      <alignment horizontal="center" vertical="center" wrapText="1"/>
    </xf>
    <xf numFmtId="4" fontId="37" fillId="0" borderId="0" xfId="30" applyNumberFormat="1" applyFont="1" applyAlignment="1">
      <alignment horizontal="center" vertical="center"/>
    </xf>
    <xf numFmtId="4" fontId="37" fillId="0" borderId="45" xfId="30" applyNumberFormat="1" applyFont="1" applyBorder="1" applyAlignment="1">
      <alignment horizontal="center" vertical="center"/>
    </xf>
    <xf numFmtId="4" fontId="78" fillId="8" borderId="4" xfId="30" applyNumberFormat="1" applyFont="1" applyFill="1" applyBorder="1" applyAlignment="1">
      <alignment horizontal="center" vertical="center"/>
    </xf>
    <xf numFmtId="4" fontId="78" fillId="8" borderId="46" xfId="30" applyNumberFormat="1" applyFont="1" applyFill="1" applyBorder="1" applyAlignment="1">
      <alignment horizontal="center" vertical="center"/>
    </xf>
    <xf numFmtId="0" fontId="81" fillId="7" borderId="0" xfId="30" applyFont="1" applyFill="1" applyAlignment="1">
      <alignment horizontal="center" vertical="center" wrapText="1"/>
    </xf>
    <xf numFmtId="0" fontId="81" fillId="7" borderId="45" xfId="30" applyFont="1" applyFill="1" applyBorder="1" applyAlignment="1">
      <alignment horizontal="center" vertical="center" wrapText="1"/>
    </xf>
    <xf numFmtId="0" fontId="45" fillId="7" borderId="10" xfId="30" applyFont="1" applyFill="1" applyBorder="1" applyAlignment="1">
      <alignment horizontal="center" vertical="center"/>
    </xf>
    <xf numFmtId="0" fontId="45" fillId="7" borderId="31" xfId="30" applyFont="1" applyFill="1" applyBorder="1" applyAlignment="1">
      <alignment horizontal="center" vertical="center"/>
    </xf>
    <xf numFmtId="0" fontId="37" fillId="7" borderId="10" xfId="30" applyFont="1" applyFill="1" applyBorder="1" applyAlignment="1">
      <alignment horizontal="center" vertical="center" wrapText="1"/>
    </xf>
    <xf numFmtId="0" fontId="37" fillId="7" borderId="31" xfId="30" applyFont="1" applyFill="1" applyBorder="1" applyAlignment="1">
      <alignment horizontal="center" vertical="center" wrapText="1"/>
    </xf>
    <xf numFmtId="4" fontId="37" fillId="0" borderId="10" xfId="30" applyNumberFormat="1" applyFont="1" applyBorder="1" applyAlignment="1">
      <alignment horizontal="center" vertical="center"/>
    </xf>
    <xf numFmtId="4" fontId="37" fillId="0" borderId="31" xfId="30" applyNumberFormat="1" applyFont="1" applyBorder="1" applyAlignment="1">
      <alignment horizontal="center" vertical="center"/>
    </xf>
    <xf numFmtId="4" fontId="45" fillId="8" borderId="35" xfId="30" applyNumberFormat="1" applyFont="1" applyFill="1" applyBorder="1" applyAlignment="1">
      <alignment horizontal="center" vertical="center"/>
    </xf>
    <xf numFmtId="4" fontId="45" fillId="8" borderId="34" xfId="30" applyNumberFormat="1" applyFont="1" applyFill="1" applyBorder="1" applyAlignment="1">
      <alignment horizontal="center" vertical="center"/>
    </xf>
    <xf numFmtId="4" fontId="45" fillId="8" borderId="4" xfId="30" applyNumberFormat="1" applyFont="1" applyFill="1" applyBorder="1" applyAlignment="1">
      <alignment horizontal="center" vertical="center"/>
    </xf>
    <xf numFmtId="4" fontId="45" fillId="8" borderId="46" xfId="30" applyNumberFormat="1" applyFont="1" applyFill="1" applyBorder="1" applyAlignment="1">
      <alignment horizontal="center" vertical="center"/>
    </xf>
    <xf numFmtId="0" fontId="86" fillId="10" borderId="31" xfId="30" applyFont="1" applyFill="1" applyBorder="1" applyAlignment="1">
      <alignment horizontal="center" vertical="center"/>
    </xf>
    <xf numFmtId="0" fontId="90" fillId="10" borderId="31" xfId="30" applyFont="1" applyFill="1" applyBorder="1" applyAlignment="1">
      <alignment horizontal="center" vertical="center" wrapText="1"/>
    </xf>
    <xf numFmtId="2" fontId="87" fillId="0" borderId="31" xfId="30" applyNumberFormat="1" applyFont="1" applyBorder="1" applyAlignment="1">
      <alignment horizontal="center" vertical="center"/>
    </xf>
    <xf numFmtId="4" fontId="91" fillId="11" borderId="34" xfId="30" applyNumberFormat="1" applyFont="1" applyFill="1" applyBorder="1" applyAlignment="1">
      <alignment horizontal="center" vertical="center"/>
    </xf>
    <xf numFmtId="0" fontId="36" fillId="4" borderId="3" xfId="30" applyFont="1" applyFill="1" applyBorder="1" applyAlignment="1">
      <alignment horizontal="center" vertical="center"/>
    </xf>
    <xf numFmtId="0" fontId="36" fillId="4" borderId="1" xfId="30" applyFont="1" applyFill="1" applyBorder="1" applyAlignment="1">
      <alignment horizontal="center" vertical="center"/>
    </xf>
    <xf numFmtId="0" fontId="36" fillId="4" borderId="2" xfId="30" applyFont="1" applyFill="1" applyBorder="1" applyAlignment="1">
      <alignment horizontal="center" vertical="center"/>
    </xf>
    <xf numFmtId="0" fontId="36" fillId="4" borderId="7" xfId="30" applyFont="1" applyFill="1" applyBorder="1" applyAlignment="1">
      <alignment horizontal="center" vertical="center" wrapText="1"/>
    </xf>
    <xf numFmtId="0" fontId="36" fillId="4" borderId="5" xfId="30" applyFont="1" applyFill="1" applyBorder="1" applyAlignment="1">
      <alignment horizontal="center" vertical="center" wrapText="1"/>
    </xf>
    <xf numFmtId="49" fontId="36" fillId="4" borderId="7" xfId="30" applyNumberFormat="1" applyFont="1" applyFill="1" applyBorder="1" applyAlignment="1">
      <alignment horizontal="center" vertical="center" wrapText="1"/>
    </xf>
    <xf numFmtId="49" fontId="36" fillId="4" borderId="5" xfId="30" applyNumberFormat="1" applyFont="1" applyFill="1" applyBorder="1" applyAlignment="1">
      <alignment horizontal="center" vertical="center" wrapText="1"/>
    </xf>
    <xf numFmtId="165" fontId="36" fillId="4" borderId="7" xfId="30" applyNumberFormat="1" applyFont="1" applyFill="1" applyBorder="1" applyAlignment="1">
      <alignment horizontal="center" vertical="center" wrapText="1"/>
    </xf>
    <xf numFmtId="165" fontId="36" fillId="4" borderId="5" xfId="30" applyNumberFormat="1" applyFont="1" applyFill="1" applyBorder="1" applyAlignment="1">
      <alignment horizontal="center" vertical="center" wrapText="1"/>
    </xf>
    <xf numFmtId="165" fontId="36" fillId="4" borderId="8" xfId="30" applyNumberFormat="1" applyFont="1" applyFill="1" applyBorder="1" applyAlignment="1">
      <alignment horizontal="center" vertical="center" wrapText="1"/>
    </xf>
    <xf numFmtId="165" fontId="36" fillId="4" borderId="4" xfId="30" applyNumberFormat="1" applyFont="1" applyFill="1" applyBorder="1" applyAlignment="1">
      <alignment horizontal="center" vertical="center" wrapText="1"/>
    </xf>
    <xf numFmtId="0" fontId="45" fillId="3" borderId="0" xfId="30" applyFont="1" applyFill="1" applyAlignment="1">
      <alignment horizontal="center" vertical="center"/>
    </xf>
    <xf numFmtId="0" fontId="45" fillId="3" borderId="31" xfId="30" applyFont="1" applyFill="1" applyBorder="1" applyAlignment="1">
      <alignment horizontal="center" vertical="center"/>
    </xf>
    <xf numFmtId="0" fontId="37" fillId="3" borderId="0" xfId="30" applyFont="1" applyFill="1" applyAlignment="1">
      <alignment horizontal="center" vertical="center" wrapText="1"/>
    </xf>
    <xf numFmtId="0" fontId="37" fillId="3" borderId="31" xfId="30" applyFont="1" applyFill="1" applyBorder="1" applyAlignment="1">
      <alignment horizontal="center" vertical="center" wrapText="1"/>
    </xf>
    <xf numFmtId="0" fontId="36" fillId="4" borderId="0" xfId="8" applyFont="1" applyFill="1" applyAlignment="1">
      <alignment horizontal="center"/>
    </xf>
    <xf numFmtId="0" fontId="37" fillId="4" borderId="10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49" fontId="37" fillId="4" borderId="10" xfId="0" applyNumberFormat="1" applyFont="1" applyFill="1" applyBorder="1" applyAlignment="1">
      <alignment horizontal="center" vertical="center" wrapText="1"/>
    </xf>
    <xf numFmtId="166" fontId="37" fillId="4" borderId="26" xfId="8" applyNumberFormat="1" applyFont="1" applyFill="1" applyBorder="1" applyAlignment="1">
      <alignment horizontal="center" vertical="center"/>
    </xf>
    <xf numFmtId="166" fontId="37" fillId="4" borderId="27" xfId="8" applyNumberFormat="1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top" wrapText="1"/>
    </xf>
    <xf numFmtId="0" fontId="36" fillId="4" borderId="9" xfId="17" applyFont="1" applyFill="1" applyBorder="1" applyAlignment="1">
      <alignment horizontal="center" vertical="center"/>
    </xf>
    <xf numFmtId="0" fontId="36" fillId="4" borderId="29" xfId="17" applyFont="1" applyFill="1" applyBorder="1" applyAlignment="1">
      <alignment horizontal="center" vertical="center"/>
    </xf>
    <xf numFmtId="0" fontId="36" fillId="4" borderId="30" xfId="17" applyFont="1" applyFill="1" applyBorder="1" applyAlignment="1">
      <alignment horizontal="center" vertical="center"/>
    </xf>
    <xf numFmtId="49" fontId="36" fillId="4" borderId="10" xfId="17" applyNumberFormat="1" applyFont="1" applyFill="1" applyBorder="1" applyAlignment="1">
      <alignment horizontal="center" vertical="center" wrapText="1"/>
    </xf>
    <xf numFmtId="49" fontId="36" fillId="4" borderId="0" xfId="17" applyNumberFormat="1" applyFont="1" applyFill="1" applyAlignment="1">
      <alignment horizontal="center" vertical="center" wrapText="1"/>
    </xf>
    <xf numFmtId="49" fontId="36" fillId="4" borderId="31" xfId="17" applyNumberFormat="1" applyFont="1" applyFill="1" applyBorder="1" applyAlignment="1">
      <alignment horizontal="center" vertical="center" wrapText="1"/>
    </xf>
    <xf numFmtId="167" fontId="37" fillId="4" borderId="10" xfId="0" applyNumberFormat="1" applyFont="1" applyFill="1" applyBorder="1" applyAlignment="1">
      <alignment horizontal="center" vertical="center" wrapText="1"/>
    </xf>
    <xf numFmtId="167" fontId="37" fillId="4" borderId="0" xfId="0" applyNumberFormat="1" applyFont="1" applyFill="1" applyAlignment="1">
      <alignment horizontal="center" vertical="center" wrapText="1"/>
    </xf>
    <xf numFmtId="167" fontId="37" fillId="4" borderId="31" xfId="0" applyNumberFormat="1" applyFont="1" applyFill="1" applyBorder="1" applyAlignment="1">
      <alignment horizontal="center" vertical="center" wrapText="1"/>
    </xf>
    <xf numFmtId="165" fontId="37" fillId="4" borderId="26" xfId="0" applyNumberFormat="1" applyFont="1" applyFill="1" applyBorder="1" applyAlignment="1">
      <alignment horizontal="center" vertical="center" wrapText="1"/>
    </xf>
    <xf numFmtId="165" fontId="50" fillId="4" borderId="27" xfId="0" applyNumberFormat="1" applyFont="1" applyFill="1" applyBorder="1" applyAlignment="1">
      <alignment horizontal="center" vertical="center" wrapText="1"/>
    </xf>
    <xf numFmtId="0" fontId="36" fillId="4" borderId="10" xfId="17" applyFont="1" applyFill="1" applyBorder="1" applyAlignment="1">
      <alignment horizontal="center" vertical="center" wrapText="1"/>
    </xf>
    <xf numFmtId="0" fontId="36" fillId="4" borderId="0" xfId="17" applyFont="1" applyFill="1" applyAlignment="1">
      <alignment horizontal="center" vertical="center" wrapText="1"/>
    </xf>
    <xf numFmtId="0" fontId="36" fillId="4" borderId="31" xfId="17" applyFont="1" applyFill="1" applyBorder="1" applyAlignment="1">
      <alignment horizontal="center" vertical="center" wrapText="1"/>
    </xf>
    <xf numFmtId="0" fontId="40" fillId="4" borderId="32" xfId="17" applyFont="1" applyFill="1" applyBorder="1" applyAlignment="1">
      <alignment horizontal="center" vertical="center"/>
    </xf>
    <xf numFmtId="0" fontId="11" fillId="4" borderId="0" xfId="17" applyFont="1" applyFill="1" applyAlignment="1">
      <alignment horizontal="center"/>
    </xf>
    <xf numFmtId="0" fontId="18" fillId="4" borderId="0" xfId="17" applyFont="1" applyFill="1" applyAlignment="1">
      <alignment horizontal="center"/>
    </xf>
    <xf numFmtId="49" fontId="41" fillId="3" borderId="0" xfId="17" applyNumberFormat="1" applyFont="1" applyFill="1" applyAlignment="1">
      <alignment horizontal="center" vertical="center"/>
    </xf>
    <xf numFmtId="49" fontId="41" fillId="3" borderId="4" xfId="17" applyNumberFormat="1" applyFont="1" applyFill="1" applyBorder="1" applyAlignment="1">
      <alignment horizontal="center" vertical="center"/>
    </xf>
    <xf numFmtId="49" fontId="41" fillId="3" borderId="31" xfId="17" applyNumberFormat="1" applyFont="1" applyFill="1" applyBorder="1" applyAlignment="1">
      <alignment horizontal="center" vertical="center"/>
    </xf>
    <xf numFmtId="49" fontId="41" fillId="3" borderId="34" xfId="17" applyNumberFormat="1" applyFont="1" applyFill="1" applyBorder="1" applyAlignment="1">
      <alignment horizontal="center" vertical="center"/>
    </xf>
    <xf numFmtId="0" fontId="31" fillId="5" borderId="0" xfId="17" applyFont="1" applyFill="1" applyAlignment="1">
      <alignment horizontal="left" vertical="center"/>
    </xf>
    <xf numFmtId="0" fontId="40" fillId="4" borderId="29" xfId="17" applyFont="1" applyFill="1" applyBorder="1" applyAlignment="1">
      <alignment horizontal="center" vertical="center"/>
    </xf>
    <xf numFmtId="0" fontId="40" fillId="4" borderId="30" xfId="17" applyFont="1" applyFill="1" applyBorder="1" applyAlignment="1">
      <alignment horizontal="center" vertical="center"/>
    </xf>
    <xf numFmtId="49" fontId="42" fillId="4" borderId="0" xfId="17" applyNumberFormat="1" applyFont="1" applyFill="1" applyAlignment="1">
      <alignment horizontal="center" vertical="center" wrapText="1"/>
    </xf>
    <xf numFmtId="49" fontId="42" fillId="4" borderId="31" xfId="17" applyNumberFormat="1" applyFont="1" applyFill="1" applyBorder="1" applyAlignment="1">
      <alignment horizontal="center" vertical="center" wrapText="1"/>
    </xf>
    <xf numFmtId="167" fontId="36" fillId="4" borderId="26" xfId="17" applyNumberFormat="1" applyFont="1" applyFill="1" applyBorder="1" applyAlignment="1">
      <alignment horizontal="center" vertical="center" wrapText="1"/>
    </xf>
    <xf numFmtId="167" fontId="39" fillId="4" borderId="27" xfId="17" applyNumberFormat="1" applyFont="1" applyFill="1" applyBorder="1" applyAlignment="1">
      <alignment horizontal="center" vertical="center" wrapText="1"/>
    </xf>
    <xf numFmtId="167" fontId="39" fillId="4" borderId="28" xfId="17" applyNumberFormat="1" applyFont="1" applyFill="1" applyBorder="1" applyAlignment="1">
      <alignment horizontal="center" vertical="center" wrapText="1"/>
    </xf>
    <xf numFmtId="0" fontId="40" fillId="3" borderId="1" xfId="17" applyFont="1" applyFill="1" applyBorder="1" applyAlignment="1">
      <alignment horizontal="center" vertical="top" wrapText="1"/>
    </xf>
    <xf numFmtId="0" fontId="40" fillId="3" borderId="2" xfId="17" applyFont="1" applyFill="1" applyBorder="1" applyAlignment="1">
      <alignment horizontal="center" vertical="top" wrapText="1"/>
    </xf>
    <xf numFmtId="0" fontId="40" fillId="4" borderId="10" xfId="17" applyFont="1" applyFill="1" applyBorder="1" applyAlignment="1">
      <alignment horizontal="center" vertical="center"/>
    </xf>
    <xf numFmtId="0" fontId="40" fillId="4" borderId="31" xfId="17" applyFont="1" applyFill="1" applyBorder="1" applyAlignment="1">
      <alignment horizontal="center" vertical="center"/>
    </xf>
    <xf numFmtId="0" fontId="36" fillId="6" borderId="9" xfId="20" applyFont="1" applyFill="1" applyBorder="1" applyAlignment="1">
      <alignment horizontal="center" vertical="center"/>
    </xf>
    <xf numFmtId="0" fontId="36" fillId="6" borderId="29" xfId="20" applyFont="1" applyFill="1" applyBorder="1" applyAlignment="1">
      <alignment horizontal="center" vertical="center"/>
    </xf>
    <xf numFmtId="0" fontId="36" fillId="6" borderId="30" xfId="20" applyFont="1" applyFill="1" applyBorder="1" applyAlignment="1">
      <alignment horizontal="center" vertical="center"/>
    </xf>
    <xf numFmtId="0" fontId="36" fillId="6" borderId="10" xfId="20" applyFont="1" applyFill="1" applyBorder="1" applyAlignment="1">
      <alignment horizontal="center" vertical="center" wrapText="1"/>
    </xf>
    <xf numFmtId="0" fontId="36" fillId="6" borderId="0" xfId="20" applyFont="1" applyFill="1" applyAlignment="1">
      <alignment horizontal="center" vertical="center" wrapText="1"/>
    </xf>
    <xf numFmtId="0" fontId="36" fillId="6" borderId="31" xfId="20" applyFont="1" applyFill="1" applyBorder="1" applyAlignment="1">
      <alignment horizontal="center" vertical="center" wrapText="1"/>
    </xf>
    <xf numFmtId="49" fontId="36" fillId="6" borderId="10" xfId="20" applyNumberFormat="1" applyFont="1" applyFill="1" applyBorder="1" applyAlignment="1">
      <alignment horizontal="center" vertical="center" wrapText="1"/>
    </xf>
    <xf numFmtId="49" fontId="36" fillId="6" borderId="0" xfId="20" applyNumberFormat="1" applyFont="1" applyFill="1" applyAlignment="1">
      <alignment horizontal="center" vertical="center" wrapText="1"/>
    </xf>
    <xf numFmtId="49" fontId="36" fillId="6" borderId="31" xfId="20" applyNumberFormat="1" applyFont="1" applyFill="1" applyBorder="1" applyAlignment="1">
      <alignment horizontal="center" vertical="center" wrapText="1"/>
    </xf>
    <xf numFmtId="165" fontId="36" fillId="6" borderId="10" xfId="20" applyNumberFormat="1" applyFont="1" applyFill="1" applyBorder="1" applyAlignment="1">
      <alignment horizontal="center" vertical="center"/>
    </xf>
    <xf numFmtId="165" fontId="36" fillId="6" borderId="0" xfId="20" applyNumberFormat="1" applyFont="1" applyFill="1" applyAlignment="1">
      <alignment horizontal="center" vertical="center"/>
    </xf>
    <xf numFmtId="165" fontId="36" fillId="6" borderId="31" xfId="20" applyNumberFormat="1" applyFont="1" applyFill="1" applyBorder="1" applyAlignment="1">
      <alignment horizontal="center" vertical="center"/>
    </xf>
    <xf numFmtId="165" fontId="36" fillId="6" borderId="26" xfId="20" applyNumberFormat="1" applyFont="1" applyFill="1" applyBorder="1" applyAlignment="1">
      <alignment horizontal="center" vertical="center" wrapText="1"/>
    </xf>
    <xf numFmtId="165" fontId="36" fillId="6" borderId="27" xfId="20" applyNumberFormat="1" applyFont="1" applyFill="1" applyBorder="1" applyAlignment="1">
      <alignment horizontal="center" vertical="center" wrapText="1"/>
    </xf>
    <xf numFmtId="165" fontId="36" fillId="6" borderId="28" xfId="20" applyNumberFormat="1" applyFont="1" applyFill="1" applyBorder="1" applyAlignment="1">
      <alignment horizontal="center" vertical="center" wrapText="1"/>
    </xf>
    <xf numFmtId="0" fontId="40" fillId="0" borderId="5" xfId="20" applyFont="1" applyBorder="1" applyAlignment="1">
      <alignment horizontal="center" vertical="center"/>
    </xf>
    <xf numFmtId="0" fontId="40" fillId="0" borderId="6" xfId="20" applyFont="1" applyBorder="1" applyAlignment="1">
      <alignment horizontal="center" vertical="center"/>
    </xf>
    <xf numFmtId="0" fontId="40" fillId="0" borderId="0" xfId="20" applyFont="1" applyAlignment="1">
      <alignment horizontal="center" vertical="center"/>
    </xf>
    <xf numFmtId="0" fontId="40" fillId="0" borderId="31" xfId="20" applyFont="1" applyBorder="1" applyAlignment="1">
      <alignment horizontal="center" vertical="center"/>
    </xf>
    <xf numFmtId="49" fontId="36" fillId="3" borderId="0" xfId="20" applyNumberFormat="1" applyFont="1" applyFill="1" applyAlignment="1">
      <alignment horizontal="center" vertical="center" wrapText="1"/>
    </xf>
    <xf numFmtId="49" fontId="36" fillId="3" borderId="31" xfId="20" applyNumberFormat="1" applyFont="1" applyFill="1" applyBorder="1" applyAlignment="1">
      <alignment horizontal="center" vertical="center" wrapText="1"/>
    </xf>
    <xf numFmtId="4" fontId="36" fillId="0" borderId="0" xfId="20" applyNumberFormat="1" applyFont="1" applyAlignment="1">
      <alignment horizontal="center" vertical="center"/>
    </xf>
    <xf numFmtId="4" fontId="36" fillId="0" borderId="31" xfId="20" applyNumberFormat="1" applyFont="1" applyBorder="1" applyAlignment="1">
      <alignment horizontal="center" vertical="center"/>
    </xf>
    <xf numFmtId="2" fontId="40" fillId="5" borderId="4" xfId="20" applyNumberFormat="1" applyFont="1" applyFill="1" applyBorder="1" applyAlignment="1">
      <alignment horizontal="center" vertical="center"/>
    </xf>
    <xf numFmtId="2" fontId="40" fillId="5" borderId="34" xfId="20" applyNumberFormat="1" applyFont="1" applyFill="1" applyBorder="1" applyAlignment="1">
      <alignment horizontal="center" vertical="center"/>
    </xf>
    <xf numFmtId="0" fontId="40" fillId="6" borderId="14" xfId="30" applyFont="1" applyFill="1" applyBorder="1" applyAlignment="1">
      <alignment horizontal="center" vertical="center"/>
    </xf>
    <xf numFmtId="0" fontId="40" fillId="6" borderId="15" xfId="30" applyFont="1" applyFill="1" applyBorder="1" applyAlignment="1">
      <alignment horizontal="center" vertical="center"/>
    </xf>
    <xf numFmtId="0" fontId="36" fillId="0" borderId="0" xfId="20" applyFont="1" applyAlignment="1">
      <alignment horizontal="center" vertical="center" wrapText="1"/>
    </xf>
    <xf numFmtId="0" fontId="36" fillId="0" borderId="31" xfId="20" applyFont="1" applyBorder="1" applyAlignment="1">
      <alignment horizontal="center" vertical="center" wrapText="1"/>
    </xf>
    <xf numFmtId="0" fontId="43" fillId="0" borderId="0" xfId="20" applyFont="1" applyAlignment="1">
      <alignment horizontal="center" vertical="center" wrapText="1"/>
    </xf>
    <xf numFmtId="0" fontId="43" fillId="0" borderId="31" xfId="20" applyFont="1" applyBorder="1" applyAlignment="1">
      <alignment horizontal="center" vertical="center" wrapText="1"/>
    </xf>
    <xf numFmtId="0" fontId="43" fillId="3" borderId="31" xfId="30" applyFont="1" applyFill="1" applyBorder="1" applyAlignment="1">
      <alignment horizontal="center"/>
    </xf>
    <xf numFmtId="0" fontId="36" fillId="2" borderId="0" xfId="20" applyFont="1" applyFill="1" applyAlignment="1">
      <alignment horizontal="center" vertical="center" wrapText="1"/>
    </xf>
    <xf numFmtId="0" fontId="36" fillId="2" borderId="31" xfId="20" applyFont="1" applyFill="1" applyBorder="1" applyAlignment="1">
      <alignment horizontal="center" vertical="center" wrapText="1"/>
    </xf>
    <xf numFmtId="4" fontId="36" fillId="0" borderId="10" xfId="20" applyNumberFormat="1" applyFont="1" applyBorder="1" applyAlignment="1">
      <alignment horizontal="center" vertical="center"/>
    </xf>
    <xf numFmtId="0" fontId="43" fillId="3" borderId="32" xfId="30" applyFont="1" applyFill="1" applyBorder="1" applyAlignment="1">
      <alignment horizontal="center"/>
    </xf>
    <xf numFmtId="0" fontId="40" fillId="6" borderId="14" xfId="0" applyFont="1" applyFill="1" applyBorder="1" applyAlignment="1">
      <alignment horizontal="center" vertical="center"/>
    </xf>
    <xf numFmtId="0" fontId="40" fillId="6" borderId="15" xfId="0" applyFont="1" applyFill="1" applyBorder="1" applyAlignment="1">
      <alignment horizontal="center" vertical="center"/>
    </xf>
    <xf numFmtId="0" fontId="40" fillId="2" borderId="0" xfId="20" applyFont="1" applyFill="1" applyAlignment="1">
      <alignment horizontal="center" vertical="center"/>
    </xf>
    <xf numFmtId="0" fontId="40" fillId="2" borderId="31" xfId="20" applyFont="1" applyFill="1" applyBorder="1" applyAlignment="1">
      <alignment horizontal="center" vertical="center"/>
    </xf>
    <xf numFmtId="0" fontId="40" fillId="2" borderId="10" xfId="20" applyFont="1" applyFill="1" applyBorder="1" applyAlignment="1">
      <alignment horizontal="center" vertical="center"/>
    </xf>
    <xf numFmtId="0" fontId="36" fillId="2" borderId="10" xfId="20" applyFont="1" applyFill="1" applyBorder="1" applyAlignment="1">
      <alignment horizontal="center" vertical="center" wrapText="1"/>
    </xf>
    <xf numFmtId="0" fontId="36" fillId="2" borderId="31" xfId="20" applyFont="1" applyFill="1" applyBorder="1" applyAlignment="1">
      <alignment horizontal="left" vertical="center"/>
    </xf>
    <xf numFmtId="0" fontId="36" fillId="2" borderId="32" xfId="20" applyFont="1" applyFill="1" applyBorder="1" applyAlignment="1">
      <alignment horizontal="left" vertical="center"/>
    </xf>
  </cellXfs>
  <cellStyles count="44">
    <cellStyle name="Čárka 2" xfId="25" xr:uid="{00000000-0005-0000-0000-000000000000}"/>
    <cellStyle name="Čárka 3" xfId="40" xr:uid="{00000000-0005-0000-0000-000001000000}"/>
    <cellStyle name="Euro" xfId="15" xr:uid="{00000000-0005-0000-0000-000002000000}"/>
    <cellStyle name="Euro 2" xfId="24" xr:uid="{00000000-0005-0000-0000-000003000000}"/>
    <cellStyle name="Hypertextový odkaz" xfId="1" builtinId="8"/>
    <cellStyle name="Hypertextový odkaz 2" xfId="4" xr:uid="{00000000-0005-0000-0000-000005000000}"/>
    <cellStyle name="Hypertextový odkaz 2 2" xfId="19" xr:uid="{00000000-0005-0000-0000-000006000000}"/>
    <cellStyle name="Hypertextový odkaz 3" xfId="9" xr:uid="{00000000-0005-0000-0000-000007000000}"/>
    <cellStyle name="Měna 2" xfId="41" xr:uid="{00000000-0005-0000-0000-000008000000}"/>
    <cellStyle name="Normal 2" xfId="16" xr:uid="{00000000-0005-0000-0000-000009000000}"/>
    <cellStyle name="Normal 2 2" xfId="31" xr:uid="{00000000-0005-0000-0000-00000A000000}"/>
    <cellStyle name="Normal 2_01. ELEKTROTVAROVKY" xfId="26" xr:uid="{00000000-0005-0000-0000-00000B000000}"/>
    <cellStyle name="Normal_Base complerta" xfId="11" xr:uid="{00000000-0005-0000-0000-00000C000000}"/>
    <cellStyle name="Normal_Hoja1" xfId="2" xr:uid="{00000000-0005-0000-0000-00000D000000}"/>
    <cellStyle name="Normal_Hoja1 3" xfId="7" xr:uid="{00000000-0005-0000-0000-00000E000000}"/>
    <cellStyle name="Normální" xfId="0" builtinId="0"/>
    <cellStyle name="Normální 10" xfId="43" xr:uid="{9CEF89AE-A8EE-4548-987A-6F37FC474751}"/>
    <cellStyle name="normální 2" xfId="5" xr:uid="{00000000-0005-0000-0000-000010000000}"/>
    <cellStyle name="Normální 2 2" xfId="14" xr:uid="{00000000-0005-0000-0000-000011000000}"/>
    <cellStyle name="normální 2 3" xfId="20" xr:uid="{00000000-0005-0000-0000-000012000000}"/>
    <cellStyle name="normální 2 4" xfId="18" xr:uid="{00000000-0005-0000-0000-000013000000}"/>
    <cellStyle name="normální 2 5" xfId="32" xr:uid="{00000000-0005-0000-0000-000014000000}"/>
    <cellStyle name="normální 2 6" xfId="33" xr:uid="{00000000-0005-0000-0000-000015000000}"/>
    <cellStyle name="normální 2 7" xfId="37" xr:uid="{00000000-0005-0000-0000-000016000000}"/>
    <cellStyle name="normální 2_01. ELEKTROTVAROVKY" xfId="27" xr:uid="{00000000-0005-0000-0000-000017000000}"/>
    <cellStyle name="normální 3" xfId="8" xr:uid="{00000000-0005-0000-0000-000018000000}"/>
    <cellStyle name="normální 4" xfId="12" xr:uid="{00000000-0005-0000-0000-000019000000}"/>
    <cellStyle name="normální 4 2" xfId="22" xr:uid="{00000000-0005-0000-0000-00001A000000}"/>
    <cellStyle name="normální 4 3" xfId="34" xr:uid="{00000000-0005-0000-0000-00001B000000}"/>
    <cellStyle name="normální 4_01. ELEKTROTVAROVKY" xfId="28" xr:uid="{00000000-0005-0000-0000-00001C000000}"/>
    <cellStyle name="normální 5" xfId="17" xr:uid="{00000000-0005-0000-0000-00001D000000}"/>
    <cellStyle name="Normální 6" xfId="30" xr:uid="{00000000-0005-0000-0000-00001E000000}"/>
    <cellStyle name="Normální 7" xfId="36" xr:uid="{00000000-0005-0000-0000-00001F000000}"/>
    <cellStyle name="Normální 8" xfId="38" xr:uid="{00000000-0005-0000-0000-000020000000}"/>
    <cellStyle name="Normální 9" xfId="39" xr:uid="{00000000-0005-0000-0000-000021000000}"/>
    <cellStyle name="normální_Rabatový list - MIRAD 2" xfId="10" xr:uid="{00000000-0005-0000-0000-000022000000}"/>
    <cellStyle name="Percent 2" xfId="29" xr:uid="{00000000-0005-0000-0000-000023000000}"/>
    <cellStyle name="procent 2" xfId="6" xr:uid="{00000000-0005-0000-0000-000024000000}"/>
    <cellStyle name="procent 2 2" xfId="21" xr:uid="{00000000-0005-0000-0000-000025000000}"/>
    <cellStyle name="procent 3" xfId="13" xr:uid="{00000000-0005-0000-0000-000026000000}"/>
    <cellStyle name="procent 3 2" xfId="23" xr:uid="{00000000-0005-0000-0000-000027000000}"/>
    <cellStyle name="procent 3 3" xfId="35" xr:uid="{00000000-0005-0000-0000-000028000000}"/>
    <cellStyle name="Procenta" xfId="3" builtinId="5"/>
    <cellStyle name="Procenta 2" xfId="42" xr:uid="{53F1E0CA-1C00-4EEF-9A16-2E4DC165C924}"/>
  </cellStyles>
  <dxfs count="0"/>
  <tableStyles count="0" defaultTableStyle="TableStyleMedium9" defaultPivotStyle="PivotStyleLight16"/>
  <colors>
    <mruColors>
      <color rgb="FFEEECE1"/>
      <color rgb="FF99DDF5"/>
      <color rgb="FF16A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1.emf"/><Relationship Id="rId13" Type="http://schemas.openxmlformats.org/officeDocument/2006/relationships/image" Target="../media/image186.jpeg"/><Relationship Id="rId3" Type="http://schemas.openxmlformats.org/officeDocument/2006/relationships/image" Target="../media/image176.emf"/><Relationship Id="rId7" Type="http://schemas.openxmlformats.org/officeDocument/2006/relationships/image" Target="../media/image180.emf"/><Relationship Id="rId12" Type="http://schemas.openxmlformats.org/officeDocument/2006/relationships/image" Target="../media/image185.emf"/><Relationship Id="rId2" Type="http://schemas.openxmlformats.org/officeDocument/2006/relationships/image" Target="../media/image175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179.emf"/><Relationship Id="rId11" Type="http://schemas.openxmlformats.org/officeDocument/2006/relationships/image" Target="../media/image184.emf"/><Relationship Id="rId5" Type="http://schemas.openxmlformats.org/officeDocument/2006/relationships/image" Target="../media/image178.emf"/><Relationship Id="rId10" Type="http://schemas.openxmlformats.org/officeDocument/2006/relationships/image" Target="../media/image183.emf"/><Relationship Id="rId4" Type="http://schemas.openxmlformats.org/officeDocument/2006/relationships/image" Target="../media/image177.emf"/><Relationship Id="rId9" Type="http://schemas.openxmlformats.org/officeDocument/2006/relationships/image" Target="../media/image182.emf"/><Relationship Id="rId14" Type="http://schemas.openxmlformats.org/officeDocument/2006/relationships/image" Target="../media/image187.jpe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9.jpeg"/><Relationship Id="rId18" Type="http://schemas.openxmlformats.org/officeDocument/2006/relationships/image" Target="../media/image204.jpeg"/><Relationship Id="rId26" Type="http://schemas.openxmlformats.org/officeDocument/2006/relationships/image" Target="../media/image212.jpeg"/><Relationship Id="rId39" Type="http://schemas.openxmlformats.org/officeDocument/2006/relationships/image" Target="../media/image225.jpeg"/><Relationship Id="rId21" Type="http://schemas.openxmlformats.org/officeDocument/2006/relationships/image" Target="../media/image207.jpeg"/><Relationship Id="rId34" Type="http://schemas.openxmlformats.org/officeDocument/2006/relationships/image" Target="../media/image220.jpeg"/><Relationship Id="rId42" Type="http://schemas.openxmlformats.org/officeDocument/2006/relationships/image" Target="../media/image228.jpeg"/><Relationship Id="rId47" Type="http://schemas.openxmlformats.org/officeDocument/2006/relationships/image" Target="../media/image233.jpeg"/><Relationship Id="rId50" Type="http://schemas.openxmlformats.org/officeDocument/2006/relationships/image" Target="../media/image236.jpeg"/><Relationship Id="rId55" Type="http://schemas.microsoft.com/office/2007/relationships/hdphoto" Target="../media/hdphoto1.wdp"/><Relationship Id="rId7" Type="http://schemas.openxmlformats.org/officeDocument/2006/relationships/image" Target="../media/image193.png"/><Relationship Id="rId2" Type="http://schemas.openxmlformats.org/officeDocument/2006/relationships/image" Target="../media/image188.jpeg"/><Relationship Id="rId16" Type="http://schemas.openxmlformats.org/officeDocument/2006/relationships/image" Target="../media/image202.jpeg"/><Relationship Id="rId29" Type="http://schemas.openxmlformats.org/officeDocument/2006/relationships/image" Target="../media/image215.jpeg"/><Relationship Id="rId11" Type="http://schemas.openxmlformats.org/officeDocument/2006/relationships/image" Target="../media/image197.jpeg"/><Relationship Id="rId24" Type="http://schemas.openxmlformats.org/officeDocument/2006/relationships/image" Target="../media/image210.jpeg"/><Relationship Id="rId32" Type="http://schemas.openxmlformats.org/officeDocument/2006/relationships/image" Target="../media/image218.jpeg"/><Relationship Id="rId37" Type="http://schemas.openxmlformats.org/officeDocument/2006/relationships/image" Target="../media/image223.png"/><Relationship Id="rId40" Type="http://schemas.openxmlformats.org/officeDocument/2006/relationships/image" Target="../media/image226.jpeg"/><Relationship Id="rId45" Type="http://schemas.openxmlformats.org/officeDocument/2006/relationships/image" Target="../media/image231.jpeg"/><Relationship Id="rId53" Type="http://schemas.openxmlformats.org/officeDocument/2006/relationships/image" Target="../media/image238.png"/><Relationship Id="rId58" Type="http://schemas.openxmlformats.org/officeDocument/2006/relationships/image" Target="../media/image242.png"/><Relationship Id="rId5" Type="http://schemas.openxmlformats.org/officeDocument/2006/relationships/image" Target="../media/image191.png"/><Relationship Id="rId61" Type="http://schemas.openxmlformats.org/officeDocument/2006/relationships/image" Target="../media/image245.png"/><Relationship Id="rId19" Type="http://schemas.openxmlformats.org/officeDocument/2006/relationships/image" Target="../media/image205.png"/><Relationship Id="rId14" Type="http://schemas.openxmlformats.org/officeDocument/2006/relationships/image" Target="../media/image200.jpeg"/><Relationship Id="rId22" Type="http://schemas.openxmlformats.org/officeDocument/2006/relationships/image" Target="../media/image208.jpeg"/><Relationship Id="rId27" Type="http://schemas.openxmlformats.org/officeDocument/2006/relationships/image" Target="../media/image213.jpeg"/><Relationship Id="rId30" Type="http://schemas.openxmlformats.org/officeDocument/2006/relationships/image" Target="../media/image216.jpeg"/><Relationship Id="rId35" Type="http://schemas.openxmlformats.org/officeDocument/2006/relationships/image" Target="../media/image221.png"/><Relationship Id="rId43" Type="http://schemas.openxmlformats.org/officeDocument/2006/relationships/image" Target="../media/image229.jpeg"/><Relationship Id="rId48" Type="http://schemas.openxmlformats.org/officeDocument/2006/relationships/image" Target="../media/image234.png"/><Relationship Id="rId56" Type="http://schemas.openxmlformats.org/officeDocument/2006/relationships/image" Target="../media/image240.png"/><Relationship Id="rId8" Type="http://schemas.openxmlformats.org/officeDocument/2006/relationships/image" Target="../media/image194.png"/><Relationship Id="rId51" Type="http://schemas.openxmlformats.org/officeDocument/2006/relationships/image" Target="../media/image237.jpeg"/><Relationship Id="rId3" Type="http://schemas.openxmlformats.org/officeDocument/2006/relationships/image" Target="../media/image189.png"/><Relationship Id="rId12" Type="http://schemas.openxmlformats.org/officeDocument/2006/relationships/image" Target="../media/image198.jpeg"/><Relationship Id="rId17" Type="http://schemas.openxmlformats.org/officeDocument/2006/relationships/image" Target="../media/image203.jpeg"/><Relationship Id="rId25" Type="http://schemas.openxmlformats.org/officeDocument/2006/relationships/image" Target="../media/image211.jpeg"/><Relationship Id="rId33" Type="http://schemas.openxmlformats.org/officeDocument/2006/relationships/image" Target="../media/image219.jpeg"/><Relationship Id="rId38" Type="http://schemas.openxmlformats.org/officeDocument/2006/relationships/image" Target="../media/image224.jpeg"/><Relationship Id="rId46" Type="http://schemas.openxmlformats.org/officeDocument/2006/relationships/image" Target="../media/image232.png"/><Relationship Id="rId59" Type="http://schemas.openxmlformats.org/officeDocument/2006/relationships/image" Target="../media/image243.png"/><Relationship Id="rId20" Type="http://schemas.openxmlformats.org/officeDocument/2006/relationships/image" Target="../media/image206.jpeg"/><Relationship Id="rId41" Type="http://schemas.openxmlformats.org/officeDocument/2006/relationships/image" Target="../media/image227.jpeg"/><Relationship Id="rId54" Type="http://schemas.openxmlformats.org/officeDocument/2006/relationships/image" Target="../media/image239.png"/><Relationship Id="rId1" Type="http://schemas.openxmlformats.org/officeDocument/2006/relationships/hyperlink" Target="#'RABATOV&#221; LIST '!A1"/><Relationship Id="rId6" Type="http://schemas.openxmlformats.org/officeDocument/2006/relationships/image" Target="../media/image192.jpeg"/><Relationship Id="rId15" Type="http://schemas.openxmlformats.org/officeDocument/2006/relationships/image" Target="../media/image201.jpeg"/><Relationship Id="rId23" Type="http://schemas.openxmlformats.org/officeDocument/2006/relationships/image" Target="../media/image209.jpeg"/><Relationship Id="rId28" Type="http://schemas.openxmlformats.org/officeDocument/2006/relationships/image" Target="../media/image214.jpeg"/><Relationship Id="rId36" Type="http://schemas.openxmlformats.org/officeDocument/2006/relationships/image" Target="../media/image222.png"/><Relationship Id="rId49" Type="http://schemas.openxmlformats.org/officeDocument/2006/relationships/image" Target="../media/image235.png"/><Relationship Id="rId57" Type="http://schemas.openxmlformats.org/officeDocument/2006/relationships/image" Target="../media/image241.png"/><Relationship Id="rId10" Type="http://schemas.openxmlformats.org/officeDocument/2006/relationships/image" Target="../media/image196.jpeg"/><Relationship Id="rId31" Type="http://schemas.openxmlformats.org/officeDocument/2006/relationships/image" Target="../media/image217.jpeg"/><Relationship Id="rId44" Type="http://schemas.openxmlformats.org/officeDocument/2006/relationships/image" Target="../media/image230.jpeg"/><Relationship Id="rId52" Type="http://schemas.openxmlformats.org/officeDocument/2006/relationships/image" Target="../media/image141.png"/><Relationship Id="rId60" Type="http://schemas.openxmlformats.org/officeDocument/2006/relationships/image" Target="../media/image244.jpeg"/><Relationship Id="rId4" Type="http://schemas.openxmlformats.org/officeDocument/2006/relationships/image" Target="../media/image190.png"/><Relationship Id="rId9" Type="http://schemas.openxmlformats.org/officeDocument/2006/relationships/image" Target="../media/image195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jpeg"/><Relationship Id="rId13" Type="http://schemas.openxmlformats.org/officeDocument/2006/relationships/image" Target="../media/image256.jpeg"/><Relationship Id="rId18" Type="http://schemas.openxmlformats.org/officeDocument/2006/relationships/image" Target="../media/image261.jpeg"/><Relationship Id="rId3" Type="http://schemas.openxmlformats.org/officeDocument/2006/relationships/image" Target="../media/image247.jpeg"/><Relationship Id="rId21" Type="http://schemas.openxmlformats.org/officeDocument/2006/relationships/image" Target="../media/image264.jpeg"/><Relationship Id="rId7" Type="http://schemas.openxmlformats.org/officeDocument/2006/relationships/image" Target="../media/image251.jpeg"/><Relationship Id="rId12" Type="http://schemas.openxmlformats.org/officeDocument/2006/relationships/hyperlink" Target="#'RABATOV&#221; LIST '!A1"/><Relationship Id="rId17" Type="http://schemas.openxmlformats.org/officeDocument/2006/relationships/image" Target="../media/image260.jpeg"/><Relationship Id="rId25" Type="http://schemas.openxmlformats.org/officeDocument/2006/relationships/image" Target="../media/image268.png"/><Relationship Id="rId2" Type="http://schemas.openxmlformats.org/officeDocument/2006/relationships/image" Target="../media/image246.jpeg"/><Relationship Id="rId16" Type="http://schemas.openxmlformats.org/officeDocument/2006/relationships/image" Target="../media/image259.jpeg"/><Relationship Id="rId20" Type="http://schemas.openxmlformats.org/officeDocument/2006/relationships/image" Target="../media/image263.jpeg"/><Relationship Id="rId1" Type="http://schemas.openxmlformats.org/officeDocument/2006/relationships/image" Target="../media/image143.png"/><Relationship Id="rId6" Type="http://schemas.openxmlformats.org/officeDocument/2006/relationships/image" Target="../media/image250.jpeg"/><Relationship Id="rId11" Type="http://schemas.openxmlformats.org/officeDocument/2006/relationships/image" Target="../media/image255.jpeg"/><Relationship Id="rId24" Type="http://schemas.openxmlformats.org/officeDocument/2006/relationships/image" Target="../media/image267.jpeg"/><Relationship Id="rId5" Type="http://schemas.openxmlformats.org/officeDocument/2006/relationships/image" Target="../media/image249.png"/><Relationship Id="rId15" Type="http://schemas.openxmlformats.org/officeDocument/2006/relationships/image" Target="../media/image258.jpeg"/><Relationship Id="rId23" Type="http://schemas.openxmlformats.org/officeDocument/2006/relationships/image" Target="../media/image266.jpeg"/><Relationship Id="rId10" Type="http://schemas.openxmlformats.org/officeDocument/2006/relationships/image" Target="../media/image254.jpeg"/><Relationship Id="rId19" Type="http://schemas.openxmlformats.org/officeDocument/2006/relationships/image" Target="../media/image262.jpeg"/><Relationship Id="rId4" Type="http://schemas.openxmlformats.org/officeDocument/2006/relationships/image" Target="../media/image248.png"/><Relationship Id="rId9" Type="http://schemas.openxmlformats.org/officeDocument/2006/relationships/image" Target="../media/image253.jpeg"/><Relationship Id="rId14" Type="http://schemas.openxmlformats.org/officeDocument/2006/relationships/image" Target="../media/image257.png"/><Relationship Id="rId22" Type="http://schemas.openxmlformats.org/officeDocument/2006/relationships/image" Target="../media/image265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5.jpeg"/><Relationship Id="rId13" Type="http://schemas.openxmlformats.org/officeDocument/2006/relationships/image" Target="../media/image280.png"/><Relationship Id="rId3" Type="http://schemas.openxmlformats.org/officeDocument/2006/relationships/image" Target="../media/image270.png"/><Relationship Id="rId7" Type="http://schemas.openxmlformats.org/officeDocument/2006/relationships/image" Target="../media/image274.png"/><Relationship Id="rId12" Type="http://schemas.openxmlformats.org/officeDocument/2006/relationships/image" Target="../media/image279.png"/><Relationship Id="rId2" Type="http://schemas.openxmlformats.org/officeDocument/2006/relationships/image" Target="../media/image269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273.png"/><Relationship Id="rId11" Type="http://schemas.openxmlformats.org/officeDocument/2006/relationships/image" Target="../media/image278.png"/><Relationship Id="rId5" Type="http://schemas.openxmlformats.org/officeDocument/2006/relationships/image" Target="../media/image272.png"/><Relationship Id="rId10" Type="http://schemas.openxmlformats.org/officeDocument/2006/relationships/image" Target="../media/image277.png"/><Relationship Id="rId4" Type="http://schemas.openxmlformats.org/officeDocument/2006/relationships/image" Target="../media/image271.png"/><Relationship Id="rId9" Type="http://schemas.openxmlformats.org/officeDocument/2006/relationships/image" Target="../media/image27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6.jpeg"/><Relationship Id="rId13" Type="http://schemas.openxmlformats.org/officeDocument/2006/relationships/image" Target="../media/image291.png"/><Relationship Id="rId3" Type="http://schemas.openxmlformats.org/officeDocument/2006/relationships/image" Target="../media/image281.png"/><Relationship Id="rId7" Type="http://schemas.openxmlformats.org/officeDocument/2006/relationships/image" Target="../media/image285.jpeg"/><Relationship Id="rId12" Type="http://schemas.openxmlformats.org/officeDocument/2006/relationships/image" Target="../media/image290.png"/><Relationship Id="rId17" Type="http://schemas.openxmlformats.org/officeDocument/2006/relationships/image" Target="../media/image295.png"/><Relationship Id="rId2" Type="http://schemas.openxmlformats.org/officeDocument/2006/relationships/image" Target="../media/image269.jpeg"/><Relationship Id="rId16" Type="http://schemas.openxmlformats.org/officeDocument/2006/relationships/image" Target="../media/image294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284.jpeg"/><Relationship Id="rId11" Type="http://schemas.openxmlformats.org/officeDocument/2006/relationships/image" Target="../media/image289.png"/><Relationship Id="rId5" Type="http://schemas.openxmlformats.org/officeDocument/2006/relationships/image" Target="../media/image283.jpeg"/><Relationship Id="rId15" Type="http://schemas.openxmlformats.org/officeDocument/2006/relationships/image" Target="../media/image293.jpeg"/><Relationship Id="rId10" Type="http://schemas.openxmlformats.org/officeDocument/2006/relationships/image" Target="../media/image288.jpeg"/><Relationship Id="rId4" Type="http://schemas.openxmlformats.org/officeDocument/2006/relationships/image" Target="../media/image282.jpeg"/><Relationship Id="rId9" Type="http://schemas.openxmlformats.org/officeDocument/2006/relationships/image" Target="../media/image287.jpeg"/><Relationship Id="rId14" Type="http://schemas.openxmlformats.org/officeDocument/2006/relationships/image" Target="../media/image292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1.png"/><Relationship Id="rId13" Type="http://schemas.openxmlformats.org/officeDocument/2006/relationships/image" Target="../media/image306.png"/><Relationship Id="rId3" Type="http://schemas.openxmlformats.org/officeDocument/2006/relationships/image" Target="../media/image296.png"/><Relationship Id="rId7" Type="http://schemas.openxmlformats.org/officeDocument/2006/relationships/image" Target="../media/image300.png"/><Relationship Id="rId12" Type="http://schemas.openxmlformats.org/officeDocument/2006/relationships/image" Target="../media/image305.jpeg"/><Relationship Id="rId17" Type="http://schemas.openxmlformats.org/officeDocument/2006/relationships/image" Target="../media/image310.png"/><Relationship Id="rId2" Type="http://schemas.openxmlformats.org/officeDocument/2006/relationships/image" Target="../media/image269.jpeg"/><Relationship Id="rId16" Type="http://schemas.openxmlformats.org/officeDocument/2006/relationships/image" Target="../media/image309.png"/><Relationship Id="rId1" Type="http://schemas.openxmlformats.org/officeDocument/2006/relationships/hyperlink" Target="#'RABATOV&#221; LIST '!A1"/><Relationship Id="rId6" Type="http://schemas.openxmlformats.org/officeDocument/2006/relationships/image" Target="../media/image299.png"/><Relationship Id="rId11" Type="http://schemas.openxmlformats.org/officeDocument/2006/relationships/image" Target="../media/image304.jpeg"/><Relationship Id="rId5" Type="http://schemas.openxmlformats.org/officeDocument/2006/relationships/image" Target="../media/image298.png"/><Relationship Id="rId15" Type="http://schemas.openxmlformats.org/officeDocument/2006/relationships/image" Target="../media/image308.png"/><Relationship Id="rId10" Type="http://schemas.openxmlformats.org/officeDocument/2006/relationships/image" Target="../media/image303.png"/><Relationship Id="rId4" Type="http://schemas.openxmlformats.org/officeDocument/2006/relationships/image" Target="../media/image297.pn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2.png"/><Relationship Id="rId2" Type="http://schemas.openxmlformats.org/officeDocument/2006/relationships/image" Target="../media/image311.jpeg"/><Relationship Id="rId1" Type="http://schemas.openxmlformats.org/officeDocument/2006/relationships/hyperlink" Target="#'RABATOV&#221; LIST '!A1"/><Relationship Id="rId4" Type="http://schemas.openxmlformats.org/officeDocument/2006/relationships/image" Target="../media/image31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ABATOV&#221; LIST '!A1"/><Relationship Id="rId2" Type="http://schemas.openxmlformats.org/officeDocument/2006/relationships/image" Target="../media/image315.emf"/><Relationship Id="rId1" Type="http://schemas.openxmlformats.org/officeDocument/2006/relationships/image" Target="../media/image314.emf"/><Relationship Id="rId5" Type="http://schemas.openxmlformats.org/officeDocument/2006/relationships/image" Target="../media/image316.jpeg"/><Relationship Id="rId4" Type="http://schemas.openxmlformats.org/officeDocument/2006/relationships/image" Target="../media/image256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ABATOV&#221; LIST '!A1"/><Relationship Id="rId2" Type="http://schemas.openxmlformats.org/officeDocument/2006/relationships/image" Target="../media/image315.emf"/><Relationship Id="rId1" Type="http://schemas.openxmlformats.org/officeDocument/2006/relationships/image" Target="../media/image314.emf"/><Relationship Id="rId5" Type="http://schemas.openxmlformats.org/officeDocument/2006/relationships/image" Target="../media/image318.png"/><Relationship Id="rId4" Type="http://schemas.openxmlformats.org/officeDocument/2006/relationships/image" Target="../media/image317.jpeg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31.png"/><Relationship Id="rId18" Type="http://schemas.openxmlformats.org/officeDocument/2006/relationships/image" Target="../media/image336.png"/><Relationship Id="rId26" Type="http://schemas.openxmlformats.org/officeDocument/2006/relationships/image" Target="../media/image344.png"/><Relationship Id="rId39" Type="http://schemas.openxmlformats.org/officeDocument/2006/relationships/hyperlink" Target="#'RABATOV&#221; LIST '!A1"/><Relationship Id="rId21" Type="http://schemas.openxmlformats.org/officeDocument/2006/relationships/image" Target="../media/image339.png"/><Relationship Id="rId34" Type="http://schemas.openxmlformats.org/officeDocument/2006/relationships/image" Target="../media/image352.png"/><Relationship Id="rId42" Type="http://schemas.openxmlformats.org/officeDocument/2006/relationships/image" Target="../media/image358.emf"/><Relationship Id="rId7" Type="http://schemas.openxmlformats.org/officeDocument/2006/relationships/image" Target="../media/image325.png"/><Relationship Id="rId2" Type="http://schemas.openxmlformats.org/officeDocument/2006/relationships/image" Target="../media/image320.png"/><Relationship Id="rId16" Type="http://schemas.openxmlformats.org/officeDocument/2006/relationships/image" Target="../media/image334.png"/><Relationship Id="rId20" Type="http://schemas.openxmlformats.org/officeDocument/2006/relationships/image" Target="../media/image338.png"/><Relationship Id="rId29" Type="http://schemas.openxmlformats.org/officeDocument/2006/relationships/image" Target="../media/image347.png"/><Relationship Id="rId41" Type="http://schemas.openxmlformats.org/officeDocument/2006/relationships/image" Target="../media/image357.emf"/><Relationship Id="rId1" Type="http://schemas.openxmlformats.org/officeDocument/2006/relationships/image" Target="../media/image319.png"/><Relationship Id="rId6" Type="http://schemas.openxmlformats.org/officeDocument/2006/relationships/image" Target="../media/image324.png"/><Relationship Id="rId11" Type="http://schemas.openxmlformats.org/officeDocument/2006/relationships/image" Target="../media/image329.png"/><Relationship Id="rId24" Type="http://schemas.openxmlformats.org/officeDocument/2006/relationships/image" Target="../media/image342.png"/><Relationship Id="rId32" Type="http://schemas.openxmlformats.org/officeDocument/2006/relationships/image" Target="../media/image350.png"/><Relationship Id="rId37" Type="http://schemas.openxmlformats.org/officeDocument/2006/relationships/image" Target="../media/image355.jpeg"/><Relationship Id="rId40" Type="http://schemas.openxmlformats.org/officeDocument/2006/relationships/image" Target="../media/image142.jpeg"/><Relationship Id="rId5" Type="http://schemas.openxmlformats.org/officeDocument/2006/relationships/image" Target="../media/image323.png"/><Relationship Id="rId15" Type="http://schemas.openxmlformats.org/officeDocument/2006/relationships/image" Target="../media/image333.png"/><Relationship Id="rId23" Type="http://schemas.openxmlformats.org/officeDocument/2006/relationships/image" Target="../media/image341.png"/><Relationship Id="rId28" Type="http://schemas.openxmlformats.org/officeDocument/2006/relationships/image" Target="../media/image346.png"/><Relationship Id="rId36" Type="http://schemas.openxmlformats.org/officeDocument/2006/relationships/image" Target="../media/image354.jpg"/><Relationship Id="rId10" Type="http://schemas.openxmlformats.org/officeDocument/2006/relationships/image" Target="../media/image328.png"/><Relationship Id="rId19" Type="http://schemas.openxmlformats.org/officeDocument/2006/relationships/image" Target="../media/image337.png"/><Relationship Id="rId31" Type="http://schemas.openxmlformats.org/officeDocument/2006/relationships/image" Target="../media/image349.png"/><Relationship Id="rId44" Type="http://schemas.openxmlformats.org/officeDocument/2006/relationships/image" Target="../media/image360.png"/><Relationship Id="rId4" Type="http://schemas.openxmlformats.org/officeDocument/2006/relationships/image" Target="../media/image322.png"/><Relationship Id="rId9" Type="http://schemas.openxmlformats.org/officeDocument/2006/relationships/image" Target="../media/image327.jpeg"/><Relationship Id="rId14" Type="http://schemas.openxmlformats.org/officeDocument/2006/relationships/image" Target="../media/image332.png"/><Relationship Id="rId22" Type="http://schemas.openxmlformats.org/officeDocument/2006/relationships/image" Target="../media/image340.png"/><Relationship Id="rId27" Type="http://schemas.openxmlformats.org/officeDocument/2006/relationships/image" Target="../media/image345.png"/><Relationship Id="rId30" Type="http://schemas.openxmlformats.org/officeDocument/2006/relationships/image" Target="../media/image348.png"/><Relationship Id="rId35" Type="http://schemas.openxmlformats.org/officeDocument/2006/relationships/image" Target="../media/image353.png"/><Relationship Id="rId43" Type="http://schemas.openxmlformats.org/officeDocument/2006/relationships/image" Target="../media/image359.png"/><Relationship Id="rId8" Type="http://schemas.openxmlformats.org/officeDocument/2006/relationships/image" Target="../media/image326.png"/><Relationship Id="rId3" Type="http://schemas.openxmlformats.org/officeDocument/2006/relationships/image" Target="../media/image321.png"/><Relationship Id="rId12" Type="http://schemas.openxmlformats.org/officeDocument/2006/relationships/image" Target="../media/image330.png"/><Relationship Id="rId17" Type="http://schemas.openxmlformats.org/officeDocument/2006/relationships/image" Target="../media/image335.png"/><Relationship Id="rId25" Type="http://schemas.openxmlformats.org/officeDocument/2006/relationships/image" Target="../media/image343.png"/><Relationship Id="rId33" Type="http://schemas.openxmlformats.org/officeDocument/2006/relationships/image" Target="../media/image351.png"/><Relationship Id="rId38" Type="http://schemas.openxmlformats.org/officeDocument/2006/relationships/image" Target="../media/image356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13" Type="http://schemas.openxmlformats.org/officeDocument/2006/relationships/image" Target="../media/image46.jpeg"/><Relationship Id="rId18" Type="http://schemas.openxmlformats.org/officeDocument/2006/relationships/image" Target="../media/image51.png"/><Relationship Id="rId3" Type="http://schemas.openxmlformats.org/officeDocument/2006/relationships/hyperlink" Target="#'RABATOV&#221; LIST '!A1"/><Relationship Id="rId21" Type="http://schemas.openxmlformats.org/officeDocument/2006/relationships/image" Target="../media/image54.png"/><Relationship Id="rId7" Type="http://schemas.openxmlformats.org/officeDocument/2006/relationships/image" Target="../media/image40.jpeg"/><Relationship Id="rId12" Type="http://schemas.openxmlformats.org/officeDocument/2006/relationships/image" Target="../media/image45.jpeg"/><Relationship Id="rId17" Type="http://schemas.openxmlformats.org/officeDocument/2006/relationships/image" Target="../media/image50.jpeg"/><Relationship Id="rId2" Type="http://schemas.openxmlformats.org/officeDocument/2006/relationships/image" Target="../media/image36.png"/><Relationship Id="rId16" Type="http://schemas.openxmlformats.org/officeDocument/2006/relationships/image" Target="../media/image49.jpeg"/><Relationship Id="rId20" Type="http://schemas.openxmlformats.org/officeDocument/2006/relationships/image" Target="../media/image53.png"/><Relationship Id="rId1" Type="http://schemas.openxmlformats.org/officeDocument/2006/relationships/image" Target="../media/image35.emf"/><Relationship Id="rId6" Type="http://schemas.openxmlformats.org/officeDocument/2006/relationships/image" Target="../media/image39.jpeg"/><Relationship Id="rId11" Type="http://schemas.openxmlformats.org/officeDocument/2006/relationships/image" Target="../media/image44.png"/><Relationship Id="rId5" Type="http://schemas.openxmlformats.org/officeDocument/2006/relationships/image" Target="../media/image38.jpeg"/><Relationship Id="rId15" Type="http://schemas.openxmlformats.org/officeDocument/2006/relationships/image" Target="../media/image48.jpeg"/><Relationship Id="rId23" Type="http://schemas.openxmlformats.org/officeDocument/2006/relationships/image" Target="../media/image56.png"/><Relationship Id="rId10" Type="http://schemas.openxmlformats.org/officeDocument/2006/relationships/image" Target="../media/image43.png"/><Relationship Id="rId19" Type="http://schemas.openxmlformats.org/officeDocument/2006/relationships/image" Target="../media/image52.jpeg"/><Relationship Id="rId4" Type="http://schemas.openxmlformats.org/officeDocument/2006/relationships/image" Target="../media/image37.jpeg"/><Relationship Id="rId9" Type="http://schemas.openxmlformats.org/officeDocument/2006/relationships/image" Target="../media/image42.jpeg"/><Relationship Id="rId14" Type="http://schemas.openxmlformats.org/officeDocument/2006/relationships/image" Target="../media/image47.jpeg"/><Relationship Id="rId22" Type="http://schemas.openxmlformats.org/officeDocument/2006/relationships/image" Target="../media/image5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3" Type="http://schemas.openxmlformats.org/officeDocument/2006/relationships/image" Target="../media/image58.jpeg"/><Relationship Id="rId7" Type="http://schemas.openxmlformats.org/officeDocument/2006/relationships/image" Target="../media/image62.jpeg"/><Relationship Id="rId2" Type="http://schemas.openxmlformats.org/officeDocument/2006/relationships/image" Target="../media/image57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61.jpeg"/><Relationship Id="rId5" Type="http://schemas.openxmlformats.org/officeDocument/2006/relationships/image" Target="../media/image60.jpeg"/><Relationship Id="rId4" Type="http://schemas.openxmlformats.org/officeDocument/2006/relationships/image" Target="../media/image5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2" Type="http://schemas.openxmlformats.org/officeDocument/2006/relationships/image" Target="../media/image64.jpeg"/><Relationship Id="rId1" Type="http://schemas.openxmlformats.org/officeDocument/2006/relationships/hyperlink" Target="#'RABATOV&#221; LIST '!A1"/><Relationship Id="rId5" Type="http://schemas.openxmlformats.org/officeDocument/2006/relationships/image" Target="../media/image67.png"/><Relationship Id="rId4" Type="http://schemas.openxmlformats.org/officeDocument/2006/relationships/image" Target="../media/image66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9.jpeg"/><Relationship Id="rId18" Type="http://schemas.openxmlformats.org/officeDocument/2006/relationships/image" Target="../media/image84.png"/><Relationship Id="rId26" Type="http://schemas.openxmlformats.org/officeDocument/2006/relationships/image" Target="../media/image92.png"/><Relationship Id="rId39" Type="http://schemas.openxmlformats.org/officeDocument/2006/relationships/image" Target="../media/image105.png"/><Relationship Id="rId21" Type="http://schemas.openxmlformats.org/officeDocument/2006/relationships/image" Target="../media/image87.png"/><Relationship Id="rId34" Type="http://schemas.openxmlformats.org/officeDocument/2006/relationships/image" Target="../media/image100.png"/><Relationship Id="rId42" Type="http://schemas.openxmlformats.org/officeDocument/2006/relationships/image" Target="../media/image108.png"/><Relationship Id="rId7" Type="http://schemas.openxmlformats.org/officeDocument/2006/relationships/image" Target="../media/image73.png"/><Relationship Id="rId2" Type="http://schemas.openxmlformats.org/officeDocument/2006/relationships/image" Target="../media/image68.jpeg"/><Relationship Id="rId16" Type="http://schemas.openxmlformats.org/officeDocument/2006/relationships/image" Target="../media/image82.png"/><Relationship Id="rId29" Type="http://schemas.openxmlformats.org/officeDocument/2006/relationships/image" Target="../media/image95.png"/><Relationship Id="rId1" Type="http://schemas.openxmlformats.org/officeDocument/2006/relationships/hyperlink" Target="#'RABATOV&#221; LIST '!A1"/><Relationship Id="rId6" Type="http://schemas.openxmlformats.org/officeDocument/2006/relationships/image" Target="../media/image72.jpeg"/><Relationship Id="rId11" Type="http://schemas.openxmlformats.org/officeDocument/2006/relationships/image" Target="../media/image77.jpeg"/><Relationship Id="rId24" Type="http://schemas.openxmlformats.org/officeDocument/2006/relationships/image" Target="../media/image90.jpeg"/><Relationship Id="rId32" Type="http://schemas.openxmlformats.org/officeDocument/2006/relationships/image" Target="../media/image98.png"/><Relationship Id="rId37" Type="http://schemas.openxmlformats.org/officeDocument/2006/relationships/image" Target="../media/image103.png"/><Relationship Id="rId40" Type="http://schemas.openxmlformats.org/officeDocument/2006/relationships/image" Target="../media/image106.png"/><Relationship Id="rId45" Type="http://schemas.openxmlformats.org/officeDocument/2006/relationships/image" Target="../media/image111.png"/><Relationship Id="rId5" Type="http://schemas.openxmlformats.org/officeDocument/2006/relationships/image" Target="../media/image71.png"/><Relationship Id="rId15" Type="http://schemas.openxmlformats.org/officeDocument/2006/relationships/image" Target="../media/image81.jpeg"/><Relationship Id="rId23" Type="http://schemas.openxmlformats.org/officeDocument/2006/relationships/image" Target="../media/image89.png"/><Relationship Id="rId28" Type="http://schemas.openxmlformats.org/officeDocument/2006/relationships/image" Target="../media/image94.jpeg"/><Relationship Id="rId36" Type="http://schemas.openxmlformats.org/officeDocument/2006/relationships/image" Target="../media/image102.png"/><Relationship Id="rId10" Type="http://schemas.openxmlformats.org/officeDocument/2006/relationships/image" Target="../media/image76.jpeg"/><Relationship Id="rId19" Type="http://schemas.openxmlformats.org/officeDocument/2006/relationships/image" Target="../media/image85.png"/><Relationship Id="rId31" Type="http://schemas.openxmlformats.org/officeDocument/2006/relationships/image" Target="../media/image97.jpeg"/><Relationship Id="rId44" Type="http://schemas.openxmlformats.org/officeDocument/2006/relationships/image" Target="../media/image110.png"/><Relationship Id="rId4" Type="http://schemas.openxmlformats.org/officeDocument/2006/relationships/image" Target="../media/image70.png"/><Relationship Id="rId9" Type="http://schemas.openxmlformats.org/officeDocument/2006/relationships/image" Target="../media/image75.jpeg"/><Relationship Id="rId14" Type="http://schemas.openxmlformats.org/officeDocument/2006/relationships/image" Target="../media/image80.png"/><Relationship Id="rId22" Type="http://schemas.openxmlformats.org/officeDocument/2006/relationships/image" Target="../media/image88.png"/><Relationship Id="rId27" Type="http://schemas.openxmlformats.org/officeDocument/2006/relationships/image" Target="../media/image93.png"/><Relationship Id="rId30" Type="http://schemas.openxmlformats.org/officeDocument/2006/relationships/image" Target="../media/image96.jpeg"/><Relationship Id="rId35" Type="http://schemas.openxmlformats.org/officeDocument/2006/relationships/image" Target="../media/image101.png"/><Relationship Id="rId43" Type="http://schemas.openxmlformats.org/officeDocument/2006/relationships/image" Target="../media/image109.png"/><Relationship Id="rId8" Type="http://schemas.openxmlformats.org/officeDocument/2006/relationships/image" Target="../media/image74.png"/><Relationship Id="rId3" Type="http://schemas.openxmlformats.org/officeDocument/2006/relationships/image" Target="../media/image69.jpeg"/><Relationship Id="rId12" Type="http://schemas.openxmlformats.org/officeDocument/2006/relationships/image" Target="../media/image78.jpeg"/><Relationship Id="rId17" Type="http://schemas.openxmlformats.org/officeDocument/2006/relationships/image" Target="../media/image83.jpeg"/><Relationship Id="rId25" Type="http://schemas.openxmlformats.org/officeDocument/2006/relationships/image" Target="../media/image91.png"/><Relationship Id="rId33" Type="http://schemas.openxmlformats.org/officeDocument/2006/relationships/image" Target="../media/image99.png"/><Relationship Id="rId38" Type="http://schemas.openxmlformats.org/officeDocument/2006/relationships/image" Target="../media/image104.png"/><Relationship Id="rId20" Type="http://schemas.openxmlformats.org/officeDocument/2006/relationships/image" Target="../media/image86.jpeg"/><Relationship Id="rId41" Type="http://schemas.openxmlformats.org/officeDocument/2006/relationships/image" Target="../media/image10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8.jpeg"/><Relationship Id="rId13" Type="http://schemas.openxmlformats.org/officeDocument/2006/relationships/image" Target="../media/image123.jpeg"/><Relationship Id="rId18" Type="http://schemas.openxmlformats.org/officeDocument/2006/relationships/image" Target="../media/image128.jpeg"/><Relationship Id="rId26" Type="http://schemas.openxmlformats.org/officeDocument/2006/relationships/image" Target="../media/image136.png"/><Relationship Id="rId3" Type="http://schemas.openxmlformats.org/officeDocument/2006/relationships/image" Target="../media/image113.jpeg"/><Relationship Id="rId21" Type="http://schemas.openxmlformats.org/officeDocument/2006/relationships/image" Target="../media/image131.jpeg"/><Relationship Id="rId7" Type="http://schemas.openxmlformats.org/officeDocument/2006/relationships/image" Target="../media/image117.jpeg"/><Relationship Id="rId12" Type="http://schemas.openxmlformats.org/officeDocument/2006/relationships/image" Target="../media/image122.jpeg"/><Relationship Id="rId17" Type="http://schemas.openxmlformats.org/officeDocument/2006/relationships/image" Target="../media/image127.jpeg"/><Relationship Id="rId25" Type="http://schemas.openxmlformats.org/officeDocument/2006/relationships/image" Target="../media/image135.png"/><Relationship Id="rId2" Type="http://schemas.openxmlformats.org/officeDocument/2006/relationships/image" Target="../media/image112.jpeg"/><Relationship Id="rId16" Type="http://schemas.openxmlformats.org/officeDocument/2006/relationships/image" Target="../media/image126.jpeg"/><Relationship Id="rId20" Type="http://schemas.openxmlformats.org/officeDocument/2006/relationships/image" Target="../media/image130.jpeg"/><Relationship Id="rId29" Type="http://schemas.openxmlformats.org/officeDocument/2006/relationships/image" Target="../media/image139.png"/><Relationship Id="rId1" Type="http://schemas.openxmlformats.org/officeDocument/2006/relationships/hyperlink" Target="#'RABATOV&#221; LIST '!A1"/><Relationship Id="rId6" Type="http://schemas.openxmlformats.org/officeDocument/2006/relationships/image" Target="../media/image116.jpeg"/><Relationship Id="rId11" Type="http://schemas.openxmlformats.org/officeDocument/2006/relationships/image" Target="../media/image121.jpeg"/><Relationship Id="rId24" Type="http://schemas.openxmlformats.org/officeDocument/2006/relationships/image" Target="../media/image134.png"/><Relationship Id="rId5" Type="http://schemas.openxmlformats.org/officeDocument/2006/relationships/image" Target="../media/image115.jpeg"/><Relationship Id="rId15" Type="http://schemas.openxmlformats.org/officeDocument/2006/relationships/image" Target="../media/image125.jpeg"/><Relationship Id="rId23" Type="http://schemas.openxmlformats.org/officeDocument/2006/relationships/image" Target="../media/image133.jpeg"/><Relationship Id="rId28" Type="http://schemas.openxmlformats.org/officeDocument/2006/relationships/image" Target="../media/image138.png"/><Relationship Id="rId10" Type="http://schemas.openxmlformats.org/officeDocument/2006/relationships/image" Target="../media/image120.jpeg"/><Relationship Id="rId19" Type="http://schemas.openxmlformats.org/officeDocument/2006/relationships/image" Target="../media/image129.png"/><Relationship Id="rId31" Type="http://schemas.openxmlformats.org/officeDocument/2006/relationships/image" Target="../media/image141.png"/><Relationship Id="rId4" Type="http://schemas.openxmlformats.org/officeDocument/2006/relationships/image" Target="../media/image114.jpeg"/><Relationship Id="rId9" Type="http://schemas.openxmlformats.org/officeDocument/2006/relationships/image" Target="../media/image119.jpeg"/><Relationship Id="rId14" Type="http://schemas.openxmlformats.org/officeDocument/2006/relationships/image" Target="../media/image124.jpeg"/><Relationship Id="rId22" Type="http://schemas.openxmlformats.org/officeDocument/2006/relationships/image" Target="../media/image132.jpeg"/><Relationship Id="rId27" Type="http://schemas.openxmlformats.org/officeDocument/2006/relationships/image" Target="../media/image137.jpeg"/><Relationship Id="rId30" Type="http://schemas.openxmlformats.org/officeDocument/2006/relationships/image" Target="../media/image14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8.jpeg"/><Relationship Id="rId13" Type="http://schemas.openxmlformats.org/officeDocument/2006/relationships/image" Target="../media/image153.jpeg"/><Relationship Id="rId18" Type="http://schemas.openxmlformats.org/officeDocument/2006/relationships/image" Target="../media/image158.jpeg"/><Relationship Id="rId26" Type="http://schemas.openxmlformats.org/officeDocument/2006/relationships/image" Target="../media/image165.png"/><Relationship Id="rId3" Type="http://schemas.openxmlformats.org/officeDocument/2006/relationships/image" Target="../media/image143.png"/><Relationship Id="rId21" Type="http://schemas.openxmlformats.org/officeDocument/2006/relationships/image" Target="../media/image161.jpeg"/><Relationship Id="rId7" Type="http://schemas.openxmlformats.org/officeDocument/2006/relationships/image" Target="../media/image147.png"/><Relationship Id="rId12" Type="http://schemas.openxmlformats.org/officeDocument/2006/relationships/image" Target="../media/image152.png"/><Relationship Id="rId17" Type="http://schemas.openxmlformats.org/officeDocument/2006/relationships/image" Target="../media/image157.jpeg"/><Relationship Id="rId25" Type="http://schemas.openxmlformats.org/officeDocument/2006/relationships/image" Target="../media/image164.jpeg"/><Relationship Id="rId2" Type="http://schemas.openxmlformats.org/officeDocument/2006/relationships/image" Target="../media/image142.jpeg"/><Relationship Id="rId16" Type="http://schemas.openxmlformats.org/officeDocument/2006/relationships/image" Target="../media/image156.jpeg"/><Relationship Id="rId20" Type="http://schemas.openxmlformats.org/officeDocument/2006/relationships/image" Target="../media/image160.jpeg"/><Relationship Id="rId29" Type="http://schemas.openxmlformats.org/officeDocument/2006/relationships/image" Target="../media/image167.png"/><Relationship Id="rId1" Type="http://schemas.openxmlformats.org/officeDocument/2006/relationships/hyperlink" Target="#'RABATOV&#221; LIST '!A1"/><Relationship Id="rId6" Type="http://schemas.openxmlformats.org/officeDocument/2006/relationships/image" Target="../media/image146.jpeg"/><Relationship Id="rId11" Type="http://schemas.openxmlformats.org/officeDocument/2006/relationships/image" Target="../media/image151.png"/><Relationship Id="rId24" Type="http://schemas.openxmlformats.org/officeDocument/2006/relationships/image" Target="../media/image163.png"/><Relationship Id="rId5" Type="http://schemas.openxmlformats.org/officeDocument/2006/relationships/image" Target="../media/image145.jpeg"/><Relationship Id="rId15" Type="http://schemas.openxmlformats.org/officeDocument/2006/relationships/image" Target="../media/image155.jpeg"/><Relationship Id="rId23" Type="http://schemas.openxmlformats.org/officeDocument/2006/relationships/image" Target="cid:83638B5A-6E2D-4697-9BDB-BED30825067C" TargetMode="External"/><Relationship Id="rId28" Type="http://schemas.openxmlformats.org/officeDocument/2006/relationships/image" Target="../media/image141.png"/><Relationship Id="rId10" Type="http://schemas.openxmlformats.org/officeDocument/2006/relationships/image" Target="../media/image150.jpeg"/><Relationship Id="rId19" Type="http://schemas.openxmlformats.org/officeDocument/2006/relationships/image" Target="../media/image159.jpeg"/><Relationship Id="rId4" Type="http://schemas.openxmlformats.org/officeDocument/2006/relationships/image" Target="../media/image144.png"/><Relationship Id="rId9" Type="http://schemas.openxmlformats.org/officeDocument/2006/relationships/image" Target="../media/image149.png"/><Relationship Id="rId14" Type="http://schemas.openxmlformats.org/officeDocument/2006/relationships/image" Target="../media/image154.jpeg"/><Relationship Id="rId22" Type="http://schemas.openxmlformats.org/officeDocument/2006/relationships/image" Target="../media/image162.png"/><Relationship Id="rId27" Type="http://schemas.openxmlformats.org/officeDocument/2006/relationships/image" Target="../media/image16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4.png"/><Relationship Id="rId3" Type="http://schemas.openxmlformats.org/officeDocument/2006/relationships/image" Target="../media/image169.png"/><Relationship Id="rId7" Type="http://schemas.openxmlformats.org/officeDocument/2006/relationships/image" Target="../media/image173.png"/><Relationship Id="rId2" Type="http://schemas.openxmlformats.org/officeDocument/2006/relationships/image" Target="../media/image168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172.png"/><Relationship Id="rId5" Type="http://schemas.openxmlformats.org/officeDocument/2006/relationships/image" Target="../media/image171.png"/><Relationship Id="rId4" Type="http://schemas.openxmlformats.org/officeDocument/2006/relationships/image" Target="../media/image17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27</xdr:row>
      <xdr:rowOff>7081</xdr:rowOff>
    </xdr:from>
    <xdr:to>
      <xdr:col>2</xdr:col>
      <xdr:colOff>1905000</xdr:colOff>
      <xdr:row>34</xdr:row>
      <xdr:rowOff>158225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3A62BEC-DEF1-1885-2D5C-7E3492D0D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2" y="4921981"/>
          <a:ext cx="2933698" cy="1484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17638</xdr:colOff>
      <xdr:row>1</xdr:row>
      <xdr:rowOff>241601</xdr:rowOff>
    </xdr:from>
    <xdr:to>
      <xdr:col>7</xdr:col>
      <xdr:colOff>512280</xdr:colOff>
      <xdr:row>4</xdr:row>
      <xdr:rowOff>114633</xdr:rowOff>
    </xdr:to>
    <xdr:pic>
      <xdr:nvPicPr>
        <xdr:cNvPr id="1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75713" y="422576"/>
          <a:ext cx="494642" cy="4921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1061609</xdr:colOff>
      <xdr:row>9</xdr:row>
      <xdr:rowOff>152400</xdr:rowOff>
    </xdr:from>
    <xdr:to>
      <xdr:col>1</xdr:col>
      <xdr:colOff>2018658</xdr:colOff>
      <xdr:row>14</xdr:row>
      <xdr:rowOff>75525</xdr:rowOff>
    </xdr:to>
    <xdr:pic>
      <xdr:nvPicPr>
        <xdr:cNvPr id="16" name="Picture 4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223534" y="1857375"/>
          <a:ext cx="95704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1000125</xdr:colOff>
      <xdr:row>22</xdr:row>
      <xdr:rowOff>83904</xdr:rowOff>
    </xdr:from>
    <xdr:to>
      <xdr:col>1</xdr:col>
      <xdr:colOff>2023994</xdr:colOff>
      <xdr:row>27</xdr:row>
      <xdr:rowOff>7029</xdr:rowOff>
    </xdr:to>
    <xdr:pic>
      <xdr:nvPicPr>
        <xdr:cNvPr id="18" name="Picture 42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1162050" y="4141554"/>
          <a:ext cx="102386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1085850</xdr:colOff>
      <xdr:row>44</xdr:row>
      <xdr:rowOff>57150</xdr:rowOff>
    </xdr:from>
    <xdr:to>
      <xdr:col>1</xdr:col>
      <xdr:colOff>1990098</xdr:colOff>
      <xdr:row>48</xdr:row>
      <xdr:rowOff>161250</xdr:rowOff>
    </xdr:to>
    <xdr:pic>
      <xdr:nvPicPr>
        <xdr:cNvPr id="19" name="Picture 43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8096250"/>
          <a:ext cx="904248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1179990</xdr:colOff>
      <xdr:row>54</xdr:row>
      <xdr:rowOff>16153</xdr:rowOff>
    </xdr:from>
    <xdr:to>
      <xdr:col>1</xdr:col>
      <xdr:colOff>1994970</xdr:colOff>
      <xdr:row>58</xdr:row>
      <xdr:rowOff>120253</xdr:rowOff>
    </xdr:to>
    <xdr:pic>
      <xdr:nvPicPr>
        <xdr:cNvPr id="20" name="Picture 44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1915" y="9865003"/>
          <a:ext cx="8149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1091622</xdr:colOff>
      <xdr:row>64</xdr:row>
      <xdr:rowOff>9742</xdr:rowOff>
    </xdr:from>
    <xdr:to>
      <xdr:col>1</xdr:col>
      <xdr:colOff>1931302</xdr:colOff>
      <xdr:row>68</xdr:row>
      <xdr:rowOff>113842</xdr:rowOff>
    </xdr:to>
    <xdr:pic>
      <xdr:nvPicPr>
        <xdr:cNvPr id="21" name="Picture 45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3547" y="11668342"/>
          <a:ext cx="8396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1131865</xdr:colOff>
      <xdr:row>73</xdr:row>
      <xdr:rowOff>39842</xdr:rowOff>
    </xdr:from>
    <xdr:to>
      <xdr:col>1</xdr:col>
      <xdr:colOff>1922118</xdr:colOff>
      <xdr:row>77</xdr:row>
      <xdr:rowOff>143942</xdr:rowOff>
    </xdr:to>
    <xdr:pic>
      <xdr:nvPicPr>
        <xdr:cNvPr id="22" name="Picture 46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3790" y="13327217"/>
          <a:ext cx="79025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83</xdr:row>
      <xdr:rowOff>123825</xdr:rowOff>
    </xdr:from>
    <xdr:to>
      <xdr:col>1</xdr:col>
      <xdr:colOff>1988690</xdr:colOff>
      <xdr:row>88</xdr:row>
      <xdr:rowOff>46950</xdr:rowOff>
    </xdr:to>
    <xdr:pic>
      <xdr:nvPicPr>
        <xdr:cNvPr id="23" name="Picture 47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1100" y="15039975"/>
          <a:ext cx="96951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1149023</xdr:colOff>
      <xdr:row>95</xdr:row>
      <xdr:rowOff>69724</xdr:rowOff>
    </xdr:from>
    <xdr:to>
      <xdr:col>1</xdr:col>
      <xdr:colOff>1985368</xdr:colOff>
      <xdr:row>99</xdr:row>
      <xdr:rowOff>173824</xdr:rowOff>
    </xdr:to>
    <xdr:pic>
      <xdr:nvPicPr>
        <xdr:cNvPr id="24" name="Picture 49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0948" y="17157574"/>
          <a:ext cx="83634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933450</xdr:colOff>
      <xdr:row>119</xdr:row>
      <xdr:rowOff>95250</xdr:rowOff>
    </xdr:from>
    <xdr:to>
      <xdr:col>1</xdr:col>
      <xdr:colOff>2156401</xdr:colOff>
      <xdr:row>123</xdr:row>
      <xdr:rowOff>108291</xdr:rowOff>
    </xdr:to>
    <xdr:pic>
      <xdr:nvPicPr>
        <xdr:cNvPr id="25" name="Picture 51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1095375" y="20440650"/>
          <a:ext cx="1222951" cy="73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1098298</xdr:colOff>
      <xdr:row>127</xdr:row>
      <xdr:rowOff>124969</xdr:rowOff>
    </xdr:from>
    <xdr:to>
      <xdr:col>1</xdr:col>
      <xdr:colOff>1929261</xdr:colOff>
      <xdr:row>132</xdr:row>
      <xdr:rowOff>48094</xdr:rowOff>
    </xdr:to>
    <xdr:pic>
      <xdr:nvPicPr>
        <xdr:cNvPr id="26" name="Picture 53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0223" y="21918169"/>
          <a:ext cx="83096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1050500</xdr:colOff>
      <xdr:row>140</xdr:row>
      <xdr:rowOff>36196</xdr:rowOff>
    </xdr:from>
    <xdr:to>
      <xdr:col>1</xdr:col>
      <xdr:colOff>2018566</xdr:colOff>
      <xdr:row>144</xdr:row>
      <xdr:rowOff>140296</xdr:rowOff>
    </xdr:to>
    <xdr:pic>
      <xdr:nvPicPr>
        <xdr:cNvPr id="27" name="11 Imagen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425" y="24182071"/>
          <a:ext cx="968066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1057275</xdr:colOff>
      <xdr:row>155</xdr:row>
      <xdr:rowOff>133350</xdr:rowOff>
    </xdr:from>
    <xdr:to>
      <xdr:col>1</xdr:col>
      <xdr:colOff>2064607</xdr:colOff>
      <xdr:row>160</xdr:row>
      <xdr:rowOff>56475</xdr:rowOff>
    </xdr:to>
    <xdr:pic>
      <xdr:nvPicPr>
        <xdr:cNvPr id="28" name="15 Imagen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6993850"/>
          <a:ext cx="1007332" cy="82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35768</xdr:colOff>
      <xdr:row>1</xdr:row>
      <xdr:rowOff>131796</xdr:rowOff>
    </xdr:from>
    <xdr:to>
      <xdr:col>8</xdr:col>
      <xdr:colOff>7327</xdr:colOff>
      <xdr:row>4</xdr:row>
      <xdr:rowOff>85770</xdr:rowOff>
    </xdr:to>
    <xdr:pic>
      <xdr:nvPicPr>
        <xdr:cNvPr id="4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534749" y="314969"/>
          <a:ext cx="579693" cy="57969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898280</xdr:colOff>
      <xdr:row>412</xdr:row>
      <xdr:rowOff>105508</xdr:rowOff>
    </xdr:from>
    <xdr:to>
      <xdr:col>1</xdr:col>
      <xdr:colOff>2031136</xdr:colOff>
      <xdr:row>418</xdr:row>
      <xdr:rowOff>99658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E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060205" y="74200483"/>
          <a:ext cx="1132856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1003056</xdr:colOff>
      <xdr:row>826</xdr:row>
      <xdr:rowOff>148004</xdr:rowOff>
    </xdr:from>
    <xdr:to>
      <xdr:col>1</xdr:col>
      <xdr:colOff>1911595</xdr:colOff>
      <xdr:row>829</xdr:row>
      <xdr:rowOff>157586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1164981" y="131612054"/>
          <a:ext cx="908539" cy="552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1137139</xdr:colOff>
      <xdr:row>837</xdr:row>
      <xdr:rowOff>51288</xdr:rowOff>
    </xdr:from>
    <xdr:to>
      <xdr:col>1</xdr:col>
      <xdr:colOff>2016371</xdr:colOff>
      <xdr:row>840</xdr:row>
      <xdr:rowOff>32430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1299064" y="133325088"/>
          <a:ext cx="879232" cy="524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1080722</xdr:colOff>
      <xdr:row>810</xdr:row>
      <xdr:rowOff>141411</xdr:rowOff>
    </xdr:from>
    <xdr:to>
      <xdr:col>1</xdr:col>
      <xdr:colOff>1989262</xdr:colOff>
      <xdr:row>813</xdr:row>
      <xdr:rowOff>80127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1242647" y="128528886"/>
          <a:ext cx="908540" cy="4816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1193557</xdr:colOff>
      <xdr:row>819</xdr:row>
      <xdr:rowOff>54950</xdr:rowOff>
    </xdr:from>
    <xdr:to>
      <xdr:col>1</xdr:col>
      <xdr:colOff>1904559</xdr:colOff>
      <xdr:row>822</xdr:row>
      <xdr:rowOff>60856</xdr:rowOff>
    </xdr:to>
    <xdr:pic>
      <xdr:nvPicPr>
        <xdr:cNvPr id="19" name="Picture 7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1355482" y="130071200"/>
          <a:ext cx="711002" cy="5488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900475</xdr:colOff>
      <xdr:row>799</xdr:row>
      <xdr:rowOff>19783</xdr:rowOff>
    </xdr:from>
    <xdr:to>
      <xdr:col>1</xdr:col>
      <xdr:colOff>2129197</xdr:colOff>
      <xdr:row>804</xdr:row>
      <xdr:rowOff>122908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1062400" y="128407258"/>
          <a:ext cx="1228722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752529</xdr:colOff>
      <xdr:row>11</xdr:row>
      <xdr:rowOff>38100</xdr:rowOff>
    </xdr:from>
    <xdr:to>
      <xdr:col>1</xdr:col>
      <xdr:colOff>2331684</xdr:colOff>
      <xdr:row>17</xdr:row>
      <xdr:rowOff>32250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54" y="2105025"/>
          <a:ext cx="157915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31</xdr:row>
      <xdr:rowOff>114300</xdr:rowOff>
    </xdr:from>
    <xdr:to>
      <xdr:col>1</xdr:col>
      <xdr:colOff>2334525</xdr:colOff>
      <xdr:row>37</xdr:row>
      <xdr:rowOff>108450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5800725"/>
          <a:ext cx="16392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752476</xdr:colOff>
      <xdr:row>44</xdr:row>
      <xdr:rowOff>171450</xdr:rowOff>
    </xdr:from>
    <xdr:to>
      <xdr:col>1</xdr:col>
      <xdr:colOff>2218765</xdr:colOff>
      <xdr:row>51</xdr:row>
      <xdr:rowOff>92625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1" y="7924800"/>
          <a:ext cx="1466289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766540</xdr:colOff>
      <xdr:row>62</xdr:row>
      <xdr:rowOff>171449</xdr:rowOff>
    </xdr:from>
    <xdr:to>
      <xdr:col>1</xdr:col>
      <xdr:colOff>2165511</xdr:colOff>
      <xdr:row>68</xdr:row>
      <xdr:rowOff>165599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465" y="11106149"/>
          <a:ext cx="1398971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74</xdr:row>
      <xdr:rowOff>9525</xdr:rowOff>
    </xdr:from>
    <xdr:to>
      <xdr:col>1</xdr:col>
      <xdr:colOff>2215548</xdr:colOff>
      <xdr:row>80</xdr:row>
      <xdr:rowOff>147675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13115925"/>
          <a:ext cx="1510698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94</xdr:row>
      <xdr:rowOff>9525</xdr:rowOff>
    </xdr:from>
    <xdr:to>
      <xdr:col>1</xdr:col>
      <xdr:colOff>2259908</xdr:colOff>
      <xdr:row>101</xdr:row>
      <xdr:rowOff>2700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6916400"/>
          <a:ext cx="1526483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108</xdr:row>
      <xdr:rowOff>95250</xdr:rowOff>
    </xdr:from>
    <xdr:to>
      <xdr:col>1</xdr:col>
      <xdr:colOff>2149178</xdr:colOff>
      <xdr:row>115</xdr:row>
      <xdr:rowOff>88425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19307175"/>
          <a:ext cx="1425278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933451</xdr:colOff>
      <xdr:row>83</xdr:row>
      <xdr:rowOff>161925</xdr:rowOff>
    </xdr:from>
    <xdr:to>
      <xdr:col>1</xdr:col>
      <xdr:colOff>2016862</xdr:colOff>
      <xdr:row>87</xdr:row>
      <xdr:rowOff>158025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6" y="14744700"/>
          <a:ext cx="1083411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2320398</xdr:colOff>
      <xdr:row>127</xdr:row>
      <xdr:rowOff>77688</xdr:rowOff>
    </xdr:from>
    <xdr:to>
      <xdr:col>1</xdr:col>
      <xdr:colOff>2716398</xdr:colOff>
      <xdr:row>130</xdr:row>
      <xdr:rowOff>119510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206503">
          <a:off x="2387949" y="22546287"/>
          <a:ext cx="584747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137</xdr:row>
      <xdr:rowOff>47625</xdr:rowOff>
    </xdr:from>
    <xdr:to>
      <xdr:col>1</xdr:col>
      <xdr:colOff>2213485</xdr:colOff>
      <xdr:row>144</xdr:row>
      <xdr:rowOff>40800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" y="24917400"/>
          <a:ext cx="143243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159</xdr:row>
      <xdr:rowOff>47625</xdr:rowOff>
    </xdr:from>
    <xdr:to>
      <xdr:col>1</xdr:col>
      <xdr:colOff>2467875</xdr:colOff>
      <xdr:row>169</xdr:row>
      <xdr:rowOff>2825</xdr:rowOff>
    </xdr:to>
    <xdr:pic>
      <xdr:nvPicPr>
        <xdr:cNvPr id="11680" name="Obrázek 11679">
          <a:extLst>
            <a:ext uri="{FF2B5EF4-FFF2-40B4-BE49-F238E27FC236}">
              <a16:creationId xmlns:a16="http://schemas.microsoft.com/office/drawing/2014/main" id="{00000000-0008-0000-0E00-0000A0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28898850"/>
          <a:ext cx="1944000" cy="1764950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847726</xdr:colOff>
      <xdr:row>191</xdr:row>
      <xdr:rowOff>9525</xdr:rowOff>
    </xdr:from>
    <xdr:to>
      <xdr:col>1</xdr:col>
      <xdr:colOff>2261187</xdr:colOff>
      <xdr:row>197</xdr:row>
      <xdr:rowOff>147675</xdr:rowOff>
    </xdr:to>
    <xdr:pic>
      <xdr:nvPicPr>
        <xdr:cNvPr id="11681" name="Obrázek 11680">
          <a:extLst>
            <a:ext uri="{FF2B5EF4-FFF2-40B4-BE49-F238E27FC236}">
              <a16:creationId xmlns:a16="http://schemas.microsoft.com/office/drawing/2014/main" id="{00000000-0008-0000-0E00-0000A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1" y="34651950"/>
          <a:ext cx="1413461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828684</xdr:colOff>
      <xdr:row>179</xdr:row>
      <xdr:rowOff>0</xdr:rowOff>
    </xdr:from>
    <xdr:to>
      <xdr:col>1</xdr:col>
      <xdr:colOff>2246584</xdr:colOff>
      <xdr:row>185</xdr:row>
      <xdr:rowOff>138150</xdr:rowOff>
    </xdr:to>
    <xdr:pic>
      <xdr:nvPicPr>
        <xdr:cNvPr id="11682" name="Obrázek 11681">
          <a:extLst>
            <a:ext uri="{FF2B5EF4-FFF2-40B4-BE49-F238E27FC236}">
              <a16:creationId xmlns:a16="http://schemas.microsoft.com/office/drawing/2014/main" id="{00000000-0008-0000-0E00-0000A2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9" y="32470725"/>
          <a:ext cx="1417900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202</xdr:row>
      <xdr:rowOff>171450</xdr:rowOff>
    </xdr:from>
    <xdr:to>
      <xdr:col>1</xdr:col>
      <xdr:colOff>2273949</xdr:colOff>
      <xdr:row>209</xdr:row>
      <xdr:rowOff>164625</xdr:rowOff>
    </xdr:to>
    <xdr:pic>
      <xdr:nvPicPr>
        <xdr:cNvPr id="11683" name="Obrázek 11682">
          <a:extLst>
            <a:ext uri="{FF2B5EF4-FFF2-40B4-BE49-F238E27FC236}">
              <a16:creationId xmlns:a16="http://schemas.microsoft.com/office/drawing/2014/main" id="{00000000-0008-0000-0E00-0000A3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0" y="36804600"/>
          <a:ext cx="1464324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216</xdr:row>
      <xdr:rowOff>104775</xdr:rowOff>
    </xdr:from>
    <xdr:to>
      <xdr:col>1</xdr:col>
      <xdr:colOff>2408619</xdr:colOff>
      <xdr:row>223</xdr:row>
      <xdr:rowOff>97950</xdr:rowOff>
    </xdr:to>
    <xdr:pic>
      <xdr:nvPicPr>
        <xdr:cNvPr id="11684" name="Obrázek 11683">
          <a:extLst>
            <a:ext uri="{FF2B5EF4-FFF2-40B4-BE49-F238E27FC236}">
              <a16:creationId xmlns:a16="http://schemas.microsoft.com/office/drawing/2014/main" id="{00000000-0008-0000-0E00-0000A4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39271575"/>
          <a:ext cx="168471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261</xdr:row>
      <xdr:rowOff>133350</xdr:rowOff>
    </xdr:from>
    <xdr:to>
      <xdr:col>1</xdr:col>
      <xdr:colOff>2164875</xdr:colOff>
      <xdr:row>268</xdr:row>
      <xdr:rowOff>126525</xdr:rowOff>
    </xdr:to>
    <xdr:pic>
      <xdr:nvPicPr>
        <xdr:cNvPr id="11688" name="Obrázek 11687">
          <a:extLst>
            <a:ext uri="{FF2B5EF4-FFF2-40B4-BE49-F238E27FC236}">
              <a16:creationId xmlns:a16="http://schemas.microsoft.com/office/drawing/2014/main" id="{00000000-0008-0000-0E00-0000A8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47444025"/>
          <a:ext cx="126000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292</xdr:row>
      <xdr:rowOff>9525</xdr:rowOff>
    </xdr:from>
    <xdr:to>
      <xdr:col>1</xdr:col>
      <xdr:colOff>2145280</xdr:colOff>
      <xdr:row>299</xdr:row>
      <xdr:rowOff>2700</xdr:rowOff>
    </xdr:to>
    <xdr:pic>
      <xdr:nvPicPr>
        <xdr:cNvPr id="11690" name="Obrázek 11689">
          <a:extLst>
            <a:ext uri="{FF2B5EF4-FFF2-40B4-BE49-F238E27FC236}">
              <a16:creationId xmlns:a16="http://schemas.microsoft.com/office/drawing/2014/main" id="{00000000-0008-0000-0E00-0000AA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1301650"/>
          <a:ext cx="137375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942983</xdr:colOff>
      <xdr:row>305</xdr:row>
      <xdr:rowOff>9525</xdr:rowOff>
    </xdr:from>
    <xdr:to>
      <xdr:col>1</xdr:col>
      <xdr:colOff>1959453</xdr:colOff>
      <xdr:row>309</xdr:row>
      <xdr:rowOff>149625</xdr:rowOff>
    </xdr:to>
    <xdr:pic>
      <xdr:nvPicPr>
        <xdr:cNvPr id="11692" name="Obrázek 11691">
          <a:extLst>
            <a:ext uri="{FF2B5EF4-FFF2-40B4-BE49-F238E27FC236}">
              <a16:creationId xmlns:a16="http://schemas.microsoft.com/office/drawing/2014/main" id="{00000000-0008-0000-0E00-0000AC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8" y="53835300"/>
          <a:ext cx="1016470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315</xdr:row>
      <xdr:rowOff>57150</xdr:rowOff>
    </xdr:from>
    <xdr:to>
      <xdr:col>1</xdr:col>
      <xdr:colOff>2091374</xdr:colOff>
      <xdr:row>322</xdr:row>
      <xdr:rowOff>50325</xdr:rowOff>
    </xdr:to>
    <xdr:pic>
      <xdr:nvPicPr>
        <xdr:cNvPr id="11693" name="Obrázek 11692">
          <a:extLst>
            <a:ext uri="{FF2B5EF4-FFF2-40B4-BE49-F238E27FC236}">
              <a16:creationId xmlns:a16="http://schemas.microsoft.com/office/drawing/2014/main" id="{00000000-0008-0000-0E00-0000AD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075" y="55692675"/>
          <a:ext cx="1272224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363</xdr:row>
      <xdr:rowOff>28575</xdr:rowOff>
    </xdr:from>
    <xdr:to>
      <xdr:col>1</xdr:col>
      <xdr:colOff>2015760</xdr:colOff>
      <xdr:row>370</xdr:row>
      <xdr:rowOff>21750</xdr:rowOff>
    </xdr:to>
    <xdr:pic>
      <xdr:nvPicPr>
        <xdr:cNvPr id="11695" name="Obrázek 11694">
          <a:extLst>
            <a:ext uri="{FF2B5EF4-FFF2-40B4-BE49-F238E27FC236}">
              <a16:creationId xmlns:a16="http://schemas.microsoft.com/office/drawing/2014/main" id="{00000000-0008-0000-0E00-0000AF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5" y="64350900"/>
          <a:ext cx="121566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1143754</xdr:colOff>
      <xdr:row>280</xdr:row>
      <xdr:rowOff>161925</xdr:rowOff>
    </xdr:from>
    <xdr:to>
      <xdr:col>1</xdr:col>
      <xdr:colOff>1838806</xdr:colOff>
      <xdr:row>283</xdr:row>
      <xdr:rowOff>152769</xdr:rowOff>
    </xdr:to>
    <xdr:pic>
      <xdr:nvPicPr>
        <xdr:cNvPr id="11697" name="Obrázek 11696">
          <a:extLst>
            <a:ext uri="{FF2B5EF4-FFF2-40B4-BE49-F238E27FC236}">
              <a16:creationId xmlns:a16="http://schemas.microsoft.com/office/drawing/2014/main" id="{00000000-0008-0000-0E00-0000B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5679" y="50168175"/>
          <a:ext cx="695052" cy="53376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857250</xdr:colOff>
      <xdr:row>723</xdr:row>
      <xdr:rowOff>104775</xdr:rowOff>
    </xdr:from>
    <xdr:to>
      <xdr:col>1</xdr:col>
      <xdr:colOff>2099027</xdr:colOff>
      <xdr:row>729</xdr:row>
      <xdr:rowOff>98925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5F6B816B-9E86-4170-BD0B-BD547EEB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5" y="122520075"/>
          <a:ext cx="1241777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1000131</xdr:colOff>
      <xdr:row>734</xdr:row>
      <xdr:rowOff>152400</xdr:rowOff>
    </xdr:from>
    <xdr:to>
      <xdr:col>1</xdr:col>
      <xdr:colOff>2012466</xdr:colOff>
      <xdr:row>738</xdr:row>
      <xdr:rowOff>148500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BBD256EA-36B8-9DBE-0307-5553A5B4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6" y="130406775"/>
          <a:ext cx="1012335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743</xdr:row>
      <xdr:rowOff>161925</xdr:rowOff>
    </xdr:from>
    <xdr:to>
      <xdr:col>1</xdr:col>
      <xdr:colOff>2259487</xdr:colOff>
      <xdr:row>749</xdr:row>
      <xdr:rowOff>156075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C742EC3B-2F8F-CA0F-7CD5-152D5315C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" y="126558675"/>
          <a:ext cx="14689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697</xdr:row>
      <xdr:rowOff>152400</xdr:rowOff>
    </xdr:from>
    <xdr:to>
      <xdr:col>1</xdr:col>
      <xdr:colOff>2100204</xdr:colOff>
      <xdr:row>703</xdr:row>
      <xdr:rowOff>146550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612E503D-A2EA-1A55-4898-EB87919A9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6" y="117862350"/>
          <a:ext cx="1242953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710</xdr:row>
      <xdr:rowOff>142875</xdr:rowOff>
    </xdr:from>
    <xdr:to>
      <xdr:col>1</xdr:col>
      <xdr:colOff>2129326</xdr:colOff>
      <xdr:row>716</xdr:row>
      <xdr:rowOff>137025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8514DB89-90CD-3636-34D3-015B35899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25" y="120205500"/>
          <a:ext cx="125302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171458</xdr:colOff>
      <xdr:row>856</xdr:row>
      <xdr:rowOff>76200</xdr:rowOff>
    </xdr:from>
    <xdr:to>
      <xdr:col>1</xdr:col>
      <xdr:colOff>2905953</xdr:colOff>
      <xdr:row>862</xdr:row>
      <xdr:rowOff>106350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C3C3B1D0-460B-D61C-0131-D9DD4683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83" y="150075900"/>
          <a:ext cx="2734495" cy="1116000"/>
        </a:xfrm>
        <a:prstGeom prst="rect">
          <a:avLst/>
        </a:prstGeom>
      </xdr:spPr>
    </xdr:pic>
    <xdr:clientData/>
  </xdr:twoCellAnchor>
  <xdr:twoCellAnchor>
    <xdr:from>
      <xdr:col>1</xdr:col>
      <xdr:colOff>1043521</xdr:colOff>
      <xdr:row>430</xdr:row>
      <xdr:rowOff>77258</xdr:rowOff>
    </xdr:from>
    <xdr:to>
      <xdr:col>1</xdr:col>
      <xdr:colOff>1831784</xdr:colOff>
      <xdr:row>434</xdr:row>
      <xdr:rowOff>109358</xdr:rowOff>
    </xdr:to>
    <xdr:pic>
      <xdr:nvPicPr>
        <xdr:cNvPr id="39" name="73170739-DF3E-4D28-BA81-E1BD43C5F2CF" descr="2D8D3F05-DDD9-4E9D-BA9E-A462E33F3C4C.png">
          <a:extLst>
            <a:ext uri="{FF2B5EF4-FFF2-40B4-BE49-F238E27FC236}">
              <a16:creationId xmlns:a16="http://schemas.microsoft.com/office/drawing/2014/main" id="{70FF90D0-5177-495B-BD88-8ADA6079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5446" y="77429783"/>
          <a:ext cx="788263" cy="7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1035052</xdr:colOff>
      <xdr:row>424</xdr:row>
      <xdr:rowOff>55034</xdr:rowOff>
    </xdr:from>
    <xdr:to>
      <xdr:col>1</xdr:col>
      <xdr:colOff>1847928</xdr:colOff>
      <xdr:row>428</xdr:row>
      <xdr:rowOff>15134</xdr:rowOff>
    </xdr:to>
    <xdr:pic>
      <xdr:nvPicPr>
        <xdr:cNvPr id="40" name="BCFB4F68-E030-403C-A573-B76CC7E33402" descr="36953EEC-B64D-4279-BFBC-FC0D47F99F92.png">
          <a:extLst>
            <a:ext uri="{FF2B5EF4-FFF2-40B4-BE49-F238E27FC236}">
              <a16:creationId xmlns:a16="http://schemas.microsoft.com/office/drawing/2014/main" id="{235611BB-E43E-4A36-99DA-1DDB51B3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977" y="76321709"/>
          <a:ext cx="812876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942976</xdr:colOff>
      <xdr:row>461</xdr:row>
      <xdr:rowOff>19050</xdr:rowOff>
    </xdr:from>
    <xdr:to>
      <xdr:col>1</xdr:col>
      <xdr:colOff>2073035</xdr:colOff>
      <xdr:row>467</xdr:row>
      <xdr:rowOff>13200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3E393386-BAD6-E1E1-5D1F-EE118686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1" y="82981800"/>
          <a:ext cx="113005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484</xdr:row>
      <xdr:rowOff>85725</xdr:rowOff>
    </xdr:from>
    <xdr:to>
      <xdr:col>1</xdr:col>
      <xdr:colOff>2144776</xdr:colOff>
      <xdr:row>490</xdr:row>
      <xdr:rowOff>79875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17F61BD8-82C2-5E41-46C5-10CA5632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6" y="87210900"/>
          <a:ext cx="128752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501</xdr:row>
      <xdr:rowOff>142875</xdr:rowOff>
    </xdr:from>
    <xdr:to>
      <xdr:col>1</xdr:col>
      <xdr:colOff>1911255</xdr:colOff>
      <xdr:row>507</xdr:row>
      <xdr:rowOff>137025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DF6D1E0D-1F8A-800A-356B-0B01D847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90344625"/>
          <a:ext cx="89208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534</xdr:row>
      <xdr:rowOff>85725</xdr:rowOff>
    </xdr:from>
    <xdr:to>
      <xdr:col>1</xdr:col>
      <xdr:colOff>2008171</xdr:colOff>
      <xdr:row>540</xdr:row>
      <xdr:rowOff>79875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48AEAFE1-A462-0ABF-D2A2-1DAF1C973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96259650"/>
          <a:ext cx="98899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441</xdr:row>
      <xdr:rowOff>85725</xdr:rowOff>
    </xdr:from>
    <xdr:to>
      <xdr:col>1</xdr:col>
      <xdr:colOff>1978264</xdr:colOff>
      <xdr:row>447</xdr:row>
      <xdr:rowOff>79875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AC278141-466B-096C-D551-7473A4484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428975"/>
          <a:ext cx="987664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656</xdr:row>
      <xdr:rowOff>47625</xdr:rowOff>
    </xdr:from>
    <xdr:to>
      <xdr:col>1</xdr:col>
      <xdr:colOff>2179694</xdr:colOff>
      <xdr:row>662</xdr:row>
      <xdr:rowOff>41775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5E7A8847-D728-11BA-5E19-A241F2045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25" y="117033675"/>
          <a:ext cx="1265294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838201</xdr:colOff>
      <xdr:row>593</xdr:row>
      <xdr:rowOff>38100</xdr:rowOff>
    </xdr:from>
    <xdr:to>
      <xdr:col>1</xdr:col>
      <xdr:colOff>2165602</xdr:colOff>
      <xdr:row>599</xdr:row>
      <xdr:rowOff>32250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86FF6B57-45CC-172B-E0E9-1B59B8A59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6" y="106889550"/>
          <a:ext cx="1327401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631</xdr:row>
      <xdr:rowOff>133350</xdr:rowOff>
    </xdr:from>
    <xdr:to>
      <xdr:col>1</xdr:col>
      <xdr:colOff>2066925</xdr:colOff>
      <xdr:row>637</xdr:row>
      <xdr:rowOff>127500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4F7CAE8C-DE68-CA05-EBC9-6497DEB6A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04900" y="112004475"/>
          <a:ext cx="1123950" cy="1080000"/>
        </a:xfrm>
        <a:prstGeom prst="rect">
          <a:avLst/>
        </a:prstGeom>
      </xdr:spPr>
    </xdr:pic>
    <xdr:clientData/>
  </xdr:twoCellAnchor>
  <xdr:twoCellAnchor>
    <xdr:from>
      <xdr:col>1</xdr:col>
      <xdr:colOff>1060450</xdr:colOff>
      <xdr:row>685</xdr:row>
      <xdr:rowOff>71122</xdr:rowOff>
    </xdr:from>
    <xdr:to>
      <xdr:col>1</xdr:col>
      <xdr:colOff>1995372</xdr:colOff>
      <xdr:row>691</xdr:row>
      <xdr:rowOff>65272</xdr:rowOff>
    </xdr:to>
    <xdr:pic>
      <xdr:nvPicPr>
        <xdr:cNvPr id="53" name="CB8EB88C-2FB7-436C-BDA5-881EEBBA78BD" descr="D1E2F161-DD7A-4765-A6FA-D3FF60EF002C.png">
          <a:extLst>
            <a:ext uri="{FF2B5EF4-FFF2-40B4-BE49-F238E27FC236}">
              <a16:creationId xmlns:a16="http://schemas.microsoft.com/office/drawing/2014/main" id="{C5CBE486-B192-4CE1-83C9-9BE769CC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375" y="123572272"/>
          <a:ext cx="934922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1085849</xdr:colOff>
      <xdr:row>755</xdr:row>
      <xdr:rowOff>0</xdr:rowOff>
    </xdr:from>
    <xdr:to>
      <xdr:col>1</xdr:col>
      <xdr:colOff>1828901</xdr:colOff>
      <xdr:row>758</xdr:row>
      <xdr:rowOff>69075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D750A67E-1E8C-8DBC-53EB-7C42A6F3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4" y="133854825"/>
          <a:ext cx="743052" cy="6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844</xdr:row>
      <xdr:rowOff>171450</xdr:rowOff>
    </xdr:from>
    <xdr:to>
      <xdr:col>1</xdr:col>
      <xdr:colOff>2028697</xdr:colOff>
      <xdr:row>849</xdr:row>
      <xdr:rowOff>166575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D8ACDCBA-1FCD-097D-1AB1-8FE3A90D5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62050" y="150818850"/>
          <a:ext cx="1028572" cy="900000"/>
        </a:xfrm>
        <a:prstGeom prst="rect">
          <a:avLst/>
        </a:prstGeom>
      </xdr:spPr>
    </xdr:pic>
    <xdr:clientData/>
  </xdr:twoCellAnchor>
  <xdr:oneCellAnchor>
    <xdr:from>
      <xdr:col>1</xdr:col>
      <xdr:colOff>1266566</xdr:colOff>
      <xdr:row>621</xdr:row>
      <xdr:rowOff>161924</xdr:rowOff>
    </xdr:from>
    <xdr:ext cx="575423" cy="541025"/>
    <xdr:pic>
      <xdr:nvPicPr>
        <xdr:cNvPr id="2" name="Picture 12">
          <a:extLst>
            <a:ext uri="{FF2B5EF4-FFF2-40B4-BE49-F238E27FC236}">
              <a16:creationId xmlns:a16="http://schemas.microsoft.com/office/drawing/2014/main" id="{8A1E30C7-9B33-4669-AE9C-EEC52B9A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/>
        <a:srcRect/>
        <a:stretch>
          <a:fillRect/>
        </a:stretch>
      </xdr:blipFill>
      <xdr:spPr bwMode="auto">
        <a:xfrm>
          <a:off x="1428491" y="110309024"/>
          <a:ext cx="575423" cy="541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933452</xdr:colOff>
      <xdr:row>771</xdr:row>
      <xdr:rowOff>9525</xdr:rowOff>
    </xdr:from>
    <xdr:ext cx="1062300" cy="864000"/>
    <xdr:pic>
      <xdr:nvPicPr>
        <xdr:cNvPr id="4" name="image339.jpeg">
          <a:extLst>
            <a:ext uri="{FF2B5EF4-FFF2-40B4-BE49-F238E27FC236}">
              <a16:creationId xmlns:a16="http://schemas.microsoft.com/office/drawing/2014/main" id="{9A77630E-9D44-4BDA-8CDA-50D150611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7" y="136588500"/>
          <a:ext cx="1062300" cy="864000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780</xdr:row>
      <xdr:rowOff>0</xdr:rowOff>
    </xdr:from>
    <xdr:ext cx="1222645" cy="864000"/>
    <xdr:pic>
      <xdr:nvPicPr>
        <xdr:cNvPr id="8" name="image341.jpeg">
          <a:extLst>
            <a:ext uri="{FF2B5EF4-FFF2-40B4-BE49-F238E27FC236}">
              <a16:creationId xmlns:a16="http://schemas.microsoft.com/office/drawing/2014/main" id="{C92D0701-8094-4D5B-83A2-BBD245C0B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138150600"/>
          <a:ext cx="1222645" cy="864000"/>
        </a:xfrm>
        <a:prstGeom prst="rect">
          <a:avLst/>
        </a:prstGeom>
      </xdr:spPr>
    </xdr:pic>
    <xdr:clientData/>
  </xdr:oneCellAnchor>
  <xdr:twoCellAnchor editAs="oneCell">
    <xdr:from>
      <xdr:col>1</xdr:col>
      <xdr:colOff>123825</xdr:colOff>
      <xdr:row>53</xdr:row>
      <xdr:rowOff>85725</xdr:rowOff>
    </xdr:from>
    <xdr:to>
      <xdr:col>1</xdr:col>
      <xdr:colOff>2094254</xdr:colOff>
      <xdr:row>59</xdr:row>
      <xdr:rowOff>124223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935DF525-6046-4976-8301-1D22E5436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85750" y="9353550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53</xdr:row>
      <xdr:rowOff>142875</xdr:rowOff>
    </xdr:from>
    <xdr:to>
      <xdr:col>5</xdr:col>
      <xdr:colOff>1026366</xdr:colOff>
      <xdr:row>59</xdr:row>
      <xdr:rowOff>76401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23573D5-D4B4-47AB-B8DB-E5DB67E31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181725" y="9410700"/>
          <a:ext cx="1235916" cy="1019376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330</xdr:row>
      <xdr:rowOff>38100</xdr:rowOff>
    </xdr:from>
    <xdr:to>
      <xdr:col>1</xdr:col>
      <xdr:colOff>2218522</xdr:colOff>
      <xdr:row>337</xdr:row>
      <xdr:rowOff>31275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F1624768-E4F9-4C92-8A8C-AC893130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saturation sat="4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075" y="58235850"/>
          <a:ext cx="1399372" cy="12600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921351</xdr:colOff>
      <xdr:row>521</xdr:row>
      <xdr:rowOff>28575</xdr:rowOff>
    </xdr:from>
    <xdr:to>
      <xdr:col>1</xdr:col>
      <xdr:colOff>2076450</xdr:colOff>
      <xdr:row>528</xdr:row>
      <xdr:rowOff>64758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AB923BD5-C54B-42D4-9851-8BDAC422E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083276" y="92335350"/>
          <a:ext cx="1155099" cy="1303008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547</xdr:row>
      <xdr:rowOff>171449</xdr:rowOff>
    </xdr:from>
    <xdr:to>
      <xdr:col>1</xdr:col>
      <xdr:colOff>2371946</xdr:colOff>
      <xdr:row>556</xdr:row>
      <xdr:rowOff>47834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C1CBB4DD-5748-45BF-9D04-7F34E3309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52500" y="97069274"/>
          <a:ext cx="1581371" cy="150516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563</xdr:row>
      <xdr:rowOff>85725</xdr:rowOff>
    </xdr:from>
    <xdr:to>
      <xdr:col>1</xdr:col>
      <xdr:colOff>2301189</xdr:colOff>
      <xdr:row>569</xdr:row>
      <xdr:rowOff>115875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D1BFD46C-F6BF-4784-B517-FBDE3087B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6300" y="99822000"/>
          <a:ext cx="1586814" cy="11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580</xdr:row>
      <xdr:rowOff>38100</xdr:rowOff>
    </xdr:from>
    <xdr:to>
      <xdr:col>1</xdr:col>
      <xdr:colOff>2343399</xdr:colOff>
      <xdr:row>586</xdr:row>
      <xdr:rowOff>100642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E92CA725-72E3-456C-B5DC-4E9C8B7F0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57250" y="102793800"/>
          <a:ext cx="1648074" cy="1148392"/>
        </a:xfrm>
        <a:prstGeom prst="rect">
          <a:avLst/>
        </a:prstGeom>
      </xdr:spPr>
    </xdr:pic>
    <xdr:clientData/>
  </xdr:twoCellAnchor>
  <xdr:oneCellAnchor>
    <xdr:from>
      <xdr:col>1</xdr:col>
      <xdr:colOff>1049806</xdr:colOff>
      <xdr:row>762</xdr:row>
      <xdr:rowOff>161239</xdr:rowOff>
    </xdr:from>
    <xdr:ext cx="987091" cy="720000"/>
    <xdr:pic>
      <xdr:nvPicPr>
        <xdr:cNvPr id="56" name="Obrázek 55">
          <a:extLst>
            <a:ext uri="{FF2B5EF4-FFF2-40B4-BE49-F238E27FC236}">
              <a16:creationId xmlns:a16="http://schemas.microsoft.com/office/drawing/2014/main" id="{AE57627F-D465-491B-A995-1CBDD5825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1731" y="135168589"/>
          <a:ext cx="987091" cy="720000"/>
        </a:xfrm>
        <a:prstGeom prst="rect">
          <a:avLst/>
        </a:prstGeom>
      </xdr:spPr>
    </xdr:pic>
    <xdr:clientData/>
  </xdr:oneCellAnchor>
  <xdr:twoCellAnchor editAs="oneCell">
    <xdr:from>
      <xdr:col>1</xdr:col>
      <xdr:colOff>1019175</xdr:colOff>
      <xdr:row>788</xdr:row>
      <xdr:rowOff>175283</xdr:rowOff>
    </xdr:from>
    <xdr:to>
      <xdr:col>1</xdr:col>
      <xdr:colOff>1918288</xdr:colOff>
      <xdr:row>793</xdr:row>
      <xdr:rowOff>133350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3DCAA60B-D003-4FEC-BFFB-0659C610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181100" y="139716533"/>
          <a:ext cx="899113" cy="862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136</xdr:row>
      <xdr:rowOff>19050</xdr:rowOff>
    </xdr:from>
    <xdr:to>
      <xdr:col>1</xdr:col>
      <xdr:colOff>1975640</xdr:colOff>
      <xdr:row>139</xdr:row>
      <xdr:rowOff>175651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193125"/>
          <a:ext cx="918365" cy="6995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1171575</xdr:colOff>
      <xdr:row>145</xdr:row>
      <xdr:rowOff>47625</xdr:rowOff>
    </xdr:from>
    <xdr:to>
      <xdr:col>1</xdr:col>
      <xdr:colOff>1941858</xdr:colOff>
      <xdr:row>148</xdr:row>
      <xdr:rowOff>108822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22850475"/>
          <a:ext cx="770283" cy="6041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1207391</xdr:colOff>
      <xdr:row>153</xdr:row>
      <xdr:rowOff>171450</xdr:rowOff>
    </xdr:from>
    <xdr:to>
      <xdr:col>1</xdr:col>
      <xdr:colOff>1837345</xdr:colOff>
      <xdr:row>157</xdr:row>
      <xdr:rowOff>163301</xdr:rowOff>
    </xdr:to>
    <xdr:pic>
      <xdr:nvPicPr>
        <xdr:cNvPr id="15" name="Obrázek 29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9316" y="24422100"/>
          <a:ext cx="629954" cy="71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2238375</xdr:colOff>
      <xdr:row>164</xdr:row>
      <xdr:rowOff>3669</xdr:rowOff>
    </xdr:from>
    <xdr:to>
      <xdr:col>1</xdr:col>
      <xdr:colOff>2613514</xdr:colOff>
      <xdr:row>166</xdr:row>
      <xdr:rowOff>63017</xdr:rowOff>
    </xdr:to>
    <xdr:pic>
      <xdr:nvPicPr>
        <xdr:cNvPr id="16" name="Obrázek 16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2624504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1181100</xdr:colOff>
      <xdr:row>166</xdr:row>
      <xdr:rowOff>127494</xdr:rowOff>
    </xdr:from>
    <xdr:to>
      <xdr:col>1</xdr:col>
      <xdr:colOff>1890034</xdr:colOff>
      <xdr:row>169</xdr:row>
      <xdr:rowOff>124569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3025" y="27445194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94829</xdr:colOff>
      <xdr:row>166</xdr:row>
      <xdr:rowOff>137553</xdr:rowOff>
    </xdr:from>
    <xdr:to>
      <xdr:col>4</xdr:col>
      <xdr:colOff>803763</xdr:colOff>
      <xdr:row>169</xdr:row>
      <xdr:rowOff>134628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066879" y="27455253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191478</xdr:colOff>
      <xdr:row>159</xdr:row>
      <xdr:rowOff>171450</xdr:rowOff>
    </xdr:from>
    <xdr:to>
      <xdr:col>4</xdr:col>
      <xdr:colOff>666748</xdr:colOff>
      <xdr:row>162</xdr:row>
      <xdr:rowOff>168525</xdr:rowOff>
    </xdr:to>
    <xdr:pic>
      <xdr:nvPicPr>
        <xdr:cNvPr id="19" name="Obrázek 29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163528" y="26222325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129636</xdr:colOff>
      <xdr:row>163</xdr:row>
      <xdr:rowOff>95250</xdr:rowOff>
    </xdr:from>
    <xdr:to>
      <xdr:col>4</xdr:col>
      <xdr:colOff>676275</xdr:colOff>
      <xdr:row>166</xdr:row>
      <xdr:rowOff>92325</xdr:rowOff>
    </xdr:to>
    <xdr:pic>
      <xdr:nvPicPr>
        <xdr:cNvPr id="20" name="Obrázek 30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101686" y="26870025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164</xdr:row>
      <xdr:rowOff>22719</xdr:rowOff>
    </xdr:from>
    <xdr:to>
      <xdr:col>3</xdr:col>
      <xdr:colOff>375139</xdr:colOff>
      <xdr:row>166</xdr:row>
      <xdr:rowOff>82067</xdr:rowOff>
    </xdr:to>
    <xdr:pic>
      <xdr:nvPicPr>
        <xdr:cNvPr id="21" name="Obrázek 16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57675" y="2626409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2886075</xdr:colOff>
      <xdr:row>161</xdr:row>
      <xdr:rowOff>117969</xdr:rowOff>
    </xdr:from>
    <xdr:to>
      <xdr:col>2</xdr:col>
      <xdr:colOff>901212</xdr:colOff>
      <xdr:row>168</xdr:row>
      <xdr:rowOff>37373</xdr:rowOff>
    </xdr:to>
    <xdr:pic>
      <xdr:nvPicPr>
        <xdr:cNvPr id="22" name="Obrázek 1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0" y="25816419"/>
          <a:ext cx="1063137" cy="1186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1323976</xdr:colOff>
      <xdr:row>159</xdr:row>
      <xdr:rowOff>137019</xdr:rowOff>
    </xdr:from>
    <xdr:to>
      <xdr:col>1</xdr:col>
      <xdr:colOff>1799246</xdr:colOff>
      <xdr:row>162</xdr:row>
      <xdr:rowOff>134094</xdr:rowOff>
    </xdr:to>
    <xdr:pic>
      <xdr:nvPicPr>
        <xdr:cNvPr id="23" name="Obrázek 29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5901" y="26187894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1285875</xdr:colOff>
      <xdr:row>163</xdr:row>
      <xdr:rowOff>51293</xdr:rowOff>
    </xdr:from>
    <xdr:to>
      <xdr:col>1</xdr:col>
      <xdr:colOff>1832514</xdr:colOff>
      <xdr:row>166</xdr:row>
      <xdr:rowOff>48368</xdr:rowOff>
    </xdr:to>
    <xdr:pic>
      <xdr:nvPicPr>
        <xdr:cNvPr id="24" name="Obrázek 30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800" y="26826068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1049216</xdr:colOff>
      <xdr:row>182</xdr:row>
      <xdr:rowOff>157517</xdr:rowOff>
    </xdr:from>
    <xdr:to>
      <xdr:col>1</xdr:col>
      <xdr:colOff>1987062</xdr:colOff>
      <xdr:row>188</xdr:row>
      <xdr:rowOff>1698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1141" y="29770742"/>
          <a:ext cx="937846" cy="926856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196</xdr:row>
      <xdr:rowOff>152389</xdr:rowOff>
    </xdr:from>
    <xdr:to>
      <xdr:col>1</xdr:col>
      <xdr:colOff>2002447</xdr:colOff>
      <xdr:row>202</xdr:row>
      <xdr:rowOff>46387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32546914"/>
          <a:ext cx="992797" cy="979848"/>
        </a:xfrm>
        <a:prstGeom prst="rect">
          <a:avLst/>
        </a:prstGeom>
      </xdr:spPr>
    </xdr:pic>
    <xdr:clientData/>
  </xdr:twoCellAnchor>
  <xdr:twoCellAnchor editAs="oneCell">
    <xdr:from>
      <xdr:col>1</xdr:col>
      <xdr:colOff>1117360</xdr:colOff>
      <xdr:row>174</xdr:row>
      <xdr:rowOff>57150</xdr:rowOff>
    </xdr:from>
    <xdr:to>
      <xdr:col>1</xdr:col>
      <xdr:colOff>1923318</xdr:colOff>
      <xdr:row>178</xdr:row>
      <xdr:rowOff>130416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9285" y="28470225"/>
          <a:ext cx="805958" cy="797166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</xdr:row>
      <xdr:rowOff>76200</xdr:rowOff>
    </xdr:from>
    <xdr:to>
      <xdr:col>7</xdr:col>
      <xdr:colOff>484242</xdr:colOff>
      <xdr:row>5</xdr:row>
      <xdr:rowOff>3596</xdr:rowOff>
    </xdr:to>
    <xdr:pic>
      <xdr:nvPicPr>
        <xdr:cNvPr id="28" name="Picture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72325" y="438150"/>
          <a:ext cx="474717" cy="47032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828679</xdr:colOff>
      <xdr:row>116</xdr:row>
      <xdr:rowOff>178811</xdr:rowOff>
    </xdr:from>
    <xdr:to>
      <xdr:col>1</xdr:col>
      <xdr:colOff>2233243</xdr:colOff>
      <xdr:row>121</xdr:row>
      <xdr:rowOff>137936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CA5285A2-9EE6-4CDF-963D-A5F6D5A2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4" y="21067136"/>
          <a:ext cx="1404564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10</xdr:row>
      <xdr:rowOff>9525</xdr:rowOff>
    </xdr:from>
    <xdr:to>
      <xdr:col>1</xdr:col>
      <xdr:colOff>2184976</xdr:colOff>
      <xdr:row>16</xdr:row>
      <xdr:rowOff>75675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8CBAA17F-F12F-893F-63C9-22417EB6C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895475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22</xdr:row>
      <xdr:rowOff>19050</xdr:rowOff>
    </xdr:from>
    <xdr:to>
      <xdr:col>1</xdr:col>
      <xdr:colOff>2194501</xdr:colOff>
      <xdr:row>28</xdr:row>
      <xdr:rowOff>85200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C945479E-A9B5-4DFD-A8A1-5827F9FD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4076700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34</xdr:row>
      <xdr:rowOff>28575</xdr:rowOff>
    </xdr:from>
    <xdr:to>
      <xdr:col>1</xdr:col>
      <xdr:colOff>2046225</xdr:colOff>
      <xdr:row>39</xdr:row>
      <xdr:rowOff>131700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EF90D4F2-E218-B32E-724B-34EE79646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6257925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1066802</xdr:colOff>
      <xdr:row>52</xdr:row>
      <xdr:rowOff>152400</xdr:rowOff>
    </xdr:from>
    <xdr:to>
      <xdr:col>1</xdr:col>
      <xdr:colOff>1962838</xdr:colOff>
      <xdr:row>57</xdr:row>
      <xdr:rowOff>147525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61CF0FCF-FBB8-3FD2-C533-A30DA704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7" y="9639300"/>
          <a:ext cx="89603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79</xdr:row>
      <xdr:rowOff>133350</xdr:rowOff>
    </xdr:from>
    <xdr:to>
      <xdr:col>1</xdr:col>
      <xdr:colOff>1993538</xdr:colOff>
      <xdr:row>84</xdr:row>
      <xdr:rowOff>164475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CE982859-2061-220B-6655-111E58F3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14506575"/>
          <a:ext cx="983888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1057276</xdr:colOff>
      <xdr:row>43</xdr:row>
      <xdr:rowOff>152400</xdr:rowOff>
    </xdr:from>
    <xdr:to>
      <xdr:col>1</xdr:col>
      <xdr:colOff>1949381</xdr:colOff>
      <xdr:row>48</xdr:row>
      <xdr:rowOff>147525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B2FDC015-9950-DAEC-72D0-C69C95D4D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1" y="8010525"/>
          <a:ext cx="892105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61</xdr:row>
      <xdr:rowOff>161925</xdr:rowOff>
    </xdr:from>
    <xdr:to>
      <xdr:col>1</xdr:col>
      <xdr:colOff>1984619</xdr:colOff>
      <xdr:row>66</xdr:row>
      <xdr:rowOff>157050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A34A6D63-E032-57C9-13FA-78CA00331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11277600"/>
          <a:ext cx="908294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88</xdr:row>
      <xdr:rowOff>161925</xdr:rowOff>
    </xdr:from>
    <xdr:to>
      <xdr:col>1</xdr:col>
      <xdr:colOff>1985850</xdr:colOff>
      <xdr:row>93</xdr:row>
      <xdr:rowOff>157050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D83FD606-FE1A-47C9-49A5-309EE417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" y="16163925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1066801</xdr:colOff>
      <xdr:row>97</xdr:row>
      <xdr:rowOff>133350</xdr:rowOff>
    </xdr:from>
    <xdr:to>
      <xdr:col>1</xdr:col>
      <xdr:colOff>2019294</xdr:colOff>
      <xdr:row>102</xdr:row>
      <xdr:rowOff>164475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705B604F-3E96-7E5B-0BA7-7BB86EE2E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6" y="17764125"/>
          <a:ext cx="952493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1047763</xdr:colOff>
      <xdr:row>106</xdr:row>
      <xdr:rowOff>152400</xdr:rowOff>
    </xdr:from>
    <xdr:to>
      <xdr:col>1</xdr:col>
      <xdr:colOff>1998001</xdr:colOff>
      <xdr:row>111</xdr:row>
      <xdr:rowOff>147525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1BC32754-B2C9-896C-270B-05DC8F7D6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88" y="19411950"/>
          <a:ext cx="95023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70</xdr:row>
      <xdr:rowOff>161925</xdr:rowOff>
    </xdr:from>
    <xdr:to>
      <xdr:col>1</xdr:col>
      <xdr:colOff>1970948</xdr:colOff>
      <xdr:row>75</xdr:row>
      <xdr:rowOff>157050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3F0A194D-8033-7CA9-BCF6-65805D774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5" y="12906375"/>
          <a:ext cx="90414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781156</xdr:colOff>
      <xdr:row>125</xdr:row>
      <xdr:rowOff>171450</xdr:rowOff>
    </xdr:from>
    <xdr:to>
      <xdr:col>1</xdr:col>
      <xdr:colOff>2170816</xdr:colOff>
      <xdr:row>130</xdr:row>
      <xdr:rowOff>130575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768EDA4-C4C6-4148-A9A2-6AFF82710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43081" y="22869525"/>
          <a:ext cx="1389660" cy="86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</xdr:colOff>
      <xdr:row>2</xdr:row>
      <xdr:rowOff>1</xdr:rowOff>
    </xdr:from>
    <xdr:to>
      <xdr:col>7</xdr:col>
      <xdr:colOff>530088</xdr:colOff>
      <xdr:row>4</xdr:row>
      <xdr:rowOff>165652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899415" y="364436"/>
          <a:ext cx="530086" cy="53008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1016690</xdr:colOff>
      <xdr:row>118</xdr:row>
      <xdr:rowOff>83654</xdr:rowOff>
    </xdr:from>
    <xdr:to>
      <xdr:col>1</xdr:col>
      <xdr:colOff>2031591</xdr:colOff>
      <xdr:row>124</xdr:row>
      <xdr:rowOff>77804</xdr:rowOff>
    </xdr:to>
    <xdr:pic>
      <xdr:nvPicPr>
        <xdr:cNvPr id="4101" name="Picture 5">
          <a:extLst>
            <a:ext uri="{FF2B5EF4-FFF2-40B4-BE49-F238E27FC236}">
              <a16:creationId xmlns:a16="http://schemas.microsoft.com/office/drawing/2014/main" id="{00000000-0008-0000-1000-00000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178615" y="21314879"/>
          <a:ext cx="1014901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733425</xdr:colOff>
      <xdr:row>36</xdr:row>
      <xdr:rowOff>76200</xdr:rowOff>
    </xdr:from>
    <xdr:to>
      <xdr:col>1</xdr:col>
      <xdr:colOff>2266424</xdr:colOff>
      <xdr:row>43</xdr:row>
      <xdr:rowOff>69375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AC81781-6D8C-440E-8AFE-2EFADF0D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0" y="6648450"/>
          <a:ext cx="153299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49</xdr:row>
      <xdr:rowOff>95250</xdr:rowOff>
    </xdr:from>
    <xdr:to>
      <xdr:col>1</xdr:col>
      <xdr:colOff>2413271</xdr:colOff>
      <xdr:row>56</xdr:row>
      <xdr:rowOff>88425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EC09D6C-F0FE-485D-A9A2-7C37F7301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2475" y="9020175"/>
          <a:ext cx="1822721" cy="1260000"/>
        </a:xfrm>
        <a:prstGeom prst="rect">
          <a:avLst/>
        </a:prstGeom>
      </xdr:spPr>
    </xdr:pic>
    <xdr:clientData/>
  </xdr:twoCellAnchor>
  <xdr:oneCellAnchor>
    <xdr:from>
      <xdr:col>1</xdr:col>
      <xdr:colOff>514350</xdr:colOff>
      <xdr:row>62</xdr:row>
      <xdr:rowOff>38100</xdr:rowOff>
    </xdr:from>
    <xdr:ext cx="1947964" cy="1260000"/>
    <xdr:pic>
      <xdr:nvPicPr>
        <xdr:cNvPr id="7" name="Picture 2">
          <a:extLst>
            <a:ext uri="{FF2B5EF4-FFF2-40B4-BE49-F238E27FC236}">
              <a16:creationId xmlns:a16="http://schemas.microsoft.com/office/drawing/2014/main" id="{1730A2D9-9621-4ECD-93D7-526439FA0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676275" y="11315700"/>
          <a:ext cx="1947964" cy="126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981075</xdr:colOff>
      <xdr:row>75</xdr:row>
      <xdr:rowOff>0</xdr:rowOff>
    </xdr:from>
    <xdr:to>
      <xdr:col>1</xdr:col>
      <xdr:colOff>2047228</xdr:colOff>
      <xdr:row>79</xdr:row>
      <xdr:rowOff>68100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1A5FA17-E098-455D-9599-03C15D32B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3000" y="1363027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971550</xdr:colOff>
      <xdr:row>85</xdr:row>
      <xdr:rowOff>57150</xdr:rowOff>
    </xdr:from>
    <xdr:to>
      <xdr:col>1</xdr:col>
      <xdr:colOff>2037703</xdr:colOff>
      <xdr:row>89</xdr:row>
      <xdr:rowOff>125250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30BC63EA-F2D5-495C-BA1E-840D87CED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3475" y="1549717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94</xdr:row>
      <xdr:rowOff>57150</xdr:rowOff>
    </xdr:from>
    <xdr:to>
      <xdr:col>1</xdr:col>
      <xdr:colOff>2116198</xdr:colOff>
      <xdr:row>101</xdr:row>
      <xdr:rowOff>50325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C8D381B-15FA-41AE-BF63-F8719048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7125950"/>
          <a:ext cx="1363723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904877</xdr:colOff>
      <xdr:row>106</xdr:row>
      <xdr:rowOff>0</xdr:rowOff>
    </xdr:from>
    <xdr:to>
      <xdr:col>1</xdr:col>
      <xdr:colOff>2268438</xdr:colOff>
      <xdr:row>112</xdr:row>
      <xdr:rowOff>174150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A6C6E157-0B5B-402F-938B-23A55A7F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6802" y="19059525"/>
          <a:ext cx="136356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62</xdr:row>
      <xdr:rowOff>38100</xdr:rowOff>
    </xdr:from>
    <xdr:to>
      <xdr:col>1</xdr:col>
      <xdr:colOff>2337071</xdr:colOff>
      <xdr:row>69</xdr:row>
      <xdr:rowOff>31275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DAE1DE5E-9DCB-41B8-87F5-F80A3CD1F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" y="11315700"/>
          <a:ext cx="182272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10</xdr:row>
      <xdr:rowOff>85725</xdr:rowOff>
    </xdr:from>
    <xdr:to>
      <xdr:col>1</xdr:col>
      <xdr:colOff>2352675</xdr:colOff>
      <xdr:row>17</xdr:row>
      <xdr:rowOff>24721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5761CF1B-8B37-492F-B13D-FFF075E44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0575" y="1952625"/>
          <a:ext cx="1724025" cy="120582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22</xdr:row>
      <xdr:rowOff>95250</xdr:rowOff>
    </xdr:from>
    <xdr:to>
      <xdr:col>1</xdr:col>
      <xdr:colOff>2397938</xdr:colOff>
      <xdr:row>29</xdr:row>
      <xdr:rowOff>161925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7ABFD8D2-08F0-4C81-A3D9-36F6C298F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1525" y="4133850"/>
          <a:ext cx="1788338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138</xdr:row>
      <xdr:rowOff>11772</xdr:rowOff>
    </xdr:from>
    <xdr:to>
      <xdr:col>1</xdr:col>
      <xdr:colOff>1952625</xdr:colOff>
      <xdr:row>142</xdr:row>
      <xdr:rowOff>120079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5809FB45-3A4F-4D76-818C-304DCCD4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00150" y="25043472"/>
          <a:ext cx="914400" cy="83220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1238017</xdr:colOff>
      <xdr:row>128</xdr:row>
      <xdr:rowOff>161925</xdr:rowOff>
    </xdr:from>
    <xdr:to>
      <xdr:col>1</xdr:col>
      <xdr:colOff>1787895</xdr:colOff>
      <xdr:row>134</xdr:row>
      <xdr:rowOff>156075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58514185-EF53-4EFE-A370-986A8B4C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99942" y="23383875"/>
          <a:ext cx="549878" cy="108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38102</xdr:colOff>
      <xdr:row>2</xdr:row>
      <xdr:rowOff>1</xdr:rowOff>
    </xdr:from>
    <xdr:to>
      <xdr:col>7</xdr:col>
      <xdr:colOff>568188</xdr:colOff>
      <xdr:row>4</xdr:row>
      <xdr:rowOff>165652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91377" y="419101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464654</xdr:colOff>
      <xdr:row>10</xdr:row>
      <xdr:rowOff>26504</xdr:rowOff>
    </xdr:from>
    <xdr:to>
      <xdr:col>1</xdr:col>
      <xdr:colOff>1931502</xdr:colOff>
      <xdr:row>16</xdr:row>
      <xdr:rowOff>109635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626579" y="1893404"/>
          <a:ext cx="1466848" cy="116898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852737</xdr:colOff>
      <xdr:row>18</xdr:row>
      <xdr:rowOff>133350</xdr:rowOff>
    </xdr:from>
    <xdr:to>
      <xdr:col>1</xdr:col>
      <xdr:colOff>1421378</xdr:colOff>
      <xdr:row>26</xdr:row>
      <xdr:rowOff>75787</xdr:rowOff>
    </xdr:to>
    <xdr:pic>
      <xdr:nvPicPr>
        <xdr:cNvPr id="4" name="Obrázek 3" descr="UNI 100 5000ml.jp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1014662" y="3448050"/>
          <a:ext cx="568641" cy="1390237"/>
        </a:xfrm>
        <a:prstGeom prst="rect">
          <a:avLst/>
        </a:prstGeom>
      </xdr:spPr>
    </xdr:pic>
    <xdr:clientData/>
  </xdr:twoCellAnchor>
  <xdr:twoCellAnchor editAs="oneCell">
    <xdr:from>
      <xdr:col>1</xdr:col>
      <xdr:colOff>597177</xdr:colOff>
      <xdr:row>34</xdr:row>
      <xdr:rowOff>51352</xdr:rowOff>
    </xdr:from>
    <xdr:to>
      <xdr:col>1</xdr:col>
      <xdr:colOff>1692551</xdr:colOff>
      <xdr:row>42</xdr:row>
      <xdr:rowOff>28031</xdr:rowOff>
    </xdr:to>
    <xdr:pic>
      <xdr:nvPicPr>
        <xdr:cNvPr id="5" name="Obrázek 4" descr="WDF 05 250ml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759102" y="6261652"/>
          <a:ext cx="1095374" cy="142447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48</xdr:row>
      <xdr:rowOff>158612</xdr:rowOff>
    </xdr:from>
    <xdr:to>
      <xdr:col>1</xdr:col>
      <xdr:colOff>2133600</xdr:colOff>
      <xdr:row>55</xdr:row>
      <xdr:rowOff>42656</xdr:rowOff>
    </xdr:to>
    <xdr:pic>
      <xdr:nvPicPr>
        <xdr:cNvPr id="6" name="Obrázek 5" descr="all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466725" y="8902562"/>
          <a:ext cx="1828800" cy="1150869"/>
        </a:xfrm>
        <a:prstGeom prst="rect">
          <a:avLst/>
        </a:prstGeom>
      </xdr:spPr>
    </xdr:pic>
    <xdr:clientData/>
  </xdr:twoCellAnchor>
  <xdr:twoCellAnchor editAs="oneCell">
    <xdr:from>
      <xdr:col>1</xdr:col>
      <xdr:colOff>617849</xdr:colOff>
      <xdr:row>86</xdr:row>
      <xdr:rowOff>76199</xdr:rowOff>
    </xdr:from>
    <xdr:to>
      <xdr:col>1</xdr:col>
      <xdr:colOff>1634672</xdr:colOff>
      <xdr:row>97</xdr:row>
      <xdr:rowOff>81169</xdr:rowOff>
    </xdr:to>
    <xdr:pic>
      <xdr:nvPicPr>
        <xdr:cNvPr id="8" name="Obrázek 7" descr="AQUAMAX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779774" y="14611349"/>
          <a:ext cx="1016823" cy="1995695"/>
        </a:xfrm>
        <a:prstGeom prst="rect">
          <a:avLst/>
        </a:prstGeom>
      </xdr:spPr>
    </xdr:pic>
    <xdr:clientData/>
  </xdr:twoCellAnchor>
  <xdr:twoCellAnchor editAs="oneCell">
    <xdr:from>
      <xdr:col>1</xdr:col>
      <xdr:colOff>781047</xdr:colOff>
      <xdr:row>75</xdr:row>
      <xdr:rowOff>171450</xdr:rowOff>
    </xdr:from>
    <xdr:to>
      <xdr:col>1</xdr:col>
      <xdr:colOff>1571625</xdr:colOff>
      <xdr:row>80</xdr:row>
      <xdr:rowOff>166575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56AF0435-0FCA-4B66-B537-649004255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2" y="11087100"/>
          <a:ext cx="790578" cy="900000"/>
        </a:xfrm>
        <a:prstGeom prst="rect">
          <a:avLst/>
        </a:prstGeom>
      </xdr:spPr>
    </xdr:pic>
    <xdr:clientData/>
  </xdr:twoCellAnchor>
  <xdr:oneCellAnchor>
    <xdr:from>
      <xdr:col>1</xdr:col>
      <xdr:colOff>231914</xdr:colOff>
      <xdr:row>63</xdr:row>
      <xdr:rowOff>142047</xdr:rowOff>
    </xdr:from>
    <xdr:ext cx="2029195" cy="1495010"/>
    <xdr:pic>
      <xdr:nvPicPr>
        <xdr:cNvPr id="12" name="Obrázek 11" descr="all.jpg">
          <a:extLst>
            <a:ext uri="{FF2B5EF4-FFF2-40B4-BE49-F238E27FC236}">
              <a16:creationId xmlns:a16="http://schemas.microsoft.com/office/drawing/2014/main" id="{E22C721A-810B-4A8C-93A4-E5D07E1A1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393839" y="21554247"/>
          <a:ext cx="2029195" cy="1495010"/>
        </a:xfrm>
        <a:prstGeom prst="rect">
          <a:avLst/>
        </a:prstGeom>
      </xdr:spPr>
    </xdr:pic>
    <xdr:clientData/>
  </xdr:oneCellAnchor>
  <xdr:twoCellAnchor editAs="oneCell">
    <xdr:from>
      <xdr:col>1</xdr:col>
      <xdr:colOff>171457</xdr:colOff>
      <xdr:row>101</xdr:row>
      <xdr:rowOff>9525</xdr:rowOff>
    </xdr:from>
    <xdr:to>
      <xdr:col>1</xdr:col>
      <xdr:colOff>1296806</xdr:colOff>
      <xdr:row>105</xdr:row>
      <xdr:rowOff>149625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187B858-1F60-FB37-4570-4FFE6D42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82" y="18345150"/>
          <a:ext cx="1125349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771565</xdr:colOff>
      <xdr:row>109</xdr:row>
      <xdr:rowOff>38100</xdr:rowOff>
    </xdr:from>
    <xdr:to>
      <xdr:col>1</xdr:col>
      <xdr:colOff>1563399</xdr:colOff>
      <xdr:row>113</xdr:row>
      <xdr:rowOff>142200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7861FA47-6258-B2D6-397B-1345CE37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90" y="19821525"/>
          <a:ext cx="791834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117</xdr:row>
      <xdr:rowOff>38100</xdr:rowOff>
    </xdr:from>
    <xdr:to>
      <xdr:col>1</xdr:col>
      <xdr:colOff>1623065</xdr:colOff>
      <xdr:row>121</xdr:row>
      <xdr:rowOff>142200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2EFD1A7A-942B-458C-4FE7-4966DFC22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21269325"/>
          <a:ext cx="927740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247657</xdr:colOff>
      <xdr:row>125</xdr:row>
      <xdr:rowOff>104775</xdr:rowOff>
    </xdr:from>
    <xdr:to>
      <xdr:col>1</xdr:col>
      <xdr:colOff>2143660</xdr:colOff>
      <xdr:row>129</xdr:row>
      <xdr:rowOff>28875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570B7BD9-9E85-B427-B998-5E6E92AA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82" y="22783800"/>
          <a:ext cx="1896003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771605</xdr:colOff>
      <xdr:row>133</xdr:row>
      <xdr:rowOff>9525</xdr:rowOff>
    </xdr:from>
    <xdr:to>
      <xdr:col>1</xdr:col>
      <xdr:colOff>1544296</xdr:colOff>
      <xdr:row>138</xdr:row>
      <xdr:rowOff>148650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8721040B-26D5-E6C1-D3EF-7F3697441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530" y="24136350"/>
          <a:ext cx="77269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1019211</xdr:colOff>
      <xdr:row>141</xdr:row>
      <xdr:rowOff>180974</xdr:rowOff>
    </xdr:from>
    <xdr:to>
      <xdr:col>1</xdr:col>
      <xdr:colOff>1344838</xdr:colOff>
      <xdr:row>147</xdr:row>
      <xdr:rowOff>139124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F0152700-CFF8-1584-A929-0643BFAE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36" y="25755599"/>
          <a:ext cx="32562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151</xdr:row>
      <xdr:rowOff>0</xdr:rowOff>
    </xdr:from>
    <xdr:to>
      <xdr:col>1</xdr:col>
      <xdr:colOff>2110876</xdr:colOff>
      <xdr:row>156</xdr:row>
      <xdr:rowOff>139125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FB1652A-DDF4-47C1-A4AA-7C6A675C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29013150"/>
          <a:ext cx="187275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100</xdr:row>
      <xdr:rowOff>161925</xdr:rowOff>
    </xdr:from>
    <xdr:to>
      <xdr:col>1</xdr:col>
      <xdr:colOff>1997925</xdr:colOff>
      <xdr:row>105</xdr:row>
      <xdr:rowOff>175532</xdr:rowOff>
    </xdr:to>
    <xdr:pic>
      <xdr:nvPicPr>
        <xdr:cNvPr id="10" name="Image 2">
          <a:extLst>
            <a:ext uri="{FF2B5EF4-FFF2-40B4-BE49-F238E27FC236}">
              <a16:creationId xmlns:a16="http://schemas.microsoft.com/office/drawing/2014/main" id="{88E72455-F428-4A9E-97BB-84505D41FF67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466850" y="18316575"/>
          <a:ext cx="693000" cy="918482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2</xdr:row>
      <xdr:rowOff>9526</xdr:rowOff>
    </xdr:from>
    <xdr:to>
      <xdr:col>7</xdr:col>
      <xdr:colOff>25261</xdr:colOff>
      <xdr:row>4</xdr:row>
      <xdr:rowOff>175177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0AFF4-4FB9-4B45-97B8-1C21D39E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96150" y="447676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873720</xdr:colOff>
      <xdr:row>8</xdr:row>
      <xdr:rowOff>108928</xdr:rowOff>
    </xdr:from>
    <xdr:to>
      <xdr:col>1</xdr:col>
      <xdr:colOff>1386851</xdr:colOff>
      <xdr:row>14</xdr:row>
      <xdr:rowOff>67896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785B73C-E1D4-4192-BCD3-A7EF0B5BE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5645" y="1537678"/>
          <a:ext cx="513131" cy="1044818"/>
        </a:xfrm>
        <a:prstGeom prst="rect">
          <a:avLst/>
        </a:prstGeom>
      </xdr:spPr>
    </xdr:pic>
    <xdr:clientData/>
  </xdr:twoCellAnchor>
  <xdr:twoCellAnchor editAs="oneCell">
    <xdr:from>
      <xdr:col>1</xdr:col>
      <xdr:colOff>976923</xdr:colOff>
      <xdr:row>51</xdr:row>
      <xdr:rowOff>162413</xdr:rowOff>
    </xdr:from>
    <xdr:to>
      <xdr:col>1</xdr:col>
      <xdr:colOff>1415986</xdr:colOff>
      <xdr:row>55</xdr:row>
      <xdr:rowOff>168038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E99F08D-D691-4B28-804A-1B313C606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848" y="9173063"/>
          <a:ext cx="439063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146538</xdr:colOff>
      <xdr:row>67</xdr:row>
      <xdr:rowOff>48847</xdr:rowOff>
    </xdr:from>
    <xdr:to>
      <xdr:col>1</xdr:col>
      <xdr:colOff>1051579</xdr:colOff>
      <xdr:row>72</xdr:row>
      <xdr:rowOff>91834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2D89E05-4053-40C3-88E7-B69615241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463" y="11412172"/>
          <a:ext cx="905041" cy="919287"/>
        </a:xfrm>
        <a:prstGeom prst="rect">
          <a:avLst/>
        </a:prstGeom>
      </xdr:spPr>
    </xdr:pic>
    <xdr:clientData/>
  </xdr:twoCellAnchor>
  <xdr:twoCellAnchor editAs="oneCell">
    <xdr:from>
      <xdr:col>1</xdr:col>
      <xdr:colOff>1292054</xdr:colOff>
      <xdr:row>69</xdr:row>
      <xdr:rowOff>73267</xdr:rowOff>
    </xdr:from>
    <xdr:to>
      <xdr:col>2</xdr:col>
      <xdr:colOff>38216</xdr:colOff>
      <xdr:row>77</xdr:row>
      <xdr:rowOff>68379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1860A17-4A2A-40FE-B720-EA4682A2E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3979" y="11789017"/>
          <a:ext cx="1241712" cy="1414337"/>
        </a:xfrm>
        <a:prstGeom prst="rect">
          <a:avLst/>
        </a:prstGeom>
      </xdr:spPr>
    </xdr:pic>
    <xdr:clientData/>
  </xdr:twoCellAnchor>
  <xdr:twoCellAnchor editAs="oneCell">
    <xdr:from>
      <xdr:col>1</xdr:col>
      <xdr:colOff>827699</xdr:colOff>
      <xdr:row>80</xdr:row>
      <xdr:rowOff>67651</xdr:rowOff>
    </xdr:from>
    <xdr:to>
      <xdr:col>1</xdr:col>
      <xdr:colOff>1521832</xdr:colOff>
      <xdr:row>84</xdr:row>
      <xdr:rowOff>126266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7E1ECCF-8313-48E5-80F7-54B822E5F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624" y="13650301"/>
          <a:ext cx="694133" cy="772990"/>
        </a:xfrm>
        <a:prstGeom prst="rect">
          <a:avLst/>
        </a:prstGeom>
      </xdr:spPr>
    </xdr:pic>
    <xdr:clientData/>
  </xdr:twoCellAnchor>
  <xdr:twoCellAnchor editAs="oneCell">
    <xdr:from>
      <xdr:col>1</xdr:col>
      <xdr:colOff>224935</xdr:colOff>
      <xdr:row>90</xdr:row>
      <xdr:rowOff>58616</xdr:rowOff>
    </xdr:from>
    <xdr:to>
      <xdr:col>1</xdr:col>
      <xdr:colOff>1321690</xdr:colOff>
      <xdr:row>92</xdr:row>
      <xdr:rowOff>122309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8BC5720-A335-4A94-81DB-74078BB7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860" y="15336716"/>
          <a:ext cx="1096755" cy="416118"/>
        </a:xfrm>
        <a:prstGeom prst="rect">
          <a:avLst/>
        </a:prstGeom>
      </xdr:spPr>
    </xdr:pic>
    <xdr:clientData/>
  </xdr:twoCellAnchor>
  <xdr:twoCellAnchor editAs="oneCell">
    <xdr:from>
      <xdr:col>1</xdr:col>
      <xdr:colOff>926931</xdr:colOff>
      <xdr:row>88</xdr:row>
      <xdr:rowOff>16259</xdr:rowOff>
    </xdr:from>
    <xdr:to>
      <xdr:col>1</xdr:col>
      <xdr:colOff>2175366</xdr:colOff>
      <xdr:row>92</xdr:row>
      <xdr:rowOff>91586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DF88480-7447-4719-B109-1A8304469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856" y="14941934"/>
          <a:ext cx="1248435" cy="780177"/>
        </a:xfrm>
        <a:prstGeom prst="rect">
          <a:avLst/>
        </a:prstGeom>
      </xdr:spPr>
    </xdr:pic>
    <xdr:clientData/>
  </xdr:twoCellAnchor>
  <xdr:twoCellAnchor editAs="oneCell">
    <xdr:from>
      <xdr:col>1</xdr:col>
      <xdr:colOff>952257</xdr:colOff>
      <xdr:row>96</xdr:row>
      <xdr:rowOff>157285</xdr:rowOff>
    </xdr:from>
    <xdr:to>
      <xdr:col>1</xdr:col>
      <xdr:colOff>1381125</xdr:colOff>
      <xdr:row>101</xdr:row>
      <xdr:rowOff>152410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405475D0-170C-4F03-B78D-7E0EBD29C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182" y="16416460"/>
          <a:ext cx="42886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85</xdr:row>
      <xdr:rowOff>0</xdr:rowOff>
    </xdr:from>
    <xdr:to>
      <xdr:col>1</xdr:col>
      <xdr:colOff>1638300</xdr:colOff>
      <xdr:row>90</xdr:row>
      <xdr:rowOff>3177</xdr:rowOff>
    </xdr:to>
    <xdr:sp macro="" textlink="">
      <xdr:nvSpPr>
        <xdr:cNvPr id="11" name="Obrázek 14">
          <a:extLst>
            <a:ext uri="{FF2B5EF4-FFF2-40B4-BE49-F238E27FC236}">
              <a16:creationId xmlns:a16="http://schemas.microsoft.com/office/drawing/2014/main" id="{A58BF275-9247-441E-BA2C-9249C4947CBB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478000"/>
          <a:ext cx="952500" cy="841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85</xdr:row>
      <xdr:rowOff>0</xdr:rowOff>
    </xdr:from>
    <xdr:to>
      <xdr:col>1</xdr:col>
      <xdr:colOff>1638300</xdr:colOff>
      <xdr:row>90</xdr:row>
      <xdr:rowOff>3176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9B43883F-AADB-482D-96F9-8BEACCC809AE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478000"/>
          <a:ext cx="952500" cy="84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85</xdr:row>
      <xdr:rowOff>0</xdr:rowOff>
    </xdr:from>
    <xdr:to>
      <xdr:col>1</xdr:col>
      <xdr:colOff>1638300</xdr:colOff>
      <xdr:row>90</xdr:row>
      <xdr:rowOff>3176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3F9C05E5-6B32-4422-B2AD-21CE6D254591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478000"/>
          <a:ext cx="952500" cy="84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85</xdr:row>
      <xdr:rowOff>0</xdr:rowOff>
    </xdr:from>
    <xdr:to>
      <xdr:col>1</xdr:col>
      <xdr:colOff>1638300</xdr:colOff>
      <xdr:row>90</xdr:row>
      <xdr:rowOff>3177</xdr:rowOff>
    </xdr:to>
    <xdr:sp macro="" textlink="">
      <xdr:nvSpPr>
        <xdr:cNvPr id="14" name="AutoShape 9">
          <a:extLst>
            <a:ext uri="{FF2B5EF4-FFF2-40B4-BE49-F238E27FC236}">
              <a16:creationId xmlns:a16="http://schemas.microsoft.com/office/drawing/2014/main" id="{24D17EE0-59AB-4B8C-83D5-F9A58AABD1AA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478000"/>
          <a:ext cx="952500" cy="841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88</xdr:row>
      <xdr:rowOff>25400</xdr:rowOff>
    </xdr:from>
    <xdr:to>
      <xdr:col>1</xdr:col>
      <xdr:colOff>1638300</xdr:colOff>
      <xdr:row>92</xdr:row>
      <xdr:rowOff>152399</xdr:rowOff>
    </xdr:to>
    <xdr:sp macro="" textlink="">
      <xdr:nvSpPr>
        <xdr:cNvPr id="15" name="AutoShape 11">
          <a:extLst>
            <a:ext uri="{FF2B5EF4-FFF2-40B4-BE49-F238E27FC236}">
              <a16:creationId xmlns:a16="http://schemas.microsoft.com/office/drawing/2014/main" id="{73FD2848-2352-45AE-AED8-BE181AEC0F64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951075"/>
          <a:ext cx="952500" cy="83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714375</xdr:colOff>
      <xdr:row>97</xdr:row>
      <xdr:rowOff>15875</xdr:rowOff>
    </xdr:from>
    <xdr:to>
      <xdr:col>1</xdr:col>
      <xdr:colOff>1666875</xdr:colOff>
      <xdr:row>101</xdr:row>
      <xdr:rowOff>124313</xdr:rowOff>
    </xdr:to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8FE295EE-753B-4508-B2DA-E702F7E743B1}"/>
            </a:ext>
          </a:extLst>
        </xdr:cNvPr>
        <xdr:cNvSpPr>
          <a:spLocks noChangeAspect="1" noChangeArrowheads="1"/>
        </xdr:cNvSpPr>
      </xdr:nvSpPr>
      <xdr:spPr bwMode="auto">
        <a:xfrm>
          <a:off x="876300" y="16456025"/>
          <a:ext cx="952500" cy="832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112</xdr:row>
      <xdr:rowOff>0</xdr:rowOff>
    </xdr:from>
    <xdr:to>
      <xdr:col>1</xdr:col>
      <xdr:colOff>1638300</xdr:colOff>
      <xdr:row>116</xdr:row>
      <xdr:rowOff>126996</xdr:rowOff>
    </xdr:to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6822254B-5F96-4531-8E4E-59B5FAD66B90}"/>
            </a:ext>
          </a:extLst>
        </xdr:cNvPr>
        <xdr:cNvSpPr>
          <a:spLocks noChangeAspect="1" noChangeArrowheads="1"/>
        </xdr:cNvSpPr>
      </xdr:nvSpPr>
      <xdr:spPr bwMode="auto">
        <a:xfrm>
          <a:off x="847725" y="17430750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112</xdr:row>
      <xdr:rowOff>0</xdr:rowOff>
    </xdr:from>
    <xdr:to>
      <xdr:col>1</xdr:col>
      <xdr:colOff>1638300</xdr:colOff>
      <xdr:row>116</xdr:row>
      <xdr:rowOff>126996</xdr:rowOff>
    </xdr:to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CF075EED-8228-4CE2-9D59-8F7F773C0332}"/>
            </a:ext>
          </a:extLst>
        </xdr:cNvPr>
        <xdr:cNvSpPr>
          <a:spLocks noChangeAspect="1" noChangeArrowheads="1"/>
        </xdr:cNvSpPr>
      </xdr:nvSpPr>
      <xdr:spPr bwMode="auto">
        <a:xfrm>
          <a:off x="847725" y="17430750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112</xdr:row>
      <xdr:rowOff>0</xdr:rowOff>
    </xdr:from>
    <xdr:to>
      <xdr:col>1</xdr:col>
      <xdr:colOff>1638300</xdr:colOff>
      <xdr:row>116</xdr:row>
      <xdr:rowOff>126996</xdr:rowOff>
    </xdr:to>
    <xdr:sp macro="" textlink="">
      <xdr:nvSpPr>
        <xdr:cNvPr id="19" name="AutoShape 15">
          <a:extLst>
            <a:ext uri="{FF2B5EF4-FFF2-40B4-BE49-F238E27FC236}">
              <a16:creationId xmlns:a16="http://schemas.microsoft.com/office/drawing/2014/main" id="{E7491CB1-5A4C-42AD-907E-517FD35ED4B1}"/>
            </a:ext>
          </a:extLst>
        </xdr:cNvPr>
        <xdr:cNvSpPr>
          <a:spLocks noChangeAspect="1" noChangeArrowheads="1"/>
        </xdr:cNvSpPr>
      </xdr:nvSpPr>
      <xdr:spPr bwMode="auto">
        <a:xfrm>
          <a:off x="847725" y="17430750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112</xdr:row>
      <xdr:rowOff>0</xdr:rowOff>
    </xdr:from>
    <xdr:to>
      <xdr:col>1</xdr:col>
      <xdr:colOff>1638300</xdr:colOff>
      <xdr:row>116</xdr:row>
      <xdr:rowOff>126996</xdr:rowOff>
    </xdr:to>
    <xdr:sp macro="" textlink="">
      <xdr:nvSpPr>
        <xdr:cNvPr id="20" name="AutoShape 16">
          <a:extLst>
            <a:ext uri="{FF2B5EF4-FFF2-40B4-BE49-F238E27FC236}">
              <a16:creationId xmlns:a16="http://schemas.microsoft.com/office/drawing/2014/main" id="{E9531AE3-E253-471A-9DBB-A37F11A1AF44}"/>
            </a:ext>
          </a:extLst>
        </xdr:cNvPr>
        <xdr:cNvSpPr>
          <a:spLocks noChangeAspect="1" noChangeArrowheads="1"/>
        </xdr:cNvSpPr>
      </xdr:nvSpPr>
      <xdr:spPr bwMode="auto">
        <a:xfrm>
          <a:off x="847725" y="17430750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112</xdr:row>
      <xdr:rowOff>0</xdr:rowOff>
    </xdr:from>
    <xdr:to>
      <xdr:col>1</xdr:col>
      <xdr:colOff>1638300</xdr:colOff>
      <xdr:row>116</xdr:row>
      <xdr:rowOff>126996</xdr:rowOff>
    </xdr:to>
    <xdr:sp macro="" textlink="">
      <xdr:nvSpPr>
        <xdr:cNvPr id="21" name="AutoShape 17">
          <a:extLst>
            <a:ext uri="{FF2B5EF4-FFF2-40B4-BE49-F238E27FC236}">
              <a16:creationId xmlns:a16="http://schemas.microsoft.com/office/drawing/2014/main" id="{5B7FF493-5A6C-446F-9595-4ECFF8978CD7}"/>
            </a:ext>
          </a:extLst>
        </xdr:cNvPr>
        <xdr:cNvSpPr>
          <a:spLocks noChangeAspect="1" noChangeArrowheads="1"/>
        </xdr:cNvSpPr>
      </xdr:nvSpPr>
      <xdr:spPr bwMode="auto">
        <a:xfrm>
          <a:off x="847725" y="17430750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112</xdr:row>
      <xdr:rowOff>0</xdr:rowOff>
    </xdr:from>
    <xdr:to>
      <xdr:col>1</xdr:col>
      <xdr:colOff>1638300</xdr:colOff>
      <xdr:row>116</xdr:row>
      <xdr:rowOff>126996</xdr:rowOff>
    </xdr:to>
    <xdr:sp macro="" textlink="">
      <xdr:nvSpPr>
        <xdr:cNvPr id="22" name="AutoShape 18">
          <a:extLst>
            <a:ext uri="{FF2B5EF4-FFF2-40B4-BE49-F238E27FC236}">
              <a16:creationId xmlns:a16="http://schemas.microsoft.com/office/drawing/2014/main" id="{3A1C2339-F1C5-49E9-992C-83DD3AF1A005}"/>
            </a:ext>
          </a:extLst>
        </xdr:cNvPr>
        <xdr:cNvSpPr>
          <a:spLocks noChangeAspect="1" noChangeArrowheads="1"/>
        </xdr:cNvSpPr>
      </xdr:nvSpPr>
      <xdr:spPr bwMode="auto">
        <a:xfrm>
          <a:off x="847725" y="17430750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112</xdr:row>
      <xdr:rowOff>0</xdr:rowOff>
    </xdr:from>
    <xdr:to>
      <xdr:col>1</xdr:col>
      <xdr:colOff>1638300</xdr:colOff>
      <xdr:row>116</xdr:row>
      <xdr:rowOff>126996</xdr:rowOff>
    </xdr:to>
    <xdr:sp macro="" textlink="">
      <xdr:nvSpPr>
        <xdr:cNvPr id="23" name="AutoShape 19">
          <a:extLst>
            <a:ext uri="{FF2B5EF4-FFF2-40B4-BE49-F238E27FC236}">
              <a16:creationId xmlns:a16="http://schemas.microsoft.com/office/drawing/2014/main" id="{F5E44911-6376-4947-A050-B04A0EE6846E}"/>
            </a:ext>
          </a:extLst>
        </xdr:cNvPr>
        <xdr:cNvSpPr>
          <a:spLocks noChangeAspect="1" noChangeArrowheads="1"/>
        </xdr:cNvSpPr>
      </xdr:nvSpPr>
      <xdr:spPr bwMode="auto">
        <a:xfrm>
          <a:off x="847725" y="17430750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112</xdr:row>
      <xdr:rowOff>0</xdr:rowOff>
    </xdr:from>
    <xdr:to>
      <xdr:col>1</xdr:col>
      <xdr:colOff>1638300</xdr:colOff>
      <xdr:row>116</xdr:row>
      <xdr:rowOff>126996</xdr:rowOff>
    </xdr:to>
    <xdr:sp macro="" textlink="">
      <xdr:nvSpPr>
        <xdr:cNvPr id="24" name="AutoShape 20">
          <a:extLst>
            <a:ext uri="{FF2B5EF4-FFF2-40B4-BE49-F238E27FC236}">
              <a16:creationId xmlns:a16="http://schemas.microsoft.com/office/drawing/2014/main" id="{C0E4A394-D14F-4C55-AA35-0CF43918FCCB}"/>
            </a:ext>
          </a:extLst>
        </xdr:cNvPr>
        <xdr:cNvSpPr>
          <a:spLocks noChangeAspect="1" noChangeArrowheads="1"/>
        </xdr:cNvSpPr>
      </xdr:nvSpPr>
      <xdr:spPr bwMode="auto">
        <a:xfrm>
          <a:off x="847725" y="17430750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361950</xdr:colOff>
      <xdr:row>106</xdr:row>
      <xdr:rowOff>3171</xdr:rowOff>
    </xdr:to>
    <xdr:sp macro="" textlink="">
      <xdr:nvSpPr>
        <xdr:cNvPr id="25" name="AutoShape 21">
          <a:extLst>
            <a:ext uri="{FF2B5EF4-FFF2-40B4-BE49-F238E27FC236}">
              <a16:creationId xmlns:a16="http://schemas.microsoft.com/office/drawing/2014/main" id="{87B6C31E-1DE5-4012-B46A-E807E127F5A6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7164050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8</xdr:col>
      <xdr:colOff>361950</xdr:colOff>
      <xdr:row>105</xdr:row>
      <xdr:rowOff>3171</xdr:rowOff>
    </xdr:to>
    <xdr:sp macro="" textlink="">
      <xdr:nvSpPr>
        <xdr:cNvPr id="26" name="AutoShape 22">
          <a:extLst>
            <a:ext uri="{FF2B5EF4-FFF2-40B4-BE49-F238E27FC236}">
              <a16:creationId xmlns:a16="http://schemas.microsoft.com/office/drawing/2014/main" id="{2AB8BF6A-83C2-46E6-8F83-2CFA214CD354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6983075"/>
          <a:ext cx="952500" cy="85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1019175</xdr:colOff>
      <xdr:row>18</xdr:row>
      <xdr:rowOff>178533</xdr:rowOff>
    </xdr:from>
    <xdr:to>
      <xdr:col>1</xdr:col>
      <xdr:colOff>1361365</xdr:colOff>
      <xdr:row>24</xdr:row>
      <xdr:rowOff>127158</xdr:rowOff>
    </xdr:to>
    <xdr:pic>
      <xdr:nvPicPr>
        <xdr:cNvPr id="27" name="Obrázek 24">
          <a:extLst>
            <a:ext uri="{FF2B5EF4-FFF2-40B4-BE49-F238E27FC236}">
              <a16:creationId xmlns:a16="http://schemas.microsoft.com/office/drawing/2014/main" id="{A955C8BA-A7DE-4B52-BDBB-0F23E5BD6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3340833"/>
          <a:ext cx="34219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1069733</xdr:colOff>
      <xdr:row>67</xdr:row>
      <xdr:rowOff>120118</xdr:rowOff>
    </xdr:from>
    <xdr:to>
      <xdr:col>1</xdr:col>
      <xdr:colOff>1504462</xdr:colOff>
      <xdr:row>74</xdr:row>
      <xdr:rowOff>98191</xdr:rowOff>
    </xdr:to>
    <xdr:pic>
      <xdr:nvPicPr>
        <xdr:cNvPr id="28" name="Picture 9">
          <a:extLst>
            <a:ext uri="{FF2B5EF4-FFF2-40B4-BE49-F238E27FC236}">
              <a16:creationId xmlns:a16="http://schemas.microsoft.com/office/drawing/2014/main" id="{C066DDC3-4FFE-4061-AA79-F56624322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658" y="11483443"/>
          <a:ext cx="434729" cy="1206798"/>
        </a:xfrm>
        <a:prstGeom prst="rect">
          <a:avLst/>
        </a:prstGeom>
      </xdr:spPr>
    </xdr:pic>
    <xdr:clientData/>
  </xdr:twoCellAnchor>
  <xdr:twoCellAnchor editAs="oneCell">
    <xdr:from>
      <xdr:col>1</xdr:col>
      <xdr:colOff>649655</xdr:colOff>
      <xdr:row>29</xdr:row>
      <xdr:rowOff>108438</xdr:rowOff>
    </xdr:from>
    <xdr:to>
      <xdr:col>1</xdr:col>
      <xdr:colOff>1694961</xdr:colOff>
      <xdr:row>38</xdr:row>
      <xdr:rowOff>21857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22F040CD-E3B9-48E7-AA1C-89AFF0DD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580" y="5175738"/>
          <a:ext cx="1045306" cy="1542194"/>
        </a:xfrm>
        <a:prstGeom prst="rect">
          <a:avLst/>
        </a:prstGeom>
      </xdr:spPr>
    </xdr:pic>
    <xdr:clientData/>
  </xdr:twoCellAnchor>
  <xdr:twoCellAnchor editAs="oneCell">
    <xdr:from>
      <xdr:col>1</xdr:col>
      <xdr:colOff>916576</xdr:colOff>
      <xdr:row>59</xdr:row>
      <xdr:rowOff>66674</xdr:rowOff>
    </xdr:from>
    <xdr:to>
      <xdr:col>1</xdr:col>
      <xdr:colOff>1404787</xdr:colOff>
      <xdr:row>63</xdr:row>
      <xdr:rowOff>133289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8A38C446-D011-4D68-909A-06331C49E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501" y="10515599"/>
          <a:ext cx="488211" cy="790515"/>
        </a:xfrm>
        <a:prstGeom prst="rect">
          <a:avLst/>
        </a:prstGeom>
      </xdr:spPr>
    </xdr:pic>
    <xdr:clientData/>
  </xdr:twoCellAnchor>
  <xdr:twoCellAnchor editAs="oneCell">
    <xdr:from>
      <xdr:col>1</xdr:col>
      <xdr:colOff>880452</xdr:colOff>
      <xdr:row>115</xdr:row>
      <xdr:rowOff>1954</xdr:rowOff>
    </xdr:from>
    <xdr:to>
      <xdr:col>1</xdr:col>
      <xdr:colOff>1446274</xdr:colOff>
      <xdr:row>119</xdr:row>
      <xdr:rowOff>142054</xdr:rowOff>
    </xdr:to>
    <xdr:pic>
      <xdr:nvPicPr>
        <xdr:cNvPr id="31" name="Obrázek 6">
          <a:extLst>
            <a:ext uri="{FF2B5EF4-FFF2-40B4-BE49-F238E27FC236}">
              <a16:creationId xmlns:a16="http://schemas.microsoft.com/office/drawing/2014/main" id="{3D9970FC-E8CD-4F5E-B65E-67613CA1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2377" y="17975629"/>
          <a:ext cx="565822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971551</xdr:colOff>
      <xdr:row>43</xdr:row>
      <xdr:rowOff>152400</xdr:rowOff>
    </xdr:from>
    <xdr:to>
      <xdr:col>1</xdr:col>
      <xdr:colOff>1438275</xdr:colOff>
      <xdr:row>47</xdr:row>
      <xdr:rowOff>148500</xdr:rowOff>
    </xdr:to>
    <xdr:pic>
      <xdr:nvPicPr>
        <xdr:cNvPr id="32" name="Image 11">
          <a:extLst>
            <a:ext uri="{FF2B5EF4-FFF2-40B4-BE49-F238E27FC236}">
              <a16:creationId xmlns:a16="http://schemas.microsoft.com/office/drawing/2014/main" id="{6E68ADA5-AFEB-400C-A4F8-2C03049593E7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133476" y="7772400"/>
          <a:ext cx="466724" cy="72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927465</xdr:colOff>
      <xdr:row>105</xdr:row>
      <xdr:rowOff>130305</xdr:rowOff>
    </xdr:from>
    <xdr:to>
      <xdr:col>1</xdr:col>
      <xdr:colOff>1476465</xdr:colOff>
      <xdr:row>110</xdr:row>
      <xdr:rowOff>161430</xdr:rowOff>
    </xdr:to>
    <xdr:pic>
      <xdr:nvPicPr>
        <xdr:cNvPr id="33" name="Image 12">
          <a:extLst>
            <a:ext uri="{FF2B5EF4-FFF2-40B4-BE49-F238E27FC236}">
              <a16:creationId xmlns:a16="http://schemas.microsoft.com/office/drawing/2014/main" id="{65206FF1-4D0F-4B2A-85E0-00673513DD3C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089390" y="18551655"/>
          <a:ext cx="549000" cy="936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64307</xdr:colOff>
      <xdr:row>1</xdr:row>
      <xdr:rowOff>95249</xdr:rowOff>
    </xdr:from>
    <xdr:to>
      <xdr:col>15</xdr:col>
      <xdr:colOff>588184</xdr:colOff>
      <xdr:row>4</xdr:row>
      <xdr:rowOff>85725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1884832" y="276224"/>
          <a:ext cx="609601" cy="609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621649</xdr:colOff>
      <xdr:row>26</xdr:row>
      <xdr:rowOff>47625</xdr:rowOff>
    </xdr:from>
    <xdr:to>
      <xdr:col>1</xdr:col>
      <xdr:colOff>1997766</xdr:colOff>
      <xdr:row>31</xdr:row>
      <xdr:rowOff>127386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5AF2A02-0C7C-4D2F-B832-FBA34BC3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574" y="5219700"/>
          <a:ext cx="1376117" cy="98463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161925</xdr:rowOff>
    </xdr:from>
    <xdr:to>
      <xdr:col>1</xdr:col>
      <xdr:colOff>2400300</xdr:colOff>
      <xdr:row>18</xdr:row>
      <xdr:rowOff>151046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F469916-88D1-46E8-9382-0A57C964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" y="2257425"/>
          <a:ext cx="2133600" cy="161789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74295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" y="2000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28</xdr:row>
      <xdr:rowOff>0</xdr:rowOff>
    </xdr:from>
    <xdr:to>
      <xdr:col>1</xdr:col>
      <xdr:colOff>971550</xdr:colOff>
      <xdr:row>29</xdr:row>
      <xdr:rowOff>163665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" y="3448050"/>
          <a:ext cx="0" cy="578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18677</xdr:colOff>
      <xdr:row>2</xdr:row>
      <xdr:rowOff>15240</xdr:rowOff>
    </xdr:from>
    <xdr:to>
      <xdr:col>7</xdr:col>
      <xdr:colOff>493394</xdr:colOff>
      <xdr:row>4</xdr:row>
      <xdr:rowOff>124197</xdr:rowOff>
    </xdr:to>
    <xdr:pic>
      <xdr:nvPicPr>
        <xdr:cNvPr id="8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459857" y="358140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47626</xdr:colOff>
      <xdr:row>10</xdr:row>
      <xdr:rowOff>112395</xdr:rowOff>
    </xdr:from>
    <xdr:to>
      <xdr:col>1</xdr:col>
      <xdr:colOff>2310076</xdr:colOff>
      <xdr:row>21</xdr:row>
      <xdr:rowOff>24525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B9B5973-152B-4888-BA41-2977B07D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1979295"/>
          <a:ext cx="2262450" cy="1902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57150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33623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69</xdr:row>
      <xdr:rowOff>0</xdr:rowOff>
    </xdr:from>
    <xdr:to>
      <xdr:col>1</xdr:col>
      <xdr:colOff>971550</xdr:colOff>
      <xdr:row>70</xdr:row>
      <xdr:rowOff>159855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5" y="12573000"/>
          <a:ext cx="0" cy="35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</xdr:row>
      <xdr:rowOff>66675</xdr:rowOff>
    </xdr:from>
    <xdr:to>
      <xdr:col>6</xdr:col>
      <xdr:colOff>493767</xdr:colOff>
      <xdr:row>4</xdr:row>
      <xdr:rowOff>160392</xdr:rowOff>
    </xdr:to>
    <xdr:pic>
      <xdr:nvPicPr>
        <xdr:cNvPr id="6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696325" y="447675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133350</xdr:colOff>
      <xdr:row>11</xdr:row>
      <xdr:rowOff>66675</xdr:rowOff>
    </xdr:from>
    <xdr:to>
      <xdr:col>1</xdr:col>
      <xdr:colOff>2344096</xdr:colOff>
      <xdr:row>18</xdr:row>
      <xdr:rowOff>124361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CE53AA7-887C-400D-A181-C6200079F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" y="2209800"/>
          <a:ext cx="2210746" cy="139118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56</xdr:row>
      <xdr:rowOff>95250</xdr:rowOff>
    </xdr:from>
    <xdr:to>
      <xdr:col>1</xdr:col>
      <xdr:colOff>2286946</xdr:colOff>
      <xdr:row>63</xdr:row>
      <xdr:rowOff>152936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466CB81-378E-486E-A1C4-62E17546F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10810875"/>
          <a:ext cx="2210746" cy="1391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735445</xdr:colOff>
      <xdr:row>8</xdr:row>
      <xdr:rowOff>19050</xdr:rowOff>
    </xdr:from>
    <xdr:to>
      <xdr:col>1</xdr:col>
      <xdr:colOff>1688488</xdr:colOff>
      <xdr:row>13</xdr:row>
      <xdr:rowOff>158175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F263E46-BBE5-4BDC-B64D-CCF259A7B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370" y="1409700"/>
          <a:ext cx="95304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609609</xdr:colOff>
      <xdr:row>15</xdr:row>
      <xdr:rowOff>19050</xdr:rowOff>
    </xdr:from>
    <xdr:to>
      <xdr:col>1</xdr:col>
      <xdr:colOff>1809825</xdr:colOff>
      <xdr:row>20</xdr:row>
      <xdr:rowOff>158175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D5501F9-8139-4900-8344-5FF28038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34" y="2590800"/>
          <a:ext cx="1200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22</xdr:row>
      <xdr:rowOff>19050</xdr:rowOff>
    </xdr:from>
    <xdr:to>
      <xdr:col>1</xdr:col>
      <xdr:colOff>1809766</xdr:colOff>
      <xdr:row>27</xdr:row>
      <xdr:rowOff>158175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C628147-4BC4-4C7F-9B1C-9D6D85175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" y="3771900"/>
          <a:ext cx="1219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676277</xdr:colOff>
      <xdr:row>31</xdr:row>
      <xdr:rowOff>19050</xdr:rowOff>
    </xdr:from>
    <xdr:to>
      <xdr:col>1</xdr:col>
      <xdr:colOff>1709214</xdr:colOff>
      <xdr:row>36</xdr:row>
      <xdr:rowOff>158175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485AF5B-116F-4301-BC3F-8E77C9D0F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2" y="5286375"/>
          <a:ext cx="103293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38</xdr:row>
      <xdr:rowOff>19050</xdr:rowOff>
    </xdr:from>
    <xdr:to>
      <xdr:col>1</xdr:col>
      <xdr:colOff>1738540</xdr:colOff>
      <xdr:row>43</xdr:row>
      <xdr:rowOff>158175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29DDA7A-F4CD-4C54-8512-B407D71D7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6496050"/>
          <a:ext cx="107179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771531</xdr:colOff>
      <xdr:row>45</xdr:row>
      <xdr:rowOff>28575</xdr:rowOff>
    </xdr:from>
    <xdr:to>
      <xdr:col>1</xdr:col>
      <xdr:colOff>1713176</xdr:colOff>
      <xdr:row>50</xdr:row>
      <xdr:rowOff>167700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5FF3AF4-719B-456C-9388-AEDD79611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6" y="7715250"/>
          <a:ext cx="941645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866785</xdr:colOff>
      <xdr:row>52</xdr:row>
      <xdr:rowOff>19050</xdr:rowOff>
    </xdr:from>
    <xdr:to>
      <xdr:col>1</xdr:col>
      <xdr:colOff>1699116</xdr:colOff>
      <xdr:row>57</xdr:row>
      <xdr:rowOff>158175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5E30B8C-D376-4C54-84E6-9B690072F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10" y="8972550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63</xdr:row>
      <xdr:rowOff>19049</xdr:rowOff>
    </xdr:from>
    <xdr:to>
      <xdr:col>1</xdr:col>
      <xdr:colOff>1745578</xdr:colOff>
      <xdr:row>68</xdr:row>
      <xdr:rowOff>158174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2D75B72-7FA9-4119-A69E-0ECDB7A84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" y="11391899"/>
          <a:ext cx="110740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771535</xdr:colOff>
      <xdr:row>70</xdr:row>
      <xdr:rowOff>19050</xdr:rowOff>
    </xdr:from>
    <xdr:to>
      <xdr:col>1</xdr:col>
      <xdr:colOff>1603866</xdr:colOff>
      <xdr:row>75</xdr:row>
      <xdr:rowOff>158175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3C261DD-9BF7-4507-91CB-936E795CD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60" y="12601575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533404</xdr:colOff>
      <xdr:row>79</xdr:row>
      <xdr:rowOff>19050</xdr:rowOff>
    </xdr:from>
    <xdr:to>
      <xdr:col>1</xdr:col>
      <xdr:colOff>1764643</xdr:colOff>
      <xdr:row>84</xdr:row>
      <xdr:rowOff>158175</xdr:rowOff>
    </xdr:to>
    <xdr:pic>
      <xdr:nvPicPr>
        <xdr:cNvPr id="11" name="Obrázek 10" descr="072009N.PNG">
          <a:extLst>
            <a:ext uri="{FF2B5EF4-FFF2-40B4-BE49-F238E27FC236}">
              <a16:creationId xmlns:a16="http://schemas.microsoft.com/office/drawing/2014/main" id="{6FC6C6BC-4068-45CB-9530-913727A05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9" y="14116050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523879</xdr:colOff>
      <xdr:row>86</xdr:row>
      <xdr:rowOff>19050</xdr:rowOff>
    </xdr:from>
    <xdr:to>
      <xdr:col>1</xdr:col>
      <xdr:colOff>1755118</xdr:colOff>
      <xdr:row>91</xdr:row>
      <xdr:rowOff>158175</xdr:rowOff>
    </xdr:to>
    <xdr:pic>
      <xdr:nvPicPr>
        <xdr:cNvPr id="12" name="Obrázek 11" descr="072009N.PNG">
          <a:extLst>
            <a:ext uri="{FF2B5EF4-FFF2-40B4-BE49-F238E27FC236}">
              <a16:creationId xmlns:a16="http://schemas.microsoft.com/office/drawing/2014/main" id="{DB37734C-E6C3-4A14-81AF-130A981A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4" y="15325725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93</xdr:row>
      <xdr:rowOff>19050</xdr:rowOff>
    </xdr:from>
    <xdr:to>
      <xdr:col>1</xdr:col>
      <xdr:colOff>1737369</xdr:colOff>
      <xdr:row>98</xdr:row>
      <xdr:rowOff>158175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C8592A6B-1D76-4688-95C7-5CD8747FA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16535400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100</xdr:row>
      <xdr:rowOff>19050</xdr:rowOff>
    </xdr:from>
    <xdr:to>
      <xdr:col>1</xdr:col>
      <xdr:colOff>1727844</xdr:colOff>
      <xdr:row>105</xdr:row>
      <xdr:rowOff>158175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72730A93-1A38-413D-BA64-48354A110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7745075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109</xdr:row>
      <xdr:rowOff>19050</xdr:rowOff>
    </xdr:from>
    <xdr:to>
      <xdr:col>1</xdr:col>
      <xdr:colOff>1816107</xdr:colOff>
      <xdr:row>114</xdr:row>
      <xdr:rowOff>158175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6708657-BEFB-405B-B01B-A5633188C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9259550"/>
          <a:ext cx="1387482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438155</xdr:colOff>
      <xdr:row>116</xdr:row>
      <xdr:rowOff>19050</xdr:rowOff>
    </xdr:from>
    <xdr:to>
      <xdr:col>1</xdr:col>
      <xdr:colOff>1794913</xdr:colOff>
      <xdr:row>121</xdr:row>
      <xdr:rowOff>158175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C5BD21D4-D5B9-4CF7-8150-5CB2474FB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80" y="20526375"/>
          <a:ext cx="13567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476256</xdr:colOff>
      <xdr:row>125</xdr:row>
      <xdr:rowOff>19050</xdr:rowOff>
    </xdr:from>
    <xdr:to>
      <xdr:col>1</xdr:col>
      <xdr:colOff>1724796</xdr:colOff>
      <xdr:row>130</xdr:row>
      <xdr:rowOff>158175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6B50D7EB-EB20-413C-8033-070C4CF2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81" y="22583775"/>
          <a:ext cx="124854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132</xdr:row>
      <xdr:rowOff>19050</xdr:rowOff>
    </xdr:from>
    <xdr:to>
      <xdr:col>1</xdr:col>
      <xdr:colOff>1619400</xdr:colOff>
      <xdr:row>137</xdr:row>
      <xdr:rowOff>158175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23BA8B08-3D79-4777-AF7D-EAF9F19BD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25" y="23793450"/>
          <a:ext cx="104790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139</xdr:row>
      <xdr:rowOff>28575</xdr:rowOff>
    </xdr:from>
    <xdr:to>
      <xdr:col>1</xdr:col>
      <xdr:colOff>1601053</xdr:colOff>
      <xdr:row>144</xdr:row>
      <xdr:rowOff>166206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B035EDED-4CBC-41C6-B6B6-3E487A219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4375" y="25012650"/>
          <a:ext cx="1048603" cy="104250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514358</xdr:colOff>
      <xdr:row>146</xdr:row>
      <xdr:rowOff>19050</xdr:rowOff>
    </xdr:from>
    <xdr:to>
      <xdr:col>1</xdr:col>
      <xdr:colOff>1712334</xdr:colOff>
      <xdr:row>151</xdr:row>
      <xdr:rowOff>158175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F2238A05-25C0-4B29-BF61-8E7A875E5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3" y="26212800"/>
          <a:ext cx="11979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514357</xdr:colOff>
      <xdr:row>153</xdr:row>
      <xdr:rowOff>19050</xdr:rowOff>
    </xdr:from>
    <xdr:to>
      <xdr:col>1</xdr:col>
      <xdr:colOff>1704595</xdr:colOff>
      <xdr:row>158</xdr:row>
      <xdr:rowOff>158175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EC411DF6-5534-4F7C-8A28-2C8D2CB46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2" y="27422475"/>
          <a:ext cx="119023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160</xdr:row>
      <xdr:rowOff>19050</xdr:rowOff>
    </xdr:from>
    <xdr:to>
      <xdr:col>1</xdr:col>
      <xdr:colOff>1717258</xdr:colOff>
      <xdr:row>165</xdr:row>
      <xdr:rowOff>158175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D6306E29-8437-477D-865B-79E38476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6" y="28632150"/>
          <a:ext cx="139340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167</xdr:row>
      <xdr:rowOff>19050</xdr:rowOff>
    </xdr:from>
    <xdr:to>
      <xdr:col>1</xdr:col>
      <xdr:colOff>1802808</xdr:colOff>
      <xdr:row>172</xdr:row>
      <xdr:rowOff>158175</xdr:rowOff>
    </xdr:to>
    <xdr:pic>
      <xdr:nvPicPr>
        <xdr:cNvPr id="23" name="Obrázek 22" descr="072018BN.PNG">
          <a:extLst>
            <a:ext uri="{FF2B5EF4-FFF2-40B4-BE49-F238E27FC236}">
              <a16:creationId xmlns:a16="http://schemas.microsoft.com/office/drawing/2014/main" id="{4B0F5EB7-B614-49C9-88DF-7B4AE196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29841825"/>
          <a:ext cx="15551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174</xdr:row>
      <xdr:rowOff>19050</xdr:rowOff>
    </xdr:from>
    <xdr:to>
      <xdr:col>1</xdr:col>
      <xdr:colOff>1656788</xdr:colOff>
      <xdr:row>179</xdr:row>
      <xdr:rowOff>158175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81BFFBDD-FC37-4178-8F2C-F73A377F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1051500"/>
          <a:ext cx="125673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183</xdr:row>
      <xdr:rowOff>9525</xdr:rowOff>
    </xdr:from>
    <xdr:to>
      <xdr:col>1</xdr:col>
      <xdr:colOff>1826850</xdr:colOff>
      <xdr:row>188</xdr:row>
      <xdr:rowOff>148650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D24E2FD-F93B-4D70-8A5F-02BBCE73C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33213675"/>
          <a:ext cx="150299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438153</xdr:colOff>
      <xdr:row>190</xdr:row>
      <xdr:rowOff>9525</xdr:rowOff>
    </xdr:from>
    <xdr:to>
      <xdr:col>1</xdr:col>
      <xdr:colOff>1779025</xdr:colOff>
      <xdr:row>195</xdr:row>
      <xdr:rowOff>148650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AFEF51AC-727F-4AC0-AB31-21FA7582F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8" y="34423350"/>
          <a:ext cx="1340872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197</xdr:row>
      <xdr:rowOff>19050</xdr:rowOff>
    </xdr:from>
    <xdr:to>
      <xdr:col>1</xdr:col>
      <xdr:colOff>1788911</xdr:colOff>
      <xdr:row>202</xdr:row>
      <xdr:rowOff>162778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9F47A079-7C07-4C67-AA6B-09CBE717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" y="35642550"/>
          <a:ext cx="1341236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676283</xdr:colOff>
      <xdr:row>206</xdr:row>
      <xdr:rowOff>19050</xdr:rowOff>
    </xdr:from>
    <xdr:to>
      <xdr:col>1</xdr:col>
      <xdr:colOff>1564459</xdr:colOff>
      <xdr:row>211</xdr:row>
      <xdr:rowOff>158175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9DF2ED0E-1251-4A64-9419-C26A42F12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8" y="37157025"/>
          <a:ext cx="8881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222</xdr:row>
      <xdr:rowOff>19050</xdr:rowOff>
    </xdr:from>
    <xdr:to>
      <xdr:col>1</xdr:col>
      <xdr:colOff>1550747</xdr:colOff>
      <xdr:row>227</xdr:row>
      <xdr:rowOff>162778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D703449B-E075-46C3-9A20-07CEA1DB3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8675" y="39881175"/>
          <a:ext cx="883997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638176</xdr:colOff>
      <xdr:row>251</xdr:row>
      <xdr:rowOff>19050</xdr:rowOff>
    </xdr:from>
    <xdr:to>
      <xdr:col>1</xdr:col>
      <xdr:colOff>1674361</xdr:colOff>
      <xdr:row>256</xdr:row>
      <xdr:rowOff>158175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F5D40FB1-5B51-4E7D-ACAF-723DF911F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1" y="45558075"/>
          <a:ext cx="1036185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561981</xdr:colOff>
      <xdr:row>258</xdr:row>
      <xdr:rowOff>19050</xdr:rowOff>
    </xdr:from>
    <xdr:to>
      <xdr:col>1</xdr:col>
      <xdr:colOff>1849447</xdr:colOff>
      <xdr:row>263</xdr:row>
      <xdr:rowOff>158175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C5A530A1-4F4D-413F-9DB8-ECF760B5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6" y="46824900"/>
          <a:ext cx="128746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609603</xdr:colOff>
      <xdr:row>298</xdr:row>
      <xdr:rowOff>38100</xdr:rowOff>
    </xdr:from>
    <xdr:to>
      <xdr:col>1</xdr:col>
      <xdr:colOff>1801613</xdr:colOff>
      <xdr:row>302</xdr:row>
      <xdr:rowOff>142200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1831BF4D-8C4C-4195-96DD-2C12BF3F6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28" y="47510700"/>
          <a:ext cx="1192010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305</xdr:row>
      <xdr:rowOff>38100</xdr:rowOff>
    </xdr:from>
    <xdr:to>
      <xdr:col>1</xdr:col>
      <xdr:colOff>1949700</xdr:colOff>
      <xdr:row>311</xdr:row>
      <xdr:rowOff>140250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9904CD0D-6EC2-449F-8658-0121F94D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51015900"/>
          <a:ext cx="168300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315</xdr:row>
      <xdr:rowOff>38100</xdr:rowOff>
    </xdr:from>
    <xdr:to>
      <xdr:col>1</xdr:col>
      <xdr:colOff>2046406</xdr:colOff>
      <xdr:row>321</xdr:row>
      <xdr:rowOff>140250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16FA6522-721D-4AF7-9ECF-49CA210BB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52450" y="52711350"/>
          <a:ext cx="1655881" cy="118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619125</xdr:colOff>
      <xdr:row>323</xdr:row>
      <xdr:rowOff>76200</xdr:rowOff>
    </xdr:from>
    <xdr:to>
      <xdr:col>1</xdr:col>
      <xdr:colOff>1960311</xdr:colOff>
      <xdr:row>328</xdr:row>
      <xdr:rowOff>143325</xdr:rowOff>
    </xdr:to>
    <xdr:pic>
      <xdr:nvPicPr>
        <xdr:cNvPr id="35" name="Picture 3">
          <a:extLst>
            <a:ext uri="{FF2B5EF4-FFF2-40B4-BE49-F238E27FC236}">
              <a16:creationId xmlns:a16="http://schemas.microsoft.com/office/drawing/2014/main" id="{2784BE8B-2A89-4EBE-9A75-D6AB8765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81050" y="51663600"/>
          <a:ext cx="1341186" cy="97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742961</xdr:colOff>
      <xdr:row>332</xdr:row>
      <xdr:rowOff>28575</xdr:rowOff>
    </xdr:from>
    <xdr:to>
      <xdr:col>1</xdr:col>
      <xdr:colOff>1426010</xdr:colOff>
      <xdr:row>338</xdr:row>
      <xdr:rowOff>148725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A9CA3DBF-6B79-459C-BCCA-BA34F3529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6" y="5693092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350</xdr:row>
      <xdr:rowOff>28575</xdr:rowOff>
    </xdr:from>
    <xdr:to>
      <xdr:col>1</xdr:col>
      <xdr:colOff>1416474</xdr:colOff>
      <xdr:row>356</xdr:row>
      <xdr:rowOff>148725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9184EFAB-C33A-4411-8247-D88C1EB9D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6001702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340</xdr:row>
      <xdr:rowOff>28575</xdr:rowOff>
    </xdr:from>
    <xdr:to>
      <xdr:col>1</xdr:col>
      <xdr:colOff>1426807</xdr:colOff>
      <xdr:row>346</xdr:row>
      <xdr:rowOff>148725</xdr:rowOff>
    </xdr:to>
    <xdr:pic>
      <xdr:nvPicPr>
        <xdr:cNvPr id="38" name="Obrázek 37" descr="021..PNG">
          <a:extLst>
            <a:ext uri="{FF2B5EF4-FFF2-40B4-BE49-F238E27FC236}">
              <a16:creationId xmlns:a16="http://schemas.microsoft.com/office/drawing/2014/main" id="{80AC33ED-619B-4193-A473-3598B909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5832157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358</xdr:row>
      <xdr:rowOff>28575</xdr:rowOff>
    </xdr:from>
    <xdr:to>
      <xdr:col>1</xdr:col>
      <xdr:colOff>1388707</xdr:colOff>
      <xdr:row>364</xdr:row>
      <xdr:rowOff>148725</xdr:rowOff>
    </xdr:to>
    <xdr:pic>
      <xdr:nvPicPr>
        <xdr:cNvPr id="39" name="Obrázek 38" descr="021..PNG">
          <a:extLst>
            <a:ext uri="{FF2B5EF4-FFF2-40B4-BE49-F238E27FC236}">
              <a16:creationId xmlns:a16="http://schemas.microsoft.com/office/drawing/2014/main" id="{756BA494-F9D3-468D-B09B-DE52D8C9E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6140767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213</xdr:row>
      <xdr:rowOff>19050</xdr:rowOff>
    </xdr:from>
    <xdr:to>
      <xdr:col>1</xdr:col>
      <xdr:colOff>1554926</xdr:colOff>
      <xdr:row>218</xdr:row>
      <xdr:rowOff>158175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C9D5963B-C534-45D0-8DCF-C93304693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38366700"/>
          <a:ext cx="888176" cy="1044000"/>
        </a:xfrm>
        <a:prstGeom prst="rect">
          <a:avLst/>
        </a:prstGeom>
      </xdr:spPr>
    </xdr:pic>
    <xdr:clientData/>
  </xdr:twoCellAnchor>
  <xdr:oneCellAnchor>
    <xdr:from>
      <xdr:col>1</xdr:col>
      <xdr:colOff>666750</xdr:colOff>
      <xdr:row>229</xdr:row>
      <xdr:rowOff>19050</xdr:rowOff>
    </xdr:from>
    <xdr:ext cx="883997" cy="1048603"/>
    <xdr:pic>
      <xdr:nvPicPr>
        <xdr:cNvPr id="41" name="Obrázek 40">
          <a:extLst>
            <a:ext uri="{FF2B5EF4-FFF2-40B4-BE49-F238E27FC236}">
              <a16:creationId xmlns:a16="http://schemas.microsoft.com/office/drawing/2014/main" id="{8614BC57-659D-4F6E-AA3A-2E1BEE625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8675" y="41148000"/>
          <a:ext cx="883997" cy="1048603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236</xdr:row>
      <xdr:rowOff>19050</xdr:rowOff>
    </xdr:from>
    <xdr:ext cx="1008000" cy="1008000"/>
    <xdr:pic>
      <xdr:nvPicPr>
        <xdr:cNvPr id="42" name="Obrázek 4">
          <a:extLst>
            <a:ext uri="{FF2B5EF4-FFF2-40B4-BE49-F238E27FC236}">
              <a16:creationId xmlns:a16="http://schemas.microsoft.com/office/drawing/2014/main" id="{50E1F724-A17C-4541-81A6-3A7ED352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0786050"/>
          <a:ext cx="1008000" cy="10080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19050</xdr:colOff>
      <xdr:row>244</xdr:row>
      <xdr:rowOff>28575</xdr:rowOff>
    </xdr:from>
    <xdr:ext cx="1008000" cy="1008000"/>
    <xdr:pic>
      <xdr:nvPicPr>
        <xdr:cNvPr id="43" name="Obrázek 4">
          <a:extLst>
            <a:ext uri="{FF2B5EF4-FFF2-40B4-BE49-F238E27FC236}">
              <a16:creationId xmlns:a16="http://schemas.microsoft.com/office/drawing/2014/main" id="{E47DFEA2-833D-4D96-9155-B413D0D9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42186225"/>
          <a:ext cx="1008000" cy="10080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1076326</xdr:colOff>
      <xdr:row>244</xdr:row>
      <xdr:rowOff>38100</xdr:rowOff>
    </xdr:from>
    <xdr:to>
      <xdr:col>1</xdr:col>
      <xdr:colOff>2370044</xdr:colOff>
      <xdr:row>249</xdr:row>
      <xdr:rowOff>105225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9578CEF4-F3DA-4D3A-B86C-9EB89AA1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1" y="42195750"/>
          <a:ext cx="1293718" cy="9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1047749</xdr:colOff>
      <xdr:row>236</xdr:row>
      <xdr:rowOff>38100</xdr:rowOff>
    </xdr:from>
    <xdr:to>
      <xdr:col>1</xdr:col>
      <xdr:colOff>2262749</xdr:colOff>
      <xdr:row>241</xdr:row>
      <xdr:rowOff>105225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620C36A9-29D3-4CEA-A674-A473A0FF1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4" y="40805100"/>
          <a:ext cx="1215000" cy="9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265</xdr:row>
      <xdr:rowOff>162788</xdr:rowOff>
    </xdr:from>
    <xdr:to>
      <xdr:col>1</xdr:col>
      <xdr:colOff>1164006</xdr:colOff>
      <xdr:row>269</xdr:row>
      <xdr:rowOff>158888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971C4184-FE7D-4158-B488-BE1C78A70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48235463"/>
          <a:ext cx="954457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1254145</xdr:colOff>
      <xdr:row>265</xdr:row>
      <xdr:rowOff>161925</xdr:rowOff>
    </xdr:from>
    <xdr:to>
      <xdr:col>1</xdr:col>
      <xdr:colOff>2064375</xdr:colOff>
      <xdr:row>269</xdr:row>
      <xdr:rowOff>158025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BF1B32A4-602E-42BE-A44D-0390EFDF5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6070" y="48234600"/>
          <a:ext cx="810230" cy="720000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</xdr:row>
      <xdr:rowOff>0</xdr:rowOff>
    </xdr:from>
    <xdr:ext cx="496955" cy="494470"/>
    <xdr:pic>
      <xdr:nvPicPr>
        <xdr:cNvPr id="48" name="Picture 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BA4E59C-0C54-4CB6-A8D1-A98AF409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972425" y="419100"/>
          <a:ext cx="496955" cy="494470"/>
        </a:xfrm>
        <a:prstGeom prst="rect">
          <a:avLst/>
        </a:prstGeom>
        <a:noFill/>
      </xdr:spPr>
    </xdr:pic>
    <xdr:clientData/>
  </xdr:oneCellAnchor>
  <xdr:twoCellAnchor editAs="oneCell">
    <xdr:from>
      <xdr:col>1</xdr:col>
      <xdr:colOff>434591</xdr:colOff>
      <xdr:row>274</xdr:row>
      <xdr:rowOff>19050</xdr:rowOff>
    </xdr:from>
    <xdr:to>
      <xdr:col>1</xdr:col>
      <xdr:colOff>1724026</xdr:colOff>
      <xdr:row>279</xdr:row>
      <xdr:rowOff>160014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9F483ADC-0352-4315-B857-6DD1EAB5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516" y="48291750"/>
          <a:ext cx="1289435" cy="1045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281</xdr:row>
      <xdr:rowOff>142034</xdr:rowOff>
    </xdr:from>
    <xdr:to>
      <xdr:col>1</xdr:col>
      <xdr:colOff>1628775</xdr:colOff>
      <xdr:row>287</xdr:row>
      <xdr:rowOff>107415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5B5E7D72-A18C-4714-B15D-F0CE3028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9624409"/>
          <a:ext cx="1609725" cy="1051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271408</xdr:colOff>
      <xdr:row>289</xdr:row>
      <xdr:rowOff>38102</xdr:rowOff>
    </xdr:from>
    <xdr:to>
      <xdr:col>1</xdr:col>
      <xdr:colOff>1819800</xdr:colOff>
      <xdr:row>294</xdr:row>
      <xdr:rowOff>143219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35DD70B5-493F-4212-8B31-B12B14CB9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33333" y="50911127"/>
          <a:ext cx="1548392" cy="1009992"/>
        </a:xfrm>
        <a:prstGeom prst="rect">
          <a:avLst/>
        </a:prstGeom>
      </xdr:spPr>
    </xdr:pic>
    <xdr:clientData/>
  </xdr:twoCellAnchor>
  <xdr:twoCellAnchor editAs="oneCell">
    <xdr:from>
      <xdr:col>1</xdr:col>
      <xdr:colOff>1386681</xdr:colOff>
      <xdr:row>281</xdr:row>
      <xdr:rowOff>114301</xdr:rowOff>
    </xdr:from>
    <xdr:to>
      <xdr:col>1</xdr:col>
      <xdr:colOff>2409826</xdr:colOff>
      <xdr:row>287</xdr:row>
      <xdr:rowOff>144609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11B8A409-210C-4985-B01F-AEA61B612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48606" y="49596676"/>
          <a:ext cx="1023145" cy="1116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24684</xdr:colOff>
      <xdr:row>2</xdr:row>
      <xdr:rowOff>36606</xdr:rowOff>
    </xdr:from>
    <xdr:to>
      <xdr:col>8</xdr:col>
      <xdr:colOff>472110</xdr:colOff>
      <xdr:row>4</xdr:row>
      <xdr:rowOff>114627</xdr:rowOff>
    </xdr:to>
    <xdr:pic>
      <xdr:nvPicPr>
        <xdr:cNvPr id="2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83901" y="475584"/>
          <a:ext cx="447426" cy="4474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611257</xdr:colOff>
      <xdr:row>162</xdr:row>
      <xdr:rowOff>4969</xdr:rowOff>
    </xdr:from>
    <xdr:to>
      <xdr:col>1</xdr:col>
      <xdr:colOff>1890958</xdr:colOff>
      <xdr:row>168</xdr:row>
      <xdr:rowOff>152814</xdr:rowOff>
    </xdr:to>
    <xdr:pic>
      <xdr:nvPicPr>
        <xdr:cNvPr id="28" name="Obrázek 27" descr="w30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182" y="29503894"/>
          <a:ext cx="1279701" cy="1233695"/>
        </a:xfrm>
        <a:prstGeom prst="rect">
          <a:avLst/>
        </a:prstGeom>
      </xdr:spPr>
    </xdr:pic>
    <xdr:clientData/>
  </xdr:twoCellAnchor>
  <xdr:twoCellAnchor editAs="oneCell">
    <xdr:from>
      <xdr:col>1</xdr:col>
      <xdr:colOff>664793</xdr:colOff>
      <xdr:row>173</xdr:row>
      <xdr:rowOff>9524</xdr:rowOff>
    </xdr:from>
    <xdr:to>
      <xdr:col>1</xdr:col>
      <xdr:colOff>1808507</xdr:colOff>
      <xdr:row>178</xdr:row>
      <xdr:rowOff>175778</xdr:rowOff>
    </xdr:to>
    <xdr:pic>
      <xdr:nvPicPr>
        <xdr:cNvPr id="31" name="Obrázek 30" descr="W1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6718" y="31137224"/>
          <a:ext cx="1143714" cy="1071129"/>
        </a:xfrm>
        <a:prstGeom prst="rect">
          <a:avLst/>
        </a:prstGeom>
      </xdr:spPr>
    </xdr:pic>
    <xdr:clientData/>
  </xdr:twoCellAnchor>
  <xdr:twoCellAnchor editAs="oneCell">
    <xdr:from>
      <xdr:col>1</xdr:col>
      <xdr:colOff>795130</xdr:colOff>
      <xdr:row>12</xdr:row>
      <xdr:rowOff>33131</xdr:rowOff>
    </xdr:from>
    <xdr:to>
      <xdr:col>1</xdr:col>
      <xdr:colOff>1919080</xdr:colOff>
      <xdr:row>18</xdr:row>
      <xdr:rowOff>127968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0782" y="2203174"/>
          <a:ext cx="1123950" cy="11881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837785</xdr:colOff>
      <xdr:row>65</xdr:row>
      <xdr:rowOff>157371</xdr:rowOff>
    </xdr:from>
    <xdr:to>
      <xdr:col>1</xdr:col>
      <xdr:colOff>1552160</xdr:colOff>
      <xdr:row>72</xdr:row>
      <xdr:rowOff>155715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9710" y="11739771"/>
          <a:ext cx="714375" cy="12651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819564</xdr:colOff>
      <xdr:row>98</xdr:row>
      <xdr:rowOff>24853</xdr:rowOff>
    </xdr:from>
    <xdr:to>
      <xdr:col>1</xdr:col>
      <xdr:colOff>1638714</xdr:colOff>
      <xdr:row>105</xdr:row>
      <xdr:rowOff>12430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81489" y="17760403"/>
          <a:ext cx="819150" cy="1254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692839</xdr:colOff>
      <xdr:row>123</xdr:row>
      <xdr:rowOff>33130</xdr:rowOff>
    </xdr:from>
    <xdr:to>
      <xdr:col>1</xdr:col>
      <xdr:colOff>1788214</xdr:colOff>
      <xdr:row>129</xdr:row>
      <xdr:rowOff>127966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54764" y="22112080"/>
          <a:ext cx="1095375" cy="11806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811281</xdr:colOff>
      <xdr:row>143</xdr:row>
      <xdr:rowOff>57978</xdr:rowOff>
    </xdr:from>
    <xdr:to>
      <xdr:col>1</xdr:col>
      <xdr:colOff>1716156</xdr:colOff>
      <xdr:row>150</xdr:row>
      <xdr:rowOff>135006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73206" y="25937403"/>
          <a:ext cx="904875" cy="1343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516834</xdr:colOff>
      <xdr:row>184</xdr:row>
      <xdr:rowOff>140805</xdr:rowOff>
    </xdr:from>
    <xdr:to>
      <xdr:col>1</xdr:col>
      <xdr:colOff>1907484</xdr:colOff>
      <xdr:row>191</xdr:row>
      <xdr:rowOff>101048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8759" y="34707030"/>
          <a:ext cx="1390650" cy="12270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47629</xdr:colOff>
      <xdr:row>212</xdr:row>
      <xdr:rowOff>140807</xdr:rowOff>
    </xdr:from>
    <xdr:to>
      <xdr:col>1</xdr:col>
      <xdr:colOff>2271312</xdr:colOff>
      <xdr:row>219</xdr:row>
      <xdr:rowOff>25982</xdr:rowOff>
    </xdr:to>
    <xdr:pic>
      <xdr:nvPicPr>
        <xdr:cNvPr id="35" name="Obrázek 34" descr="teekit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9554" y="41946032"/>
          <a:ext cx="2223683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828260</xdr:colOff>
      <xdr:row>257</xdr:row>
      <xdr:rowOff>124235</xdr:rowOff>
    </xdr:from>
    <xdr:to>
      <xdr:col>1</xdr:col>
      <xdr:colOff>1885535</xdr:colOff>
      <xdr:row>264</xdr:row>
      <xdr:rowOff>122578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3912" y="52271539"/>
          <a:ext cx="1057275" cy="12738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654326</xdr:colOff>
      <xdr:row>342</xdr:row>
      <xdr:rowOff>132521</xdr:rowOff>
    </xdr:from>
    <xdr:to>
      <xdr:col>1</xdr:col>
      <xdr:colOff>2085166</xdr:colOff>
      <xdr:row>351</xdr:row>
      <xdr:rowOff>33130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19978" y="69226043"/>
          <a:ext cx="1430840" cy="154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729306</xdr:colOff>
      <xdr:row>458</xdr:row>
      <xdr:rowOff>19485</xdr:rowOff>
    </xdr:from>
    <xdr:to>
      <xdr:col>1</xdr:col>
      <xdr:colOff>1681806</xdr:colOff>
      <xdr:row>465</xdr:row>
      <xdr:rowOff>7062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91231" y="87430410"/>
          <a:ext cx="952500" cy="1254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530087</xdr:colOff>
      <xdr:row>471</xdr:row>
      <xdr:rowOff>140804</xdr:rowOff>
    </xdr:from>
    <xdr:to>
      <xdr:col>1</xdr:col>
      <xdr:colOff>2158862</xdr:colOff>
      <xdr:row>479</xdr:row>
      <xdr:rowOff>55907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95739" y="93651456"/>
          <a:ext cx="1628775" cy="13728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712304</xdr:colOff>
      <xdr:row>484</xdr:row>
      <xdr:rowOff>124234</xdr:rowOff>
    </xdr:from>
    <xdr:to>
      <xdr:col>1</xdr:col>
      <xdr:colOff>1874354</xdr:colOff>
      <xdr:row>489</xdr:row>
      <xdr:rowOff>155707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77956" y="95821495"/>
          <a:ext cx="1162050" cy="942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728847</xdr:colOff>
      <xdr:row>498</xdr:row>
      <xdr:rowOff>140798</xdr:rowOff>
    </xdr:from>
    <xdr:to>
      <xdr:col>1</xdr:col>
      <xdr:colOff>1986147</xdr:colOff>
      <xdr:row>504</xdr:row>
      <xdr:rowOff>9105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94499" y="98571320"/>
          <a:ext cx="1257300" cy="9616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927653</xdr:colOff>
      <xdr:row>512</xdr:row>
      <xdr:rowOff>149085</xdr:rowOff>
    </xdr:from>
    <xdr:to>
      <xdr:col>1</xdr:col>
      <xdr:colOff>1708703</xdr:colOff>
      <xdr:row>519</xdr:row>
      <xdr:rowOff>156953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93305" y="101130650"/>
          <a:ext cx="781050" cy="1283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902805</xdr:colOff>
      <xdr:row>526</xdr:row>
      <xdr:rowOff>124241</xdr:rowOff>
    </xdr:from>
    <xdr:to>
      <xdr:col>1</xdr:col>
      <xdr:colOff>1731480</xdr:colOff>
      <xdr:row>533</xdr:row>
      <xdr:rowOff>84486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68457" y="103839067"/>
          <a:ext cx="828675" cy="12357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894521</xdr:colOff>
      <xdr:row>540</xdr:row>
      <xdr:rowOff>132525</xdr:rowOff>
    </xdr:from>
    <xdr:to>
      <xdr:col>1</xdr:col>
      <xdr:colOff>1780346</xdr:colOff>
      <xdr:row>546</xdr:row>
      <xdr:rowOff>61708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60173" y="106216177"/>
          <a:ext cx="885825" cy="10224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902804</xdr:colOff>
      <xdr:row>554</xdr:row>
      <xdr:rowOff>132524</xdr:rowOff>
    </xdr:from>
    <xdr:to>
      <xdr:col>1</xdr:col>
      <xdr:colOff>1798154</xdr:colOff>
      <xdr:row>560</xdr:row>
      <xdr:rowOff>71233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68456" y="108767220"/>
          <a:ext cx="895350" cy="10320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654325</xdr:colOff>
      <xdr:row>568</xdr:row>
      <xdr:rowOff>140804</xdr:rowOff>
    </xdr:from>
    <xdr:to>
      <xdr:col>1</xdr:col>
      <xdr:colOff>1864000</xdr:colOff>
      <xdr:row>573</xdr:row>
      <xdr:rowOff>124653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19977" y="111508761"/>
          <a:ext cx="1209675" cy="8949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552450</xdr:colOff>
      <xdr:row>580</xdr:row>
      <xdr:rowOff>35286</xdr:rowOff>
    </xdr:from>
    <xdr:to>
      <xdr:col>1</xdr:col>
      <xdr:colOff>1660662</xdr:colOff>
      <xdr:row>585</xdr:row>
      <xdr:rowOff>128380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14375" y="109887111"/>
          <a:ext cx="1108212" cy="9979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483705</xdr:colOff>
      <xdr:row>591</xdr:row>
      <xdr:rowOff>161098</xdr:rowOff>
    </xdr:from>
    <xdr:to>
      <xdr:col>1</xdr:col>
      <xdr:colOff>1912455</xdr:colOff>
      <xdr:row>597</xdr:row>
      <xdr:rowOff>127968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45630" y="112003648"/>
          <a:ext cx="1428750" cy="9955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563217</xdr:colOff>
      <xdr:row>414</xdr:row>
      <xdr:rowOff>124239</xdr:rowOff>
    </xdr:from>
    <xdr:to>
      <xdr:col>1</xdr:col>
      <xdr:colOff>1896718</xdr:colOff>
      <xdr:row>425</xdr:row>
      <xdr:rowOff>37206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869" y="59618217"/>
          <a:ext cx="1333501" cy="19533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752475</xdr:colOff>
      <xdr:row>326</xdr:row>
      <xdr:rowOff>91610</xdr:rowOff>
    </xdr:from>
    <xdr:to>
      <xdr:col>1</xdr:col>
      <xdr:colOff>1514474</xdr:colOff>
      <xdr:row>332</xdr:row>
      <xdr:rowOff>174</xdr:rowOff>
    </xdr:to>
    <xdr:pic>
      <xdr:nvPicPr>
        <xdr:cNvPr id="39" name="Obrázek 38" descr="PE100 spigot saddle monobloc O40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58727510"/>
          <a:ext cx="761999" cy="994414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332</xdr:row>
      <xdr:rowOff>139024</xdr:rowOff>
    </xdr:from>
    <xdr:to>
      <xdr:col>1</xdr:col>
      <xdr:colOff>1511576</xdr:colOff>
      <xdr:row>338</xdr:row>
      <xdr:rowOff>84803</xdr:rowOff>
    </xdr:to>
    <xdr:pic>
      <xdr:nvPicPr>
        <xdr:cNvPr id="42" name="Obrázek 41" descr="PE100 spigot saddle monobloc O110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59860774"/>
          <a:ext cx="778151" cy="1031629"/>
        </a:xfrm>
        <a:prstGeom prst="rect">
          <a:avLst/>
        </a:prstGeom>
      </xdr:spPr>
    </xdr:pic>
    <xdr:clientData/>
  </xdr:twoCellAnchor>
  <xdr:twoCellAnchor editAs="oneCell">
    <xdr:from>
      <xdr:col>1</xdr:col>
      <xdr:colOff>844826</xdr:colOff>
      <xdr:row>234</xdr:row>
      <xdr:rowOff>99391</xdr:rowOff>
    </xdr:from>
    <xdr:to>
      <xdr:col>1</xdr:col>
      <xdr:colOff>1855304</xdr:colOff>
      <xdr:row>240</xdr:row>
      <xdr:rowOff>172023</xdr:rowOff>
    </xdr:to>
    <xdr:pic>
      <xdr:nvPicPr>
        <xdr:cNvPr id="46" name="Obrázek 45" descr="PE100 spigot tee monobloc O40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010478" y="47873478"/>
          <a:ext cx="1010478" cy="1165936"/>
        </a:xfrm>
        <a:prstGeom prst="rect">
          <a:avLst/>
        </a:prstGeom>
      </xdr:spPr>
    </xdr:pic>
    <xdr:clientData/>
  </xdr:twoCellAnchor>
  <xdr:twoCellAnchor editAs="oneCell">
    <xdr:from>
      <xdr:col>1</xdr:col>
      <xdr:colOff>778566</xdr:colOff>
      <xdr:row>241</xdr:row>
      <xdr:rowOff>16565</xdr:rowOff>
    </xdr:from>
    <xdr:to>
      <xdr:col>1</xdr:col>
      <xdr:colOff>1854334</xdr:colOff>
      <xdr:row>249</xdr:row>
      <xdr:rowOff>107673</xdr:rowOff>
    </xdr:to>
    <xdr:pic>
      <xdr:nvPicPr>
        <xdr:cNvPr id="47" name="Obrázek 46" descr="PE100 spigot tee monobloc O110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4218" y="37280022"/>
          <a:ext cx="1075768" cy="1548847"/>
        </a:xfrm>
        <a:prstGeom prst="rect">
          <a:avLst/>
        </a:prstGeom>
      </xdr:spPr>
    </xdr:pic>
    <xdr:clientData/>
  </xdr:twoCellAnchor>
  <xdr:twoCellAnchor editAs="oneCell">
    <xdr:from>
      <xdr:col>1</xdr:col>
      <xdr:colOff>23640</xdr:colOff>
      <xdr:row>445</xdr:row>
      <xdr:rowOff>60967</xdr:rowOff>
    </xdr:from>
    <xdr:to>
      <xdr:col>1</xdr:col>
      <xdr:colOff>2314576</xdr:colOff>
      <xdr:row>448</xdr:row>
      <xdr:rowOff>90776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ADB541E-0B93-46EB-8ECF-24D822917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1044666" y="79383316"/>
          <a:ext cx="572734" cy="2290936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400052</xdr:colOff>
      <xdr:row>437</xdr:row>
      <xdr:rowOff>168427</xdr:rowOff>
    </xdr:from>
    <xdr:to>
      <xdr:col>1</xdr:col>
      <xdr:colOff>1981204</xdr:colOff>
      <xdr:row>441</xdr:row>
      <xdr:rowOff>53778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158FA75-A541-41FA-BD7F-1F67C5653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6200000">
          <a:off x="1047927" y="78416127"/>
          <a:ext cx="609251" cy="1581152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619124</xdr:colOff>
      <xdr:row>603</xdr:row>
      <xdr:rowOff>38099</xdr:rowOff>
    </xdr:from>
    <xdr:to>
      <xdr:col>1</xdr:col>
      <xdr:colOff>1836930</xdr:colOff>
      <xdr:row>608</xdr:row>
      <xdr:rowOff>69224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DC6F212-AF80-452B-80AB-33E85A56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1049" y="109089824"/>
          <a:ext cx="1217806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482926</xdr:colOff>
      <xdr:row>201</xdr:row>
      <xdr:rowOff>47624</xdr:rowOff>
    </xdr:from>
    <xdr:to>
      <xdr:col>1</xdr:col>
      <xdr:colOff>1895838</xdr:colOff>
      <xdr:row>206</xdr:row>
      <xdr:rowOff>143132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9AF776A-0367-4DFA-ADF4-AAA608C7D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44851" y="36242624"/>
          <a:ext cx="1412912" cy="1000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571280</xdr:colOff>
      <xdr:row>12</xdr:row>
      <xdr:rowOff>33924</xdr:rowOff>
    </xdr:from>
    <xdr:to>
      <xdr:col>1</xdr:col>
      <xdr:colOff>1773335</xdr:colOff>
      <xdr:row>19</xdr:row>
      <xdr:rowOff>81549</xdr:rowOff>
    </xdr:to>
    <xdr:pic>
      <xdr:nvPicPr>
        <xdr:cNvPr id="2150" name="Picture 26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 rot="16200000">
          <a:off x="677008" y="2157046"/>
          <a:ext cx="1314450" cy="1202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444</xdr:row>
      <xdr:rowOff>0</xdr:rowOff>
    </xdr:from>
    <xdr:to>
      <xdr:col>1</xdr:col>
      <xdr:colOff>2152650</xdr:colOff>
      <xdr:row>463</xdr:row>
      <xdr:rowOff>53342</xdr:rowOff>
    </xdr:to>
    <xdr:pic>
      <xdr:nvPicPr>
        <xdr:cNvPr id="2158" name="Picture 110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428625" y="98345625"/>
          <a:ext cx="1885950" cy="3491867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8</xdr:col>
      <xdr:colOff>7041</xdr:colOff>
      <xdr:row>1</xdr:row>
      <xdr:rowOff>253192</xdr:rowOff>
    </xdr:from>
    <xdr:to>
      <xdr:col>8</xdr:col>
      <xdr:colOff>514350</xdr:colOff>
      <xdr:row>4</xdr:row>
      <xdr:rowOff>122326</xdr:rowOff>
    </xdr:to>
    <xdr:pic>
      <xdr:nvPicPr>
        <xdr:cNvPr id="12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598591" y="396067"/>
          <a:ext cx="507309" cy="5073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325921</xdr:colOff>
      <xdr:row>637</xdr:row>
      <xdr:rowOff>137263</xdr:rowOff>
    </xdr:from>
    <xdr:to>
      <xdr:col>1</xdr:col>
      <xdr:colOff>2103213</xdr:colOff>
      <xdr:row>642</xdr:row>
      <xdr:rowOff>84980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846" y="115313563"/>
          <a:ext cx="1777292" cy="852592"/>
        </a:xfrm>
        <a:prstGeom prst="rect">
          <a:avLst/>
        </a:prstGeom>
      </xdr:spPr>
    </xdr:pic>
    <xdr:clientData/>
  </xdr:twoCellAnchor>
  <xdr:twoCellAnchor editAs="oneCell">
    <xdr:from>
      <xdr:col>1</xdr:col>
      <xdr:colOff>392182</xdr:colOff>
      <xdr:row>657</xdr:row>
      <xdr:rowOff>33959</xdr:rowOff>
    </xdr:from>
    <xdr:to>
      <xdr:col>1</xdr:col>
      <xdr:colOff>2021953</xdr:colOff>
      <xdr:row>661</xdr:row>
      <xdr:rowOff>116797</xdr:rowOff>
    </xdr:to>
    <xdr:pic>
      <xdr:nvPicPr>
        <xdr:cNvPr id="14" name="2 Imagen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107" y="119010734"/>
          <a:ext cx="1629771" cy="806738"/>
        </a:xfrm>
        <a:prstGeom prst="rect">
          <a:avLst/>
        </a:prstGeom>
      </xdr:spPr>
    </xdr:pic>
    <xdr:clientData/>
  </xdr:twoCellAnchor>
  <xdr:twoCellAnchor editAs="oneCell">
    <xdr:from>
      <xdr:col>1</xdr:col>
      <xdr:colOff>490332</xdr:colOff>
      <xdr:row>669</xdr:row>
      <xdr:rowOff>69987</xdr:rowOff>
    </xdr:from>
    <xdr:to>
      <xdr:col>1</xdr:col>
      <xdr:colOff>1866900</xdr:colOff>
      <xdr:row>673</xdr:row>
      <xdr:rowOff>140118</xdr:rowOff>
    </xdr:to>
    <xdr:pic>
      <xdr:nvPicPr>
        <xdr:cNvPr id="16" name="17 Imagen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257" y="121399437"/>
          <a:ext cx="1376568" cy="794031"/>
        </a:xfrm>
        <a:prstGeom prst="rect">
          <a:avLst/>
        </a:prstGeom>
      </xdr:spPr>
    </xdr:pic>
    <xdr:clientData/>
  </xdr:twoCellAnchor>
  <xdr:twoCellAnchor editAs="oneCell">
    <xdr:from>
      <xdr:col>1</xdr:col>
      <xdr:colOff>396020</xdr:colOff>
      <xdr:row>310</xdr:row>
      <xdr:rowOff>168772</xdr:rowOff>
    </xdr:from>
    <xdr:to>
      <xdr:col>1</xdr:col>
      <xdr:colOff>1888918</xdr:colOff>
      <xdr:row>318</xdr:row>
      <xdr:rowOff>174621</xdr:rowOff>
    </xdr:to>
    <xdr:pic>
      <xdr:nvPicPr>
        <xdr:cNvPr id="17" name="Picture 24" descr="2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 rot="9479802">
          <a:off x="538895" y="58261747"/>
          <a:ext cx="1492898" cy="1453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586153</xdr:colOff>
      <xdr:row>374</xdr:row>
      <xdr:rowOff>7326</xdr:rowOff>
    </xdr:from>
    <xdr:to>
      <xdr:col>1</xdr:col>
      <xdr:colOff>2002155</xdr:colOff>
      <xdr:row>381</xdr:row>
      <xdr:rowOff>136329</xdr:rowOff>
    </xdr:to>
    <xdr:pic>
      <xdr:nvPicPr>
        <xdr:cNvPr id="19" name="Picture 30" descr="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748078" y="67444326"/>
          <a:ext cx="1416002" cy="1395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581758</xdr:colOff>
      <xdr:row>80</xdr:row>
      <xdr:rowOff>114300</xdr:rowOff>
    </xdr:from>
    <xdr:ext cx="1200150" cy="1314450"/>
    <xdr:pic>
      <xdr:nvPicPr>
        <xdr:cNvPr id="24" name="Picture 2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 rot="16200000">
          <a:off x="686533" y="14001750"/>
          <a:ext cx="13144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543339</xdr:colOff>
      <xdr:row>581</xdr:row>
      <xdr:rowOff>68331</xdr:rowOff>
    </xdr:from>
    <xdr:ext cx="1121689" cy="857250"/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05264" y="124293381"/>
          <a:ext cx="1121689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683729</xdr:colOff>
      <xdr:row>594</xdr:row>
      <xdr:rowOff>142048</xdr:rowOff>
    </xdr:from>
    <xdr:ext cx="1101588" cy="858363"/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45654" y="127262698"/>
          <a:ext cx="1101588" cy="8583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771525</xdr:colOff>
      <xdr:row>608</xdr:row>
      <xdr:rowOff>152400</xdr:rowOff>
    </xdr:from>
    <xdr:to>
      <xdr:col>1</xdr:col>
      <xdr:colOff>1665495</xdr:colOff>
      <xdr:row>613</xdr:row>
      <xdr:rowOff>94679</xdr:rowOff>
    </xdr:to>
    <xdr:pic>
      <xdr:nvPicPr>
        <xdr:cNvPr id="29" name="Immagine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110442375"/>
          <a:ext cx="893970" cy="847154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790574</xdr:colOff>
      <xdr:row>623</xdr:row>
      <xdr:rowOff>76199</xdr:rowOff>
    </xdr:from>
    <xdr:to>
      <xdr:col>1</xdr:col>
      <xdr:colOff>1714499</xdr:colOff>
      <xdr:row>627</xdr:row>
      <xdr:rowOff>171120</xdr:rowOff>
    </xdr:to>
    <xdr:pic>
      <xdr:nvPicPr>
        <xdr:cNvPr id="30" name="Immagine 1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9" y="112718849"/>
          <a:ext cx="923925" cy="818821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555</xdr:row>
      <xdr:rowOff>38100</xdr:rowOff>
    </xdr:from>
    <xdr:to>
      <xdr:col>1</xdr:col>
      <xdr:colOff>1682906</xdr:colOff>
      <xdr:row>560</xdr:row>
      <xdr:rowOff>2793</xdr:rowOff>
    </xdr:to>
    <xdr:pic>
      <xdr:nvPicPr>
        <xdr:cNvPr id="32" name="Immagine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94116525"/>
          <a:ext cx="1080926" cy="864488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568</xdr:row>
      <xdr:rowOff>57150</xdr:rowOff>
    </xdr:from>
    <xdr:to>
      <xdr:col>1</xdr:col>
      <xdr:colOff>1679200</xdr:colOff>
      <xdr:row>573</xdr:row>
      <xdr:rowOff>114313</xdr:rowOff>
    </xdr:to>
    <xdr:pic>
      <xdr:nvPicPr>
        <xdr:cNvPr id="34" name="Immagine 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121386600"/>
          <a:ext cx="1126750" cy="962038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67</xdr:row>
      <xdr:rowOff>11982</xdr:rowOff>
    </xdr:from>
    <xdr:to>
      <xdr:col>1</xdr:col>
      <xdr:colOff>2030309</xdr:colOff>
      <xdr:row>72</xdr:row>
      <xdr:rowOff>153368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1127657"/>
          <a:ext cx="1601684" cy="1046261"/>
        </a:xfrm>
        <a:prstGeom prst="rect">
          <a:avLst/>
        </a:prstGeom>
      </xdr:spPr>
    </xdr:pic>
    <xdr:clientData/>
  </xdr:twoCellAnchor>
  <xdr:twoCellAnchor editAs="oneCell">
    <xdr:from>
      <xdr:col>1</xdr:col>
      <xdr:colOff>631739</xdr:colOff>
      <xdr:row>107</xdr:row>
      <xdr:rowOff>62213</xdr:rowOff>
    </xdr:from>
    <xdr:to>
      <xdr:col>1</xdr:col>
      <xdr:colOff>1891739</xdr:colOff>
      <xdr:row>112</xdr:row>
      <xdr:rowOff>28728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1197AC5-D936-2B7A-C7E5-12D9D070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87969" y="19127458"/>
          <a:ext cx="87139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581023</xdr:colOff>
      <xdr:row>231</xdr:row>
      <xdr:rowOff>142875</xdr:rowOff>
    </xdr:from>
    <xdr:to>
      <xdr:col>1</xdr:col>
      <xdr:colOff>1816568</xdr:colOff>
      <xdr:row>238</xdr:row>
      <xdr:rowOff>136050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18527A0-E1DD-0850-408E-3D2935EA5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48" y="41843325"/>
          <a:ext cx="123554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402</xdr:row>
      <xdr:rowOff>57150</xdr:rowOff>
    </xdr:from>
    <xdr:to>
      <xdr:col>1</xdr:col>
      <xdr:colOff>1991661</xdr:colOff>
      <xdr:row>409</xdr:row>
      <xdr:rowOff>50325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87F9B71-BDE9-8A68-A0B9-A7A117C7B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72561450"/>
          <a:ext cx="150588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335</xdr:row>
      <xdr:rowOff>142875</xdr:rowOff>
    </xdr:from>
    <xdr:to>
      <xdr:col>1</xdr:col>
      <xdr:colOff>2146637</xdr:colOff>
      <xdr:row>342</xdr:row>
      <xdr:rowOff>136050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38CD5D8-6BDC-9539-2447-4D780109A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60521850"/>
          <a:ext cx="187041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275</xdr:row>
      <xdr:rowOff>19050</xdr:rowOff>
    </xdr:from>
    <xdr:to>
      <xdr:col>1</xdr:col>
      <xdr:colOff>1678249</xdr:colOff>
      <xdr:row>282</xdr:row>
      <xdr:rowOff>12225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E5B8582-9E5A-63B1-B09B-0FAC3B384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49596675"/>
          <a:ext cx="91624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447674</xdr:colOff>
      <xdr:row>677</xdr:row>
      <xdr:rowOff>152400</xdr:rowOff>
    </xdr:from>
    <xdr:to>
      <xdr:col>1</xdr:col>
      <xdr:colOff>1985348</xdr:colOff>
      <xdr:row>681</xdr:row>
      <xdr:rowOff>148500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2257B0D8-95DC-4F99-85FE-48A839583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599" y="122424825"/>
          <a:ext cx="153767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962025</xdr:colOff>
      <xdr:row>685</xdr:row>
      <xdr:rowOff>19204</xdr:rowOff>
    </xdr:from>
    <xdr:to>
      <xdr:col>1</xdr:col>
      <xdr:colOff>1428914</xdr:colOff>
      <xdr:row>690</xdr:row>
      <xdr:rowOff>86065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94D54FE-A460-4C2F-9707-DBB8DAA0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3950" y="123739429"/>
          <a:ext cx="466889" cy="971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21369</xdr:colOff>
      <xdr:row>2</xdr:row>
      <xdr:rowOff>38100</xdr:rowOff>
    </xdr:from>
    <xdr:to>
      <xdr:col>7</xdr:col>
      <xdr:colOff>555515</xdr:colOff>
      <xdr:row>5</xdr:row>
      <xdr:rowOff>29321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041669" y="476250"/>
          <a:ext cx="534146" cy="5341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628650</xdr:colOff>
      <xdr:row>13</xdr:row>
      <xdr:rowOff>0</xdr:rowOff>
    </xdr:from>
    <xdr:to>
      <xdr:col>1</xdr:col>
      <xdr:colOff>1924050</xdr:colOff>
      <xdr:row>20</xdr:row>
      <xdr:rowOff>28575</xdr:rowOff>
    </xdr:to>
    <xdr:pic>
      <xdr:nvPicPr>
        <xdr:cNvPr id="9" name="Obrázek 8" descr="PE100 BEND 11°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0575" y="2409825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68</xdr:row>
      <xdr:rowOff>57150</xdr:rowOff>
    </xdr:from>
    <xdr:to>
      <xdr:col>1</xdr:col>
      <xdr:colOff>2009775</xdr:colOff>
      <xdr:row>76</xdr:row>
      <xdr:rowOff>3174</xdr:rowOff>
    </xdr:to>
    <xdr:pic>
      <xdr:nvPicPr>
        <xdr:cNvPr id="10" name="Obrázek 9" descr="PE100 BEND 22°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1050" y="12420600"/>
          <a:ext cx="1390650" cy="139064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128</xdr:row>
      <xdr:rowOff>104775</xdr:rowOff>
    </xdr:from>
    <xdr:to>
      <xdr:col>1</xdr:col>
      <xdr:colOff>2114550</xdr:colOff>
      <xdr:row>137</xdr:row>
      <xdr:rowOff>57150</xdr:rowOff>
    </xdr:to>
    <xdr:pic>
      <xdr:nvPicPr>
        <xdr:cNvPr id="12" name="Obrázek 11" descr="PE100 BEND 30°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325" y="23326725"/>
          <a:ext cx="1581150" cy="15811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188</xdr:row>
      <xdr:rowOff>171450</xdr:rowOff>
    </xdr:from>
    <xdr:to>
      <xdr:col>1</xdr:col>
      <xdr:colOff>1981200</xdr:colOff>
      <xdr:row>196</xdr:row>
      <xdr:rowOff>171451</xdr:rowOff>
    </xdr:to>
    <xdr:pic>
      <xdr:nvPicPr>
        <xdr:cNvPr id="13" name="Obrázek 12" descr="PE100 BEND 44°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5325" y="32623125"/>
          <a:ext cx="1447800" cy="1447801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249</xdr:row>
      <xdr:rowOff>133350</xdr:rowOff>
    </xdr:from>
    <xdr:to>
      <xdr:col>1</xdr:col>
      <xdr:colOff>2047875</xdr:colOff>
      <xdr:row>258</xdr:row>
      <xdr:rowOff>47625</xdr:rowOff>
    </xdr:to>
    <xdr:pic>
      <xdr:nvPicPr>
        <xdr:cNvPr id="14" name="Obrázek 13" descr="PE100 BEND 60°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66750" y="43081575"/>
          <a:ext cx="1543050" cy="15430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311</xdr:row>
      <xdr:rowOff>114300</xdr:rowOff>
    </xdr:from>
    <xdr:to>
      <xdr:col>1</xdr:col>
      <xdr:colOff>2171700</xdr:colOff>
      <xdr:row>320</xdr:row>
      <xdr:rowOff>28576</xdr:rowOff>
    </xdr:to>
    <xdr:pic>
      <xdr:nvPicPr>
        <xdr:cNvPr id="15" name="Obrázek 14" descr="PE100 BEND 90°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90575" y="53378100"/>
          <a:ext cx="1543050" cy="15430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52013</xdr:colOff>
      <xdr:row>1</xdr:row>
      <xdr:rowOff>253197</xdr:rowOff>
    </xdr:from>
    <xdr:to>
      <xdr:col>8</xdr:col>
      <xdr:colOff>562391</xdr:colOff>
      <xdr:row>4</xdr:row>
      <xdr:rowOff>141550</xdr:rowOff>
    </xdr:to>
    <xdr:pic>
      <xdr:nvPicPr>
        <xdr:cNvPr id="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62438" y="415122"/>
          <a:ext cx="510378" cy="50747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342900</xdr:colOff>
      <xdr:row>11</xdr:row>
      <xdr:rowOff>152400</xdr:rowOff>
    </xdr:from>
    <xdr:to>
      <xdr:col>1</xdr:col>
      <xdr:colOff>2034499</xdr:colOff>
      <xdr:row>20</xdr:row>
      <xdr:rowOff>2800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899B575-7B44-4BC9-8451-7E8D9118B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" y="2200275"/>
          <a:ext cx="1691599" cy="147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53</xdr:row>
      <xdr:rowOff>114300</xdr:rowOff>
    </xdr:from>
    <xdr:to>
      <xdr:col>1</xdr:col>
      <xdr:colOff>1969275</xdr:colOff>
      <xdr:row>61</xdr:row>
      <xdr:rowOff>74100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0241D2D-535F-4280-ABF5-A8C7E7B8D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763125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66</xdr:row>
      <xdr:rowOff>66675</xdr:rowOff>
    </xdr:from>
    <xdr:to>
      <xdr:col>1</xdr:col>
      <xdr:colOff>2045475</xdr:colOff>
      <xdr:row>74</xdr:row>
      <xdr:rowOff>26475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9FCBD96-AB38-4E89-BE82-6ED810056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068175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419100</xdr:colOff>
      <xdr:row>89</xdr:row>
      <xdr:rowOff>123825</xdr:rowOff>
    </xdr:from>
    <xdr:to>
      <xdr:col>1</xdr:col>
      <xdr:colOff>2018393</xdr:colOff>
      <xdr:row>97</xdr:row>
      <xdr:rowOff>80025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B18B1AC6-7383-49D6-833C-3AFC27CE5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1025" y="16287750"/>
          <a:ext cx="1599293" cy="140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21368</xdr:colOff>
      <xdr:row>1</xdr:row>
      <xdr:rowOff>126889</xdr:rowOff>
    </xdr:from>
    <xdr:to>
      <xdr:col>9</xdr:col>
      <xdr:colOff>85725</xdr:colOff>
      <xdr:row>5</xdr:row>
      <xdr:rowOff>746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60393" y="288814"/>
          <a:ext cx="673957" cy="6739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752475</xdr:colOff>
      <xdr:row>35</xdr:row>
      <xdr:rowOff>161925</xdr:rowOff>
    </xdr:from>
    <xdr:to>
      <xdr:col>1</xdr:col>
      <xdr:colOff>1773853</xdr:colOff>
      <xdr:row>41</xdr:row>
      <xdr:rowOff>120075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4572000"/>
          <a:ext cx="102137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142001</xdr:colOff>
      <xdr:row>169</xdr:row>
      <xdr:rowOff>123825</xdr:rowOff>
    </xdr:from>
    <xdr:to>
      <xdr:col>1</xdr:col>
      <xdr:colOff>2247901</xdr:colOff>
      <xdr:row>174</xdr:row>
      <xdr:rowOff>90518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303926" y="29622750"/>
          <a:ext cx="2105900" cy="8715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405354</xdr:colOff>
      <xdr:row>174</xdr:row>
      <xdr:rowOff>19050</xdr:rowOff>
    </xdr:from>
    <xdr:to>
      <xdr:col>1</xdr:col>
      <xdr:colOff>2133599</xdr:colOff>
      <xdr:row>181</xdr:row>
      <xdr:rowOff>96758</xdr:rowOff>
    </xdr:to>
    <xdr:pic>
      <xdr:nvPicPr>
        <xdr:cNvPr id="38" name="Picture 4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567279" y="30422850"/>
          <a:ext cx="1728245" cy="134453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727235</xdr:colOff>
      <xdr:row>183</xdr:row>
      <xdr:rowOff>47625</xdr:rowOff>
    </xdr:from>
    <xdr:to>
      <xdr:col>1</xdr:col>
      <xdr:colOff>1881689</xdr:colOff>
      <xdr:row>188</xdr:row>
      <xdr:rowOff>150750</xdr:rowOff>
    </xdr:to>
    <xdr:pic>
      <xdr:nvPicPr>
        <xdr:cNvPr id="39" name="Picture 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60" y="33889950"/>
          <a:ext cx="1154454" cy="100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352425</xdr:colOff>
      <xdr:row>223</xdr:row>
      <xdr:rowOff>39534</xdr:rowOff>
    </xdr:from>
    <xdr:to>
      <xdr:col>1</xdr:col>
      <xdr:colOff>2129441</xdr:colOff>
      <xdr:row>227</xdr:row>
      <xdr:rowOff>143634</xdr:rowOff>
    </xdr:to>
    <xdr:pic>
      <xdr:nvPicPr>
        <xdr:cNvPr id="40" name="Picture 1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514350" y="38834859"/>
          <a:ext cx="1777016" cy="82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566804</xdr:colOff>
      <xdr:row>248</xdr:row>
      <xdr:rowOff>152400</xdr:rowOff>
    </xdr:from>
    <xdr:to>
      <xdr:col>1</xdr:col>
      <xdr:colOff>1803809</xdr:colOff>
      <xdr:row>254</xdr:row>
      <xdr:rowOff>146550</xdr:rowOff>
    </xdr:to>
    <xdr:pic>
      <xdr:nvPicPr>
        <xdr:cNvPr id="41" name="Picture 14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729" y="45396150"/>
          <a:ext cx="1237005" cy="108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203</xdr:row>
      <xdr:rowOff>0</xdr:rowOff>
    </xdr:from>
    <xdr:to>
      <xdr:col>1</xdr:col>
      <xdr:colOff>2497532</xdr:colOff>
      <xdr:row>208</xdr:row>
      <xdr:rowOff>100900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922091" y="34987159"/>
          <a:ext cx="1005775" cy="2468957"/>
        </a:xfrm>
        <a:prstGeom prst="rect">
          <a:avLst/>
        </a:prstGeom>
      </xdr:spPr>
    </xdr:pic>
    <xdr:clientData/>
  </xdr:twoCellAnchor>
  <xdr:oneCellAnchor>
    <xdr:from>
      <xdr:col>1</xdr:col>
      <xdr:colOff>833720</xdr:colOff>
      <xdr:row>26</xdr:row>
      <xdr:rowOff>171450</xdr:rowOff>
    </xdr:from>
    <xdr:ext cx="921270" cy="1044000"/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645" y="3009900"/>
          <a:ext cx="921270" cy="1044000"/>
        </a:xfrm>
        <a:prstGeom prst="rect">
          <a:avLst/>
        </a:prstGeom>
      </xdr:spPr>
    </xdr:pic>
    <xdr:clientData/>
  </xdr:oneCellAnchor>
  <xdr:twoCellAnchor editAs="oneCell">
    <xdr:from>
      <xdr:col>1</xdr:col>
      <xdr:colOff>800101</xdr:colOff>
      <xdr:row>44</xdr:row>
      <xdr:rowOff>171450</xdr:rowOff>
    </xdr:from>
    <xdr:to>
      <xdr:col>1</xdr:col>
      <xdr:colOff>1662698</xdr:colOff>
      <xdr:row>50</xdr:row>
      <xdr:rowOff>165600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46649F1-834B-8013-7AD3-8151CEE18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6" y="6381750"/>
          <a:ext cx="862597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876345</xdr:colOff>
      <xdr:row>53</xdr:row>
      <xdr:rowOff>161925</xdr:rowOff>
    </xdr:from>
    <xdr:to>
      <xdr:col>1</xdr:col>
      <xdr:colOff>1706040</xdr:colOff>
      <xdr:row>59</xdr:row>
      <xdr:rowOff>156075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AC281D6-E2F4-EA9E-4604-5B12A825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70" y="7981950"/>
          <a:ext cx="82969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762059</xdr:colOff>
      <xdr:row>8</xdr:row>
      <xdr:rowOff>38099</xdr:rowOff>
    </xdr:from>
    <xdr:to>
      <xdr:col>1</xdr:col>
      <xdr:colOff>1800225</xdr:colOff>
      <xdr:row>14</xdr:row>
      <xdr:rowOff>127882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EE6FAAE8-14EA-C1B5-F5EC-C5CB5BF8B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84" y="1485899"/>
          <a:ext cx="1038166" cy="117563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304805</xdr:colOff>
      <xdr:row>63</xdr:row>
      <xdr:rowOff>28582</xdr:rowOff>
    </xdr:from>
    <xdr:to>
      <xdr:col>1</xdr:col>
      <xdr:colOff>2118430</xdr:colOff>
      <xdr:row>66</xdr:row>
      <xdr:rowOff>133657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066688-45DF-3F4F-00F1-889B320EE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30" y="11449057"/>
          <a:ext cx="1813625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904878</xdr:colOff>
      <xdr:row>69</xdr:row>
      <xdr:rowOff>0</xdr:rowOff>
    </xdr:from>
    <xdr:to>
      <xdr:col>1</xdr:col>
      <xdr:colOff>1576785</xdr:colOff>
      <xdr:row>72</xdr:row>
      <xdr:rowOff>141075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390AD1DF-5DAD-5278-AB11-C5BFDBB2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3" y="12630150"/>
          <a:ext cx="671907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81</xdr:row>
      <xdr:rowOff>9525</xdr:rowOff>
    </xdr:from>
    <xdr:to>
      <xdr:col>1</xdr:col>
      <xdr:colOff>1593905</xdr:colOff>
      <xdr:row>84</xdr:row>
      <xdr:rowOff>150600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D4FA7989-DAD7-7F3B-8C8E-525BE2E2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13849350"/>
          <a:ext cx="669980" cy="684000"/>
        </a:xfrm>
        <a:prstGeom prst="rect">
          <a:avLst/>
        </a:prstGeom>
      </xdr:spPr>
    </xdr:pic>
    <xdr:clientData/>
  </xdr:twoCellAnchor>
  <xdr:oneCellAnchor>
    <xdr:from>
      <xdr:col>1</xdr:col>
      <xdr:colOff>309725</xdr:colOff>
      <xdr:row>104</xdr:row>
      <xdr:rowOff>120274</xdr:rowOff>
    </xdr:from>
    <xdr:ext cx="449679" cy="684000"/>
    <xdr:pic>
      <xdr:nvPicPr>
        <xdr:cNvPr id="26" name="Obrázek 25">
          <a:extLst>
            <a:ext uri="{FF2B5EF4-FFF2-40B4-BE49-F238E27FC236}">
              <a16:creationId xmlns:a16="http://schemas.microsoft.com/office/drawing/2014/main" id="{9193A668-9115-4CD5-A89B-DEAF77BF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744445">
          <a:off x="471650" y="18436849"/>
          <a:ext cx="449679" cy="684000"/>
        </a:xfrm>
        <a:prstGeom prst="rect">
          <a:avLst/>
        </a:prstGeom>
      </xdr:spPr>
    </xdr:pic>
    <xdr:clientData/>
  </xdr:oneCellAnchor>
  <xdr:twoCellAnchor editAs="oneCell">
    <xdr:from>
      <xdr:col>1</xdr:col>
      <xdr:colOff>571551</xdr:colOff>
      <xdr:row>132</xdr:row>
      <xdr:rowOff>161925</xdr:rowOff>
    </xdr:from>
    <xdr:to>
      <xdr:col>1</xdr:col>
      <xdr:colOff>1888214</xdr:colOff>
      <xdr:row>137</xdr:row>
      <xdr:rowOff>157050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9E44B6E2-9978-2E66-7175-DB1B14D6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76" y="22821900"/>
          <a:ext cx="1316663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124</xdr:row>
      <xdr:rowOff>161925</xdr:rowOff>
    </xdr:from>
    <xdr:to>
      <xdr:col>1</xdr:col>
      <xdr:colOff>1875724</xdr:colOff>
      <xdr:row>129</xdr:row>
      <xdr:rowOff>157050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3E388164-2732-3C7E-61AF-01669639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21374100"/>
          <a:ext cx="1294699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139</xdr:row>
      <xdr:rowOff>114300</xdr:rowOff>
    </xdr:from>
    <xdr:to>
      <xdr:col>1</xdr:col>
      <xdr:colOff>1716000</xdr:colOff>
      <xdr:row>145</xdr:row>
      <xdr:rowOff>108450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48C68F62-7757-192D-AE55-D1B4CA846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24041100"/>
          <a:ext cx="954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609673</xdr:colOff>
      <xdr:row>147</xdr:row>
      <xdr:rowOff>114300</xdr:rowOff>
    </xdr:from>
    <xdr:to>
      <xdr:col>1</xdr:col>
      <xdr:colOff>1891798</xdr:colOff>
      <xdr:row>153</xdr:row>
      <xdr:rowOff>108450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2A673E68-1AF7-570E-654A-814AD22EB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98" y="25488900"/>
          <a:ext cx="128212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676269</xdr:colOff>
      <xdr:row>158</xdr:row>
      <xdr:rowOff>0</xdr:rowOff>
    </xdr:from>
    <xdr:to>
      <xdr:col>1</xdr:col>
      <xdr:colOff>1842073</xdr:colOff>
      <xdr:row>166</xdr:row>
      <xdr:rowOff>64200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6ABFF790-AC86-15DF-C866-F10854D2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194" y="27031950"/>
          <a:ext cx="1165804" cy="15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165</xdr:row>
      <xdr:rowOff>57187</xdr:rowOff>
    </xdr:from>
    <xdr:to>
      <xdr:col>1</xdr:col>
      <xdr:colOff>2112225</xdr:colOff>
      <xdr:row>167</xdr:row>
      <xdr:rowOff>26151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93CBEB44-DB91-67DD-81D7-DDD3AECD9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9251312"/>
          <a:ext cx="1836000" cy="330914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1104900</xdr:colOff>
      <xdr:row>233</xdr:row>
      <xdr:rowOff>38105</xdr:rowOff>
    </xdr:from>
    <xdr:to>
      <xdr:col>1</xdr:col>
      <xdr:colOff>2400900</xdr:colOff>
      <xdr:row>236</xdr:row>
      <xdr:rowOff>72149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2396F7F7-06C7-7102-A253-322147CB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825" y="43291130"/>
          <a:ext cx="1296000" cy="57696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95258</xdr:colOff>
      <xdr:row>233</xdr:row>
      <xdr:rowOff>66677</xdr:rowOff>
    </xdr:from>
    <xdr:to>
      <xdr:col>1</xdr:col>
      <xdr:colOff>1067258</xdr:colOff>
      <xdr:row>236</xdr:row>
      <xdr:rowOff>144955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B00DB22B-615D-6BF1-FE99-EAE96A21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83" y="43319702"/>
          <a:ext cx="972000" cy="62120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229</xdr:row>
      <xdr:rowOff>57150</xdr:rowOff>
    </xdr:from>
    <xdr:to>
      <xdr:col>1</xdr:col>
      <xdr:colOff>2048953</xdr:colOff>
      <xdr:row>232</xdr:row>
      <xdr:rowOff>162225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664520F0-42FC-691E-19A0-8950F57F6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42405300"/>
          <a:ext cx="1725101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722774</xdr:colOff>
      <xdr:row>238</xdr:row>
      <xdr:rowOff>34702</xdr:rowOff>
    </xdr:from>
    <xdr:to>
      <xdr:col>1</xdr:col>
      <xdr:colOff>1622774</xdr:colOff>
      <xdr:row>241</xdr:row>
      <xdr:rowOff>135893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D896DEDD-C79F-9C58-B0F0-647022B5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012641" y="43826535"/>
          <a:ext cx="64411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456593</xdr:colOff>
      <xdr:row>258</xdr:row>
      <xdr:rowOff>19050</xdr:rowOff>
    </xdr:from>
    <xdr:to>
      <xdr:col>1</xdr:col>
      <xdr:colOff>960995</xdr:colOff>
      <xdr:row>264</xdr:row>
      <xdr:rowOff>13200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24AE8489-4576-EA5B-85D5-04DD4F27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518" y="47072550"/>
          <a:ext cx="50440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258</xdr:row>
      <xdr:rowOff>19050</xdr:rowOff>
    </xdr:from>
    <xdr:to>
      <xdr:col>1</xdr:col>
      <xdr:colOff>2130302</xdr:colOff>
      <xdr:row>264</xdr:row>
      <xdr:rowOff>13200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EF47544C-02B9-046D-F184-226AEBFD7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47072550"/>
          <a:ext cx="77775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962031</xdr:colOff>
      <xdr:row>266</xdr:row>
      <xdr:rowOff>28575</xdr:rowOff>
    </xdr:from>
    <xdr:to>
      <xdr:col>1</xdr:col>
      <xdr:colOff>1519665</xdr:colOff>
      <xdr:row>269</xdr:row>
      <xdr:rowOff>169650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B8EA49F0-011D-B15D-BD61-9D1F18386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6" y="47996475"/>
          <a:ext cx="557634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85729</xdr:colOff>
      <xdr:row>193</xdr:row>
      <xdr:rowOff>66675</xdr:rowOff>
    </xdr:from>
    <xdr:to>
      <xdr:col>1</xdr:col>
      <xdr:colOff>2543163</xdr:colOff>
      <xdr:row>198</xdr:row>
      <xdr:rowOff>169800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3FAFDCC0-E6E9-1845-2BB8-18ED2D79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4" y="35604450"/>
          <a:ext cx="2457434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487713</xdr:colOff>
      <xdr:row>292</xdr:row>
      <xdr:rowOff>57148</xdr:rowOff>
    </xdr:from>
    <xdr:to>
      <xdr:col>1</xdr:col>
      <xdr:colOff>1952624</xdr:colOff>
      <xdr:row>295</xdr:row>
      <xdr:rowOff>120042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23364DB-73A6-4E4B-BA80-B26A150B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49638" y="48539398"/>
          <a:ext cx="1464911" cy="605819"/>
        </a:xfrm>
        <a:prstGeom prst="rect">
          <a:avLst/>
        </a:prstGeom>
      </xdr:spPr>
    </xdr:pic>
    <xdr:clientData/>
  </xdr:twoCellAnchor>
  <xdr:twoCellAnchor editAs="oneCell">
    <xdr:from>
      <xdr:col>1</xdr:col>
      <xdr:colOff>537448</xdr:colOff>
      <xdr:row>112</xdr:row>
      <xdr:rowOff>47625</xdr:rowOff>
    </xdr:from>
    <xdr:to>
      <xdr:col>1</xdr:col>
      <xdr:colOff>2019886</xdr:colOff>
      <xdr:row>118</xdr:row>
      <xdr:rowOff>171929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FA71E92F-4772-4088-8D4A-8EB4021CA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9373" y="19754850"/>
          <a:ext cx="1482438" cy="1210154"/>
        </a:xfrm>
        <a:prstGeom prst="rect">
          <a:avLst/>
        </a:prstGeom>
      </xdr:spPr>
    </xdr:pic>
    <xdr:clientData/>
  </xdr:twoCellAnchor>
  <xdr:twoCellAnchor editAs="oneCell">
    <xdr:from>
      <xdr:col>1</xdr:col>
      <xdr:colOff>741950</xdr:colOff>
      <xdr:row>243</xdr:row>
      <xdr:rowOff>47624</xdr:rowOff>
    </xdr:from>
    <xdr:to>
      <xdr:col>1</xdr:col>
      <xdr:colOff>1619250</xdr:colOff>
      <xdr:row>246</xdr:row>
      <xdr:rowOff>152922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C71EA6BD-ACBD-477D-9231-F7CC0E531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03875" y="42548174"/>
          <a:ext cx="877300" cy="648223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17</xdr:row>
      <xdr:rowOff>142875</xdr:rowOff>
    </xdr:from>
    <xdr:to>
      <xdr:col>1</xdr:col>
      <xdr:colOff>1691576</xdr:colOff>
      <xdr:row>24</xdr:row>
      <xdr:rowOff>13581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F74AAACF-FD29-4630-9632-FCC0A781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162300"/>
          <a:ext cx="881951" cy="1137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533400</xdr:colOff>
      <xdr:row>280</xdr:row>
      <xdr:rowOff>30084</xdr:rowOff>
    </xdr:from>
    <xdr:to>
      <xdr:col>1</xdr:col>
      <xdr:colOff>1009868</xdr:colOff>
      <xdr:row>285</xdr:row>
      <xdr:rowOff>162399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1032CBE7-9D13-4866-9EAB-2D76BBC5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5325" y="49302909"/>
          <a:ext cx="476468" cy="103719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1262425</xdr:colOff>
      <xdr:row>280</xdr:row>
      <xdr:rowOff>28575</xdr:rowOff>
    </xdr:from>
    <xdr:to>
      <xdr:col>1</xdr:col>
      <xdr:colOff>2105386</xdr:colOff>
      <xdr:row>285</xdr:row>
      <xdr:rowOff>143311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990E9647-88F7-4504-9B8D-443B7A042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24350" y="49301400"/>
          <a:ext cx="842961" cy="1019611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74</xdr:row>
      <xdr:rowOff>139408</xdr:rowOff>
    </xdr:from>
    <xdr:to>
      <xdr:col>1</xdr:col>
      <xdr:colOff>1620286</xdr:colOff>
      <xdr:row>78</xdr:row>
      <xdr:rowOff>153456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1C55A3C-CBAC-4FC3-838C-7E9EEB04A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57275" y="13074358"/>
          <a:ext cx="724936" cy="737948"/>
        </a:xfrm>
        <a:prstGeom prst="rect">
          <a:avLst/>
        </a:prstGeom>
      </xdr:spPr>
    </xdr:pic>
    <xdr:clientData/>
  </xdr:twoCellAnchor>
  <xdr:twoCellAnchor editAs="oneCell">
    <xdr:from>
      <xdr:col>1</xdr:col>
      <xdr:colOff>857345</xdr:colOff>
      <xdr:row>86</xdr:row>
      <xdr:rowOff>152400</xdr:rowOff>
    </xdr:from>
    <xdr:to>
      <xdr:col>1</xdr:col>
      <xdr:colOff>1624935</xdr:colOff>
      <xdr:row>90</xdr:row>
      <xdr:rowOff>148500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D66588E7-0536-46E9-87A7-319FC29B0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19270" y="15144750"/>
          <a:ext cx="76759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807777</xdr:colOff>
      <xdr:row>92</xdr:row>
      <xdr:rowOff>171448</xdr:rowOff>
    </xdr:from>
    <xdr:to>
      <xdr:col>1</xdr:col>
      <xdr:colOff>1805123</xdr:colOff>
      <xdr:row>96</xdr:row>
      <xdr:rowOff>167548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3363108E-A2A4-4D8B-A153-D915A0C0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69702" y="16192498"/>
          <a:ext cx="99734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</xdr:colOff>
      <xdr:row>98</xdr:row>
      <xdr:rowOff>144105</xdr:rowOff>
    </xdr:from>
    <xdr:to>
      <xdr:col>1</xdr:col>
      <xdr:colOff>1143895</xdr:colOff>
      <xdr:row>102</xdr:row>
      <xdr:rowOff>134104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332ECF66-1307-461E-B31B-6C7CD1C1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57199" y="17193855"/>
          <a:ext cx="848621" cy="713899"/>
        </a:xfrm>
        <a:prstGeom prst="rect">
          <a:avLst/>
        </a:prstGeom>
      </xdr:spPr>
    </xdr:pic>
    <xdr:clientData/>
  </xdr:twoCellAnchor>
  <xdr:twoCellAnchor editAs="oneCell">
    <xdr:from>
      <xdr:col>1</xdr:col>
      <xdr:colOff>1245273</xdr:colOff>
      <xdr:row>98</xdr:row>
      <xdr:rowOff>161926</xdr:rowOff>
    </xdr:from>
    <xdr:to>
      <xdr:col>1</xdr:col>
      <xdr:colOff>2498104</xdr:colOff>
      <xdr:row>102</xdr:row>
      <xdr:rowOff>150826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50C0AA0F-C286-42D6-AD20-D3693E4D2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07198" y="17211676"/>
          <a:ext cx="1252831" cy="7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214</xdr:row>
      <xdr:rowOff>60667</xdr:rowOff>
    </xdr:from>
    <xdr:to>
      <xdr:col>1</xdr:col>
      <xdr:colOff>2452997</xdr:colOff>
      <xdr:row>218</xdr:row>
      <xdr:rowOff>180974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8EB800AA-CEC4-421F-A4C2-574FD4706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80975" y="37303417"/>
          <a:ext cx="2433947" cy="844207"/>
        </a:xfrm>
        <a:prstGeom prst="rect">
          <a:avLst/>
        </a:prstGeom>
      </xdr:spPr>
    </xdr:pic>
    <xdr:clientData/>
  </xdr:twoCellAnchor>
  <xdr:twoCellAnchor editAs="oneCell">
    <xdr:from>
      <xdr:col>1</xdr:col>
      <xdr:colOff>822466</xdr:colOff>
      <xdr:row>272</xdr:row>
      <xdr:rowOff>180146</xdr:rowOff>
    </xdr:from>
    <xdr:to>
      <xdr:col>1</xdr:col>
      <xdr:colOff>1608236</xdr:colOff>
      <xdr:row>278</xdr:row>
      <xdr:rowOff>138296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3A35102-7147-4F79-AC08-F12DF0FE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84391" y="47500346"/>
          <a:ext cx="785770" cy="104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882014</xdr:colOff>
      <xdr:row>287</xdr:row>
      <xdr:rowOff>28575</xdr:rowOff>
    </xdr:from>
    <xdr:to>
      <xdr:col>1</xdr:col>
      <xdr:colOff>1582826</xdr:colOff>
      <xdr:row>290</xdr:row>
      <xdr:rowOff>166050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426358B6-A771-4F4A-9752-7A5DF9698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43939" y="49911000"/>
          <a:ext cx="700812" cy="68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18302</xdr:colOff>
      <xdr:row>2</xdr:row>
      <xdr:rowOff>20338</xdr:rowOff>
    </xdr:from>
    <xdr:to>
      <xdr:col>8</xdr:col>
      <xdr:colOff>524531</xdr:colOff>
      <xdr:row>4</xdr:row>
      <xdr:rowOff>160347</xdr:rowOff>
    </xdr:to>
    <xdr:pic>
      <xdr:nvPicPr>
        <xdr:cNvPr id="2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95402" y="458488"/>
          <a:ext cx="506229" cy="50195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617538</xdr:colOff>
      <xdr:row>10</xdr:row>
      <xdr:rowOff>128587</xdr:rowOff>
    </xdr:from>
    <xdr:to>
      <xdr:col>1</xdr:col>
      <xdr:colOff>1877538</xdr:colOff>
      <xdr:row>16</xdr:row>
      <xdr:rowOff>100505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0413" y="2014537"/>
          <a:ext cx="1260000" cy="1057768"/>
        </a:xfrm>
        <a:prstGeom prst="rect">
          <a:avLst/>
        </a:prstGeom>
      </xdr:spPr>
    </xdr:pic>
    <xdr:clientData/>
  </xdr:twoCellAnchor>
  <xdr:twoCellAnchor editAs="oneCell">
    <xdr:from>
      <xdr:col>1</xdr:col>
      <xdr:colOff>365387</xdr:colOff>
      <xdr:row>23</xdr:row>
      <xdr:rowOff>80963</xdr:rowOff>
    </xdr:from>
    <xdr:to>
      <xdr:col>1</xdr:col>
      <xdr:colOff>1130676</xdr:colOff>
      <xdr:row>26</xdr:row>
      <xdr:rowOff>2863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262" y="4319588"/>
          <a:ext cx="765289" cy="46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584200</xdr:colOff>
      <xdr:row>35</xdr:row>
      <xdr:rowOff>63500</xdr:rowOff>
    </xdr:from>
    <xdr:to>
      <xdr:col>1</xdr:col>
      <xdr:colOff>1844200</xdr:colOff>
      <xdr:row>41</xdr:row>
      <xdr:rowOff>19824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075" y="6473825"/>
          <a:ext cx="1260000" cy="10421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61</xdr:row>
      <xdr:rowOff>152400</xdr:rowOff>
    </xdr:from>
    <xdr:to>
      <xdr:col>1</xdr:col>
      <xdr:colOff>1874244</xdr:colOff>
      <xdr:row>68</xdr:row>
      <xdr:rowOff>1575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9410700"/>
          <a:ext cx="1226544" cy="11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642936</xdr:colOff>
      <xdr:row>99</xdr:row>
      <xdr:rowOff>114304</xdr:rowOff>
    </xdr:from>
    <xdr:to>
      <xdr:col>1</xdr:col>
      <xdr:colOff>1902936</xdr:colOff>
      <xdr:row>105</xdr:row>
      <xdr:rowOff>42306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811" y="16297279"/>
          <a:ext cx="1260000" cy="1013852"/>
        </a:xfrm>
        <a:prstGeom prst="rect">
          <a:avLst/>
        </a:prstGeom>
      </xdr:spPr>
    </xdr:pic>
    <xdr:clientData/>
  </xdr:twoCellAnchor>
  <xdr:twoCellAnchor editAs="oneCell">
    <xdr:from>
      <xdr:col>1</xdr:col>
      <xdr:colOff>1317625</xdr:colOff>
      <xdr:row>23</xdr:row>
      <xdr:rowOff>101600</xdr:rowOff>
    </xdr:from>
    <xdr:to>
      <xdr:col>1</xdr:col>
      <xdr:colOff>2020778</xdr:colOff>
      <xdr:row>26</xdr:row>
      <xdr:rowOff>21913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0500" y="4340225"/>
          <a:ext cx="703153" cy="463238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650875</xdr:colOff>
      <xdr:row>136</xdr:row>
      <xdr:rowOff>63500</xdr:rowOff>
    </xdr:from>
    <xdr:to>
      <xdr:col>1</xdr:col>
      <xdr:colOff>1910875</xdr:colOff>
      <xdr:row>141</xdr:row>
      <xdr:rowOff>148361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50" y="22942550"/>
          <a:ext cx="1260000" cy="98973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148</xdr:row>
      <xdr:rowOff>100012</xdr:rowOff>
    </xdr:from>
    <xdr:to>
      <xdr:col>1</xdr:col>
      <xdr:colOff>2194468</xdr:colOff>
      <xdr:row>154</xdr:row>
      <xdr:rowOff>22162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25150762"/>
          <a:ext cx="1975393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162</xdr:row>
      <xdr:rowOff>90488</xdr:rowOff>
    </xdr:from>
    <xdr:to>
      <xdr:col>1</xdr:col>
      <xdr:colOff>2135959</xdr:colOff>
      <xdr:row>168</xdr:row>
      <xdr:rowOff>84638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975" y="27674888"/>
          <a:ext cx="184385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228597</xdr:colOff>
      <xdr:row>184</xdr:row>
      <xdr:rowOff>111125</xdr:rowOff>
    </xdr:from>
    <xdr:to>
      <xdr:col>1</xdr:col>
      <xdr:colOff>2102165</xdr:colOff>
      <xdr:row>190</xdr:row>
      <xdr:rowOff>33275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2" y="33029525"/>
          <a:ext cx="1873568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450850</xdr:colOff>
      <xdr:row>206</xdr:row>
      <xdr:rowOff>112710</xdr:rowOff>
    </xdr:from>
    <xdr:to>
      <xdr:col>1</xdr:col>
      <xdr:colOff>1962850</xdr:colOff>
      <xdr:row>213</xdr:row>
      <xdr:rowOff>177255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725" y="35298060"/>
          <a:ext cx="1512000" cy="1331370"/>
        </a:xfrm>
        <a:prstGeom prst="rect">
          <a:avLst/>
        </a:prstGeom>
      </xdr:spPr>
    </xdr:pic>
    <xdr:clientData/>
  </xdr:twoCellAnchor>
  <xdr:twoCellAnchor editAs="oneCell">
    <xdr:from>
      <xdr:col>1</xdr:col>
      <xdr:colOff>325430</xdr:colOff>
      <xdr:row>220</xdr:row>
      <xdr:rowOff>7938</xdr:rowOff>
    </xdr:from>
    <xdr:to>
      <xdr:col>1</xdr:col>
      <xdr:colOff>2109446</xdr:colOff>
      <xdr:row>226</xdr:row>
      <xdr:rowOff>146088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305" y="39327138"/>
          <a:ext cx="1784016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246</xdr:row>
      <xdr:rowOff>136525</xdr:rowOff>
    </xdr:from>
    <xdr:to>
      <xdr:col>1</xdr:col>
      <xdr:colOff>2091547</xdr:colOff>
      <xdr:row>253</xdr:row>
      <xdr:rowOff>93700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42017950"/>
          <a:ext cx="1815321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874711</xdr:colOff>
      <xdr:row>286</xdr:row>
      <xdr:rowOff>4760</xdr:rowOff>
    </xdr:from>
    <xdr:to>
      <xdr:col>1</xdr:col>
      <xdr:colOff>1475492</xdr:colOff>
      <xdr:row>288</xdr:row>
      <xdr:rowOff>146810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7586" y="48944210"/>
          <a:ext cx="600781" cy="5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366707</xdr:colOff>
      <xdr:row>271</xdr:row>
      <xdr:rowOff>168275</xdr:rowOff>
    </xdr:from>
    <xdr:to>
      <xdr:col>1</xdr:col>
      <xdr:colOff>1962247</xdr:colOff>
      <xdr:row>278</xdr:row>
      <xdr:rowOff>161450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2" y="46574075"/>
          <a:ext cx="159554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301</xdr:row>
      <xdr:rowOff>120390</xdr:rowOff>
    </xdr:from>
    <xdr:to>
      <xdr:col>1</xdr:col>
      <xdr:colOff>1962150</xdr:colOff>
      <xdr:row>308</xdr:row>
      <xdr:rowOff>24945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51593490"/>
          <a:ext cx="1533524" cy="1171380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332</xdr:row>
      <xdr:rowOff>0</xdr:rowOff>
    </xdr:from>
    <xdr:to>
      <xdr:col>1</xdr:col>
      <xdr:colOff>1537769</xdr:colOff>
      <xdr:row>336</xdr:row>
      <xdr:rowOff>97750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43521313"/>
          <a:ext cx="791644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685802</xdr:colOff>
      <xdr:row>313</xdr:row>
      <xdr:rowOff>171450</xdr:rowOff>
    </xdr:from>
    <xdr:to>
      <xdr:col>1</xdr:col>
      <xdr:colOff>1720665</xdr:colOff>
      <xdr:row>317</xdr:row>
      <xdr:rowOff>167550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7" y="40243125"/>
          <a:ext cx="1034863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320</xdr:row>
      <xdr:rowOff>47625</xdr:rowOff>
    </xdr:from>
    <xdr:to>
      <xdr:col>1</xdr:col>
      <xdr:colOff>1708301</xdr:colOff>
      <xdr:row>324</xdr:row>
      <xdr:rowOff>43725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3149500"/>
          <a:ext cx="91772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750606</xdr:colOff>
      <xdr:row>344</xdr:row>
      <xdr:rowOff>114299</xdr:rowOff>
    </xdr:from>
    <xdr:to>
      <xdr:col>1</xdr:col>
      <xdr:colOff>1563048</xdr:colOff>
      <xdr:row>349</xdr:row>
      <xdr:rowOff>37424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481" y="45072299"/>
          <a:ext cx="812442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641691</xdr:colOff>
      <xdr:row>358</xdr:row>
      <xdr:rowOff>28575</xdr:rowOff>
    </xdr:from>
    <xdr:to>
      <xdr:col>1</xdr:col>
      <xdr:colOff>1766830</xdr:colOff>
      <xdr:row>361</xdr:row>
      <xdr:rowOff>97650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566" y="47520225"/>
          <a:ext cx="1125139" cy="6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724520</xdr:colOff>
      <xdr:row>370</xdr:row>
      <xdr:rowOff>28576</xdr:rowOff>
    </xdr:from>
    <xdr:to>
      <xdr:col>1</xdr:col>
      <xdr:colOff>1609725</xdr:colOff>
      <xdr:row>375</xdr:row>
      <xdr:rowOff>145363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395" y="49949101"/>
          <a:ext cx="885205" cy="1021662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781051</xdr:colOff>
      <xdr:row>395</xdr:row>
      <xdr:rowOff>0</xdr:rowOff>
    </xdr:from>
    <xdr:to>
      <xdr:col>1</xdr:col>
      <xdr:colOff>1600200</xdr:colOff>
      <xdr:row>397</xdr:row>
      <xdr:rowOff>91240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6" y="55816500"/>
          <a:ext cx="819149" cy="453190"/>
        </a:xfrm>
        <a:prstGeom prst="rect">
          <a:avLst/>
        </a:prstGeom>
      </xdr:spPr>
    </xdr:pic>
    <xdr:clientData/>
  </xdr:twoCellAnchor>
  <xdr:twoCellAnchor editAs="oneCell">
    <xdr:from>
      <xdr:col>1</xdr:col>
      <xdr:colOff>581185</xdr:colOff>
      <xdr:row>382</xdr:row>
      <xdr:rowOff>47466</xdr:rowOff>
    </xdr:from>
    <xdr:to>
      <xdr:col>1</xdr:col>
      <xdr:colOff>1781178</xdr:colOff>
      <xdr:row>384</xdr:row>
      <xdr:rowOff>57712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137959" y="54364217"/>
          <a:ext cx="372196" cy="119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389155</xdr:colOff>
      <xdr:row>291</xdr:row>
      <xdr:rowOff>152399</xdr:rowOff>
    </xdr:from>
    <xdr:to>
      <xdr:col>1</xdr:col>
      <xdr:colOff>1962150</xdr:colOff>
      <xdr:row>296</xdr:row>
      <xdr:rowOff>138715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2030" y="49996724"/>
          <a:ext cx="1572995" cy="891191"/>
        </a:xfrm>
        <a:prstGeom prst="rect">
          <a:avLst/>
        </a:prstGeom>
      </xdr:spPr>
    </xdr:pic>
    <xdr:clientData/>
  </xdr:twoCellAnchor>
  <xdr:twoCellAnchor editAs="oneCell">
    <xdr:from>
      <xdr:col>1</xdr:col>
      <xdr:colOff>1314450</xdr:colOff>
      <xdr:row>388</xdr:row>
      <xdr:rowOff>76200</xdr:rowOff>
    </xdr:from>
    <xdr:to>
      <xdr:col>1</xdr:col>
      <xdr:colOff>1907712</xdr:colOff>
      <xdr:row>391</xdr:row>
      <xdr:rowOff>37275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CC056AD-4344-4A93-806C-4D3466A18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57325" y="68999100"/>
          <a:ext cx="593262" cy="5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388</xdr:row>
      <xdr:rowOff>85725</xdr:rowOff>
    </xdr:from>
    <xdr:to>
      <xdr:col>1</xdr:col>
      <xdr:colOff>985575</xdr:colOff>
      <xdr:row>391</xdr:row>
      <xdr:rowOff>76296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20CDFFB2-892B-4EC3-89C8-17CD7DD07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573702" y="68987373"/>
          <a:ext cx="533496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646813</xdr:colOff>
      <xdr:row>52</xdr:row>
      <xdr:rowOff>85724</xdr:rowOff>
    </xdr:from>
    <xdr:to>
      <xdr:col>6</xdr:col>
      <xdr:colOff>952500</xdr:colOff>
      <xdr:row>58</xdr:row>
      <xdr:rowOff>24519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21F6FE9A-3A66-4061-81B9-F97054C10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818888" y="9344024"/>
          <a:ext cx="1286762" cy="1024645"/>
        </a:xfrm>
        <a:prstGeom prst="rect">
          <a:avLst/>
        </a:prstGeom>
      </xdr:spPr>
    </xdr:pic>
    <xdr:clientData/>
  </xdr:twoCellAnchor>
  <xdr:twoCellAnchor editAs="oneCell">
    <xdr:from>
      <xdr:col>1</xdr:col>
      <xdr:colOff>78143</xdr:colOff>
      <xdr:row>52</xdr:row>
      <xdr:rowOff>47625</xdr:rowOff>
    </xdr:from>
    <xdr:to>
      <xdr:col>1</xdr:col>
      <xdr:colOff>2048572</xdr:colOff>
      <xdr:row>58</xdr:row>
      <xdr:rowOff>86123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CCF9D841-C1F0-43D1-89FD-87D3D26D8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21018" y="9305925"/>
          <a:ext cx="1970429" cy="11243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33132</xdr:colOff>
      <xdr:row>2</xdr:row>
      <xdr:rowOff>18389</xdr:rowOff>
    </xdr:from>
    <xdr:to>
      <xdr:col>8</xdr:col>
      <xdr:colOff>530087</xdr:colOff>
      <xdr:row>4</xdr:row>
      <xdr:rowOff>150909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81023" y="382824"/>
          <a:ext cx="496955" cy="4969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627408</xdr:colOff>
      <xdr:row>90</xdr:row>
      <xdr:rowOff>151573</xdr:rowOff>
    </xdr:from>
    <xdr:to>
      <xdr:col>1</xdr:col>
      <xdr:colOff>1798912</xdr:colOff>
      <xdr:row>95</xdr:row>
      <xdr:rowOff>143291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9333" y="11972098"/>
          <a:ext cx="1171504" cy="8965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0</xdr:colOff>
      <xdr:row>146</xdr:row>
      <xdr:rowOff>142875</xdr:rowOff>
    </xdr:from>
    <xdr:to>
      <xdr:col>2</xdr:col>
      <xdr:colOff>0</xdr:colOff>
      <xdr:row>150</xdr:row>
      <xdr:rowOff>114300</xdr:rowOff>
    </xdr:to>
    <xdr:pic>
      <xdr:nvPicPr>
        <xdr:cNvPr id="26" name="Obrázek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850" y="13916025"/>
          <a:ext cx="809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1979546</xdr:colOff>
      <xdr:row>157</xdr:row>
      <xdr:rowOff>81101</xdr:rowOff>
    </xdr:from>
    <xdr:to>
      <xdr:col>2</xdr:col>
      <xdr:colOff>47625</xdr:colOff>
      <xdr:row>160</xdr:row>
      <xdr:rowOff>14424</xdr:rowOff>
    </xdr:to>
    <xdr:pic>
      <xdr:nvPicPr>
        <xdr:cNvPr id="27" name="Obrázek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8296" y="16559351"/>
          <a:ext cx="449329" cy="48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1972988</xdr:colOff>
      <xdr:row>147</xdr:row>
      <xdr:rowOff>120718</xdr:rowOff>
    </xdr:from>
    <xdr:to>
      <xdr:col>2</xdr:col>
      <xdr:colOff>103187</xdr:colOff>
      <xdr:row>150</xdr:row>
      <xdr:rowOff>111193</xdr:rowOff>
    </xdr:to>
    <xdr:pic>
      <xdr:nvPicPr>
        <xdr:cNvPr id="28" name="Obrázek 3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2131738" y="14773343"/>
          <a:ext cx="511449" cy="53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673653</xdr:colOff>
      <xdr:row>156</xdr:row>
      <xdr:rowOff>94143</xdr:rowOff>
    </xdr:from>
    <xdr:to>
      <xdr:col>5</xdr:col>
      <xdr:colOff>75234</xdr:colOff>
      <xdr:row>160</xdr:row>
      <xdr:rowOff>26226</xdr:rowOff>
    </xdr:to>
    <xdr:pic>
      <xdr:nvPicPr>
        <xdr:cNvPr id="29" name="Obrázek 4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2653" y="16389831"/>
          <a:ext cx="1163706" cy="662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592000</xdr:colOff>
      <xdr:row>151</xdr:row>
      <xdr:rowOff>119339</xdr:rowOff>
    </xdr:from>
    <xdr:to>
      <xdr:col>5</xdr:col>
      <xdr:colOff>36237</xdr:colOff>
      <xdr:row>155</xdr:row>
      <xdr:rowOff>14218</xdr:rowOff>
    </xdr:to>
    <xdr:pic>
      <xdr:nvPicPr>
        <xdr:cNvPr id="32" name="Obrázek 9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1000" y="15502214"/>
          <a:ext cx="1206362" cy="62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147</xdr:row>
      <xdr:rowOff>66675</xdr:rowOff>
    </xdr:from>
    <xdr:to>
      <xdr:col>2</xdr:col>
      <xdr:colOff>0</xdr:colOff>
      <xdr:row>149</xdr:row>
      <xdr:rowOff>152400</xdr:rowOff>
    </xdr:to>
    <xdr:pic>
      <xdr:nvPicPr>
        <xdr:cNvPr id="33" name="Obrázek 14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14001750"/>
          <a:ext cx="3333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151</xdr:row>
      <xdr:rowOff>114300</xdr:rowOff>
    </xdr:from>
    <xdr:to>
      <xdr:col>2</xdr:col>
      <xdr:colOff>0</xdr:colOff>
      <xdr:row>154</xdr:row>
      <xdr:rowOff>57150</xdr:rowOff>
    </xdr:to>
    <xdr:pic>
      <xdr:nvPicPr>
        <xdr:cNvPr id="34" name="Obrázek 18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14697075"/>
          <a:ext cx="3524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157</xdr:row>
      <xdr:rowOff>38100</xdr:rowOff>
    </xdr:from>
    <xdr:to>
      <xdr:col>2</xdr:col>
      <xdr:colOff>0</xdr:colOff>
      <xdr:row>159</xdr:row>
      <xdr:rowOff>133350</xdr:rowOff>
    </xdr:to>
    <xdr:pic>
      <xdr:nvPicPr>
        <xdr:cNvPr id="35" name="Obrázek 19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15592425"/>
          <a:ext cx="3429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1965602</xdr:colOff>
      <xdr:row>152</xdr:row>
      <xdr:rowOff>117820</xdr:rowOff>
    </xdr:from>
    <xdr:to>
      <xdr:col>2</xdr:col>
      <xdr:colOff>63500</xdr:colOff>
      <xdr:row>155</xdr:row>
      <xdr:rowOff>108295</xdr:rowOff>
    </xdr:to>
    <xdr:pic>
      <xdr:nvPicPr>
        <xdr:cNvPr id="37" name="Obrázek 2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4352" y="15683258"/>
          <a:ext cx="479148" cy="53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725421</xdr:colOff>
      <xdr:row>147</xdr:row>
      <xdr:rowOff>176352</xdr:rowOff>
    </xdr:from>
    <xdr:to>
      <xdr:col>3</xdr:col>
      <xdr:colOff>211559</xdr:colOff>
      <xdr:row>150</xdr:row>
      <xdr:rowOff>110504</xdr:rowOff>
    </xdr:to>
    <xdr:pic>
      <xdr:nvPicPr>
        <xdr:cNvPr id="41" name="Obrázek 16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5421" y="14828977"/>
          <a:ext cx="375138" cy="481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737707</xdr:colOff>
      <xdr:row>152</xdr:row>
      <xdr:rowOff>118579</xdr:rowOff>
    </xdr:from>
    <xdr:to>
      <xdr:col>3</xdr:col>
      <xdr:colOff>223845</xdr:colOff>
      <xdr:row>155</xdr:row>
      <xdr:rowOff>68953</xdr:rowOff>
    </xdr:to>
    <xdr:pic>
      <xdr:nvPicPr>
        <xdr:cNvPr id="42" name="Obrázek 16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77707" y="15684017"/>
          <a:ext cx="375138" cy="4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726179</xdr:colOff>
      <xdr:row>157</xdr:row>
      <xdr:rowOff>18359</xdr:rowOff>
    </xdr:from>
    <xdr:to>
      <xdr:col>3</xdr:col>
      <xdr:colOff>212317</xdr:colOff>
      <xdr:row>159</xdr:row>
      <xdr:rowOff>151295</xdr:rowOff>
    </xdr:to>
    <xdr:pic>
      <xdr:nvPicPr>
        <xdr:cNvPr id="43" name="Obrázek 16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6179" y="16496609"/>
          <a:ext cx="375138" cy="4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809970</xdr:colOff>
      <xdr:row>101</xdr:row>
      <xdr:rowOff>53491</xdr:rowOff>
    </xdr:from>
    <xdr:to>
      <xdr:col>1</xdr:col>
      <xdr:colOff>1580253</xdr:colOff>
      <xdr:row>104</xdr:row>
      <xdr:rowOff>120098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720" y="11602554"/>
          <a:ext cx="770283" cy="614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726798</xdr:colOff>
      <xdr:row>109</xdr:row>
      <xdr:rowOff>179110</xdr:rowOff>
    </xdr:from>
    <xdr:to>
      <xdr:col>1</xdr:col>
      <xdr:colOff>1579908</xdr:colOff>
      <xdr:row>113</xdr:row>
      <xdr:rowOff>145980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548" y="13188673"/>
          <a:ext cx="853110" cy="697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526835</xdr:colOff>
      <xdr:row>9</xdr:row>
      <xdr:rowOff>13448</xdr:rowOff>
    </xdr:from>
    <xdr:to>
      <xdr:col>1</xdr:col>
      <xdr:colOff>1836769</xdr:colOff>
      <xdr:row>13</xdr:row>
      <xdr:rowOff>153548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32922">
          <a:off x="688760" y="1642223"/>
          <a:ext cx="1309934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19</xdr:row>
      <xdr:rowOff>29421</xdr:rowOff>
    </xdr:from>
    <xdr:to>
      <xdr:col>1</xdr:col>
      <xdr:colOff>1838431</xdr:colOff>
      <xdr:row>24</xdr:row>
      <xdr:rowOff>113625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525096"/>
          <a:ext cx="1438381" cy="98907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28</xdr:row>
      <xdr:rowOff>178733</xdr:rowOff>
    </xdr:from>
    <xdr:to>
      <xdr:col>1</xdr:col>
      <xdr:colOff>1843086</xdr:colOff>
      <xdr:row>34</xdr:row>
      <xdr:rowOff>104100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5303183"/>
          <a:ext cx="1366836" cy="1011217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146</xdr:row>
      <xdr:rowOff>171450</xdr:rowOff>
    </xdr:from>
    <xdr:to>
      <xdr:col>4</xdr:col>
      <xdr:colOff>570256</xdr:colOff>
      <xdr:row>150</xdr:row>
      <xdr:rowOff>66750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0050" y="14525625"/>
          <a:ext cx="836956" cy="6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64</xdr:row>
      <xdr:rowOff>9525</xdr:rowOff>
    </xdr:from>
    <xdr:to>
      <xdr:col>1</xdr:col>
      <xdr:colOff>1841025</xdr:colOff>
      <xdr:row>68</xdr:row>
      <xdr:rowOff>161431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7124700"/>
          <a:ext cx="1260000" cy="875806"/>
        </a:xfrm>
        <a:prstGeom prst="rect">
          <a:avLst/>
        </a:prstGeom>
      </xdr:spPr>
    </xdr:pic>
    <xdr:clientData/>
  </xdr:twoCellAnchor>
  <xdr:twoCellAnchor editAs="oneCell">
    <xdr:from>
      <xdr:col>1</xdr:col>
      <xdr:colOff>700412</xdr:colOff>
      <xdr:row>38</xdr:row>
      <xdr:rowOff>171450</xdr:rowOff>
    </xdr:from>
    <xdr:to>
      <xdr:col>1</xdr:col>
      <xdr:colOff>1595239</xdr:colOff>
      <xdr:row>43</xdr:row>
      <xdr:rowOff>94575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337" y="6819900"/>
          <a:ext cx="894827" cy="828000"/>
        </a:xfrm>
        <a:prstGeom prst="rect">
          <a:avLst/>
        </a:prstGeom>
      </xdr:spPr>
    </xdr:pic>
    <xdr:clientData/>
  </xdr:twoCellAnchor>
  <xdr:oneCellAnchor>
    <xdr:from>
      <xdr:col>1</xdr:col>
      <xdr:colOff>495300</xdr:colOff>
      <xdr:row>47</xdr:row>
      <xdr:rowOff>161925</xdr:rowOff>
    </xdr:from>
    <xdr:ext cx="1301748" cy="888997"/>
    <xdr:pic>
      <xdr:nvPicPr>
        <xdr:cNvPr id="39" name="Obrázek 146561" descr="Obsah obrázku nástroj&#10;&#10;Popis byl vytvořen automaticky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7225" y="8724900"/>
          <a:ext cx="1301748" cy="888997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571500</xdr:colOff>
      <xdr:row>82</xdr:row>
      <xdr:rowOff>32677</xdr:rowOff>
    </xdr:from>
    <xdr:to>
      <xdr:col>1</xdr:col>
      <xdr:colOff>1939500</xdr:colOff>
      <xdr:row>86</xdr:row>
      <xdr:rowOff>91656</xdr:rowOff>
    </xdr:to>
    <xdr:pic>
      <xdr:nvPicPr>
        <xdr:cNvPr id="46" name="83638B5A-6E2D-4697-9BDB-BED30825067C" descr="D02DC72A-8D2F-412E-97C3-46C04B79F9BD.png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r:link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3662952"/>
          <a:ext cx="1368000" cy="7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514350</xdr:colOff>
      <xdr:row>72</xdr:row>
      <xdr:rowOff>171450</xdr:rowOff>
    </xdr:from>
    <xdr:ext cx="1367914" cy="882652"/>
    <xdr:pic>
      <xdr:nvPicPr>
        <xdr:cNvPr id="49" name="516CB8F8-2A2A-4FFF-9B01-C44A962135C0" descr="C01082ED-F7EF-414E-AB68-41731892B064.png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6275" y="11991975"/>
          <a:ext cx="1367914" cy="882652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304800</xdr:colOff>
      <xdr:row>120</xdr:row>
      <xdr:rowOff>57151</xdr:rowOff>
    </xdr:from>
    <xdr:to>
      <xdr:col>1</xdr:col>
      <xdr:colOff>2032800</xdr:colOff>
      <xdr:row>124</xdr:row>
      <xdr:rowOff>162998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20202526"/>
          <a:ext cx="1728000" cy="829747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129</xdr:row>
      <xdr:rowOff>0</xdr:rowOff>
    </xdr:from>
    <xdr:to>
      <xdr:col>1</xdr:col>
      <xdr:colOff>1889479</xdr:colOff>
      <xdr:row>133</xdr:row>
      <xdr:rowOff>140100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1975" y="21774150"/>
          <a:ext cx="1489429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138</xdr:row>
      <xdr:rowOff>28574</xdr:rowOff>
    </xdr:from>
    <xdr:to>
      <xdr:col>1</xdr:col>
      <xdr:colOff>1935995</xdr:colOff>
      <xdr:row>142</xdr:row>
      <xdr:rowOff>132674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81024" y="23431499"/>
          <a:ext cx="1516896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54</xdr:row>
      <xdr:rowOff>66675</xdr:rowOff>
    </xdr:from>
    <xdr:to>
      <xdr:col>1</xdr:col>
      <xdr:colOff>2094254</xdr:colOff>
      <xdr:row>60</xdr:row>
      <xdr:rowOff>105173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6183673F-1F42-4A95-A467-2C6C78E34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5750" y="9439275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54</xdr:row>
      <xdr:rowOff>66675</xdr:rowOff>
    </xdr:from>
    <xdr:to>
      <xdr:col>6</xdr:col>
      <xdr:colOff>962517</xdr:colOff>
      <xdr:row>60</xdr:row>
      <xdr:rowOff>11138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667CD5F-1586-7EB3-00C1-3D071F5E1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48350" y="9439275"/>
          <a:ext cx="1286367" cy="10303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46214</xdr:colOff>
      <xdr:row>2</xdr:row>
      <xdr:rowOff>16565</xdr:rowOff>
    </xdr:from>
    <xdr:to>
      <xdr:col>7</xdr:col>
      <xdr:colOff>555926</xdr:colOff>
      <xdr:row>4</xdr:row>
      <xdr:rowOff>161013</xdr:rowOff>
    </xdr:to>
    <xdr:pic>
      <xdr:nvPicPr>
        <xdr:cNvPr id="10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28064" y="435665"/>
          <a:ext cx="509712" cy="50639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933451</xdr:colOff>
      <xdr:row>11</xdr:row>
      <xdr:rowOff>142875</xdr:rowOff>
    </xdr:from>
    <xdr:to>
      <xdr:col>1</xdr:col>
      <xdr:colOff>2143126</xdr:colOff>
      <xdr:row>18</xdr:row>
      <xdr:rowOff>57150</xdr:rowOff>
    </xdr:to>
    <xdr:pic>
      <xdr:nvPicPr>
        <xdr:cNvPr id="2" name="Grafik 15" descr="G:\01_General\Elysee\07_BILDER\01_Bilder - Artikelbilder\Saddels-Anbohrschellen\Orbitvu\Anbohrschellen\png\550 0020_1.png">
          <a:extLst>
            <a:ext uri="{FF2B5EF4-FFF2-40B4-BE49-F238E27FC236}">
              <a16:creationId xmlns:a16="http://schemas.microsoft.com/office/drawing/2014/main" id="{E9EC4794-484A-4A86-A9E3-A9F8294069A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6" y="2190750"/>
          <a:ext cx="1209675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885825</xdr:colOff>
      <xdr:row>28</xdr:row>
      <xdr:rowOff>47625</xdr:rowOff>
    </xdr:from>
    <xdr:to>
      <xdr:col>1</xdr:col>
      <xdr:colOff>2209801</xdr:colOff>
      <xdr:row>35</xdr:row>
      <xdr:rowOff>38100</xdr:rowOff>
    </xdr:to>
    <xdr:pic>
      <xdr:nvPicPr>
        <xdr:cNvPr id="3" name="Grafik 31" descr="G:\01_General\Elysee\07_BILDER\01_Bilder - Artikelbilder\Saddels-Anbohrschellen\Orbitvu\png\550 046303_2.png">
          <a:extLst>
            <a:ext uri="{FF2B5EF4-FFF2-40B4-BE49-F238E27FC236}">
              <a16:creationId xmlns:a16="http://schemas.microsoft.com/office/drawing/2014/main" id="{CABC0C8C-BEDD-4A88-8D6D-AAE92B50539F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172075"/>
          <a:ext cx="1323976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952500</xdr:colOff>
      <xdr:row>86</xdr:row>
      <xdr:rowOff>9525</xdr:rowOff>
    </xdr:from>
    <xdr:to>
      <xdr:col>1</xdr:col>
      <xdr:colOff>2133600</xdr:colOff>
      <xdr:row>92</xdr:row>
      <xdr:rowOff>171450</xdr:rowOff>
    </xdr:to>
    <xdr:pic>
      <xdr:nvPicPr>
        <xdr:cNvPr id="4" name="Grafik 18" descr="G:\01_General\Elysee\07_BILDER\01_Bilder - Artikelbilder\Saddels-Anbohrschellen\Orbitvu\Anbohrschellen\png\550B020_1.png">
          <a:extLst>
            <a:ext uri="{FF2B5EF4-FFF2-40B4-BE49-F238E27FC236}">
              <a16:creationId xmlns:a16="http://schemas.microsoft.com/office/drawing/2014/main" id="{ABC3BB4A-276C-40E4-99A1-B1CA2D67CAF2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5630525"/>
          <a:ext cx="1181100" cy="12477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800100</xdr:colOff>
      <xdr:row>63</xdr:row>
      <xdr:rowOff>28575</xdr:rowOff>
    </xdr:from>
    <xdr:to>
      <xdr:col>1</xdr:col>
      <xdr:colOff>2181225</xdr:colOff>
      <xdr:row>70</xdr:row>
      <xdr:rowOff>104775</xdr:rowOff>
    </xdr:to>
    <xdr:pic>
      <xdr:nvPicPr>
        <xdr:cNvPr id="5" name="Grafik 16" descr="G:\01_General\Elysee\07_BILDER\01_Bilder - Artikelbilder\Saddels-Anbohrschellen\Orbitvu\Anbohrschellen\png\550 01402_1.png">
          <a:extLst>
            <a:ext uri="{FF2B5EF4-FFF2-40B4-BE49-F238E27FC236}">
              <a16:creationId xmlns:a16="http://schemas.microsoft.com/office/drawing/2014/main" id="{E13D77C7-EC79-445A-A119-8CB5D6FE19CD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1487150"/>
          <a:ext cx="138112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990599</xdr:colOff>
      <xdr:row>136</xdr:row>
      <xdr:rowOff>76201</xdr:rowOff>
    </xdr:from>
    <xdr:to>
      <xdr:col>1</xdr:col>
      <xdr:colOff>2133600</xdr:colOff>
      <xdr:row>142</xdr:row>
      <xdr:rowOff>152401</xdr:rowOff>
    </xdr:to>
    <xdr:pic>
      <xdr:nvPicPr>
        <xdr:cNvPr id="6" name="Grafik 19" descr="G:\01_General\Elysee\07_BILDER\01_Bilder - Artikelbilder\Saddels-Anbohrschellen\Orbitvu\Anbohrschellen\png\550B 125 08.png">
          <a:extLst>
            <a:ext uri="{FF2B5EF4-FFF2-40B4-BE49-F238E27FC236}">
              <a16:creationId xmlns:a16="http://schemas.microsoft.com/office/drawing/2014/main" id="{872D7B71-D19F-43C9-AEF6-3006DF68A67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4" y="24745951"/>
          <a:ext cx="1143001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866775</xdr:colOff>
      <xdr:row>100</xdr:row>
      <xdr:rowOff>114300</xdr:rowOff>
    </xdr:from>
    <xdr:to>
      <xdr:col>1</xdr:col>
      <xdr:colOff>2238375</xdr:colOff>
      <xdr:row>107</xdr:row>
      <xdr:rowOff>133350</xdr:rowOff>
    </xdr:to>
    <xdr:pic>
      <xdr:nvPicPr>
        <xdr:cNvPr id="7" name="Grafik 17" descr="G:\01_General\Elysee\07_BILDER\01_Bilder - Artikelbilder\Saddels-Anbohrschellen\Orbitvu\Anbohrschellen\png\550B 0450_1.png">
          <a:extLst>
            <a:ext uri="{FF2B5EF4-FFF2-40B4-BE49-F238E27FC236}">
              <a16:creationId xmlns:a16="http://schemas.microsoft.com/office/drawing/2014/main" id="{2F5220A1-DE98-4CB9-AB09-B753295AD9F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8268950"/>
          <a:ext cx="1371600" cy="12858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pie%20-%20C&#780;ESKY&#769;%20CENI&#769;K%20CZK%20%20N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plelevne\Documents\1%20Griffon\2025%20Griffon\1%20cenik\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nfo\Desktop\Cen&#237;ky\Cen&#237;ky%20FUSAMATIC\2014\Cen&#237;ky\Cen&#237;ky%20HYDRODIF\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nfo\Desktop\Cen&#237;ky\Cen&#237;ky%20FUSAMATIC\2014\Cen&#237;ky\Cen&#237;ky%20HYDRODIF\Hydrodif%20CZKC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LEVELINGS%20CEN&#205;KY%202022/2023%20XXX_CLEVELINGS%20CEN&#205;K%20CZK%20platn&#253;%20od%2020.6.2022.xlsx" TargetMode="External"/><Relationship Id="rId2" Type="http://schemas.openxmlformats.org/officeDocument/2006/relationships/externalLinkPath" Target="https://clevelings-my.sharepoint.com/personal/jiri_clevelings_cz/Documents/Dokumenty/CLEVELINGS%20CEN&#205;KY%202022/2023%20XXX_CLEVELINGS%20CEN&#205;K%20CZK%20platn&#253;%20od%2020.6.2022.xlsx" TargetMode="External"/><Relationship Id="rId1" Type="http://schemas.openxmlformats.org/officeDocument/2006/relationships/externalLinkPath" Target="/personal/jiri_clevelings_cz/Documents/Dokumenty/CLEVELINGS%20CEN&#205;KY%202022/2023%20XXX_CLEVELINGS%20CEN&#205;K%20CZK%20platn&#253;%20od%2020.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ATOVÝ LIST "/>
      <sheetName val="01. ELEKTROTVAROVKY "/>
      <sheetName val="02. TVAROVKY NA TUPO"/>
      <sheetName val="03. HLADCE FORMOVANÉ OBLOUKY"/>
      <sheetName val="07. PP SVĚRNÉ VENTILY"/>
      <sheetName val="04. OCELOVÉ PŘÍRUBY, PP"/>
      <sheetName val="05. STROJE PRO SPOJOVÁNÍ"/>
      <sheetName val="06. PP SVĚRNÉ SPOJKY"/>
      <sheetName val="PP PREMIUM a PP svěrné ventily"/>
      <sheetName val="Universální svěrné spojky"/>
      <sheetName val="Nářadí"/>
      <sheetName val="08. NAVRTÁVACÍ SPOJKY"/>
      <sheetName val="09. PLASTOVÉ ŠROUBENÍ"/>
      <sheetName val="PVC Tlakové tvarovky"/>
      <sheetName val="11. PVC TLAKOVÉ VENTILY"/>
      <sheetName val="12. PVC ZPĚTNÉ KLAPKY"/>
      <sheetName val="PVC,PE Lepidlo a čistič BISSON"/>
      <sheetName val="14. FLEXIBILNÍ HADICE"/>
      <sheetName val="15. PVC TLAKOVÉ POTRUBÍ"/>
      <sheetName val="16. PE TLAKOVÉ POTRUBÍ"/>
      <sheetName val="PRICING"/>
      <sheetName val="Opravné pasy"/>
    </sheetNames>
    <sheetDataSet>
      <sheetData sheetId="0">
        <row r="23">
          <cell r="J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5"/>
      <sheetName val="List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  <sheetName val="List4"/>
      <sheetName val="List3"/>
      <sheetName val="List6"/>
      <sheetName val="List8"/>
      <sheetName val="List7"/>
      <sheetName val="List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PP šroubení a montážní klíče</v>
          </cell>
        </row>
      </sheetData>
      <sheetData sheetId="6"/>
      <sheetData sheetId="7">
        <row r="4">
          <cell r="B4" t="str">
            <v>Zpětná klapka - připojení lepení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atový list"/>
      <sheetName val="TRYSKY (str.4-17)"/>
      <sheetName val="Dnové výpusti (str.18-21)"/>
      <sheetName val="SKIMMERY (str.22-27)"/>
      <sheetName val="MŘÍŽKY (str.28-29)"/>
      <sheetName val="Bazénové reflektory(str.30-43)"/>
      <sheetName val="Transformátory (str.44-45)"/>
      <sheetName val="Vybavení pro čištění (str.55)"/>
      <sheetName val="Filtrace (str.47-53)"/>
      <sheetName val="ČERPADLA (str.54-77)"/>
      <sheetName val="Žebříky (str.78-81)"/>
      <sheetName val="Flexibilní hadice (str.100-101)"/>
      <sheetName val="PVC tvarovky (str. 82-95)"/>
      <sheetName val="PVC kul. ventily (str. 96-97)"/>
      <sheetName val="PVC Zpětné klapky (str. 98-99)"/>
      <sheetName val="PP Svěrné spojky (str.84-90)"/>
      <sheetName val="PP Navrtávací pasy (str.91-92)"/>
      <sheetName val="PP šroubení a m. klíče (93-9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ABATOVÝ LIST "/>
      <sheetName val="01. ELEKTROTVAROVKY "/>
      <sheetName val="02. TVAROVKY NA TUPO"/>
      <sheetName val="03. HLADCE FORMOVANÉ OBLOUKY"/>
      <sheetName val="04. PŘÍRUBY"/>
      <sheetName val="05. STROJE PRO SPOJOVÁNÍ"/>
      <sheetName val="06. PP SVĚRNÉ SPOJKY"/>
      <sheetName val="07. PP SVĚRNÉ VENTILY"/>
      <sheetName val="PP PREMIUM a PP svěrné ventily"/>
      <sheetName val="Universální svěrné spojky"/>
      <sheetName val="Nářadí"/>
      <sheetName val="07A. PP COMPRESSION VALVES SPEC"/>
      <sheetName val="08. NAVRTÁVACÍ OBJÍMKY"/>
      <sheetName val="09. PLASTOVÉ ŠROUBENÍ"/>
      <sheetName val="10. PVC TLAKOVÉ TVAROVKY"/>
      <sheetName val="11. PVC TLAKOVÉ VENTILY"/>
      <sheetName val="12. PVC ZPĚTNÉ KLAPKY"/>
      <sheetName val="13. PVC LEPIDLA A ČISTIČE"/>
      <sheetName val="14. FLEXIBILNÍ HADICE"/>
      <sheetName val="15. PVC TLAKOVÉ POTRUBÍ"/>
      <sheetName val="16. PE TLAKOVÉ POTRUBÍ"/>
      <sheetName val="Opravné pasy"/>
      <sheetName val="HELP"/>
      <sheetName val="07A. PP SVĚRNÉ VENTILY ADD "/>
      <sheetName val="17. BAZÉNOVÉ PŘÍSLUŠENSTV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16A7DB"/>
  </sheetPr>
  <dimension ref="A1:L38"/>
  <sheetViews>
    <sheetView tabSelected="1" zoomScaleNormal="100" workbookViewId="0"/>
  </sheetViews>
  <sheetFormatPr defaultColWidth="9.140625" defaultRowHeight="14.25" customHeight="1"/>
  <cols>
    <col min="1" max="1" width="3.42578125" style="10" customWidth="1"/>
    <col min="2" max="2" width="15.42578125" style="10" customWidth="1"/>
    <col min="3" max="3" width="30.28515625" style="10" bestFit="1" customWidth="1"/>
    <col min="4" max="5" width="9.140625" style="10"/>
    <col min="6" max="6" width="10.140625" style="10" bestFit="1" customWidth="1"/>
    <col min="7" max="7" width="9.140625" style="10"/>
    <col min="8" max="8" width="17.85546875" style="10" customWidth="1"/>
    <col min="9" max="9" width="6.42578125" style="10" customWidth="1"/>
    <col min="10" max="10" width="15.7109375" style="10" customWidth="1"/>
    <col min="11" max="11" width="2.28515625" style="10" customWidth="1"/>
    <col min="12" max="12" width="21.85546875" style="963" customWidth="1"/>
    <col min="13" max="15" width="9.140625" style="10"/>
    <col min="16" max="16" width="27.42578125" style="10" bestFit="1" customWidth="1"/>
    <col min="17" max="16384" width="9.140625" style="10"/>
  </cols>
  <sheetData>
    <row r="1" spans="1:12" ht="9.9499999999999993" customHeight="1">
      <c r="A1" s="57"/>
      <c r="B1" s="642"/>
      <c r="C1" s="642"/>
      <c r="D1" s="642"/>
      <c r="E1" s="642"/>
      <c r="F1" s="57"/>
      <c r="G1" s="57"/>
      <c r="H1" s="57"/>
      <c r="I1" s="57"/>
      <c r="J1" s="57"/>
      <c r="K1" s="57"/>
      <c r="L1" s="962"/>
    </row>
    <row r="2" spans="1:12" ht="20.85" customHeight="1">
      <c r="A2" s="57"/>
      <c r="B2" s="1008" t="s">
        <v>2468</v>
      </c>
      <c r="C2" s="1009"/>
      <c r="D2" s="1009"/>
      <c r="E2" s="1009"/>
      <c r="F2" s="1009"/>
      <c r="G2" s="1009"/>
      <c r="H2" s="1009"/>
      <c r="I2" s="1009"/>
      <c r="J2" s="1009"/>
      <c r="K2" s="57"/>
    </row>
    <row r="3" spans="1:12" ht="14.25" customHeight="1">
      <c r="A3" s="57"/>
      <c r="B3" s="1010" t="s">
        <v>1547</v>
      </c>
      <c r="C3" s="1010"/>
      <c r="D3" s="1010"/>
      <c r="E3" s="1010"/>
      <c r="F3" s="1010"/>
      <c r="G3" s="1010"/>
      <c r="H3" s="1010"/>
      <c r="I3" s="1010"/>
      <c r="J3" s="1010"/>
      <c r="K3" s="57"/>
    </row>
    <row r="4" spans="1:12" ht="14.25" customHeight="1">
      <c r="A4" s="57"/>
      <c r="B4" s="739" t="s">
        <v>2228</v>
      </c>
      <c r="C4" s="742" t="s">
        <v>1548</v>
      </c>
      <c r="D4" s="740"/>
      <c r="E4" s="741"/>
      <c r="F4" s="1018" t="s">
        <v>2230</v>
      </c>
      <c r="G4" s="1018"/>
      <c r="H4" s="1018"/>
      <c r="I4" s="1018"/>
      <c r="J4" s="1018"/>
      <c r="K4" s="57"/>
    </row>
    <row r="5" spans="1:12" ht="14.25" customHeight="1">
      <c r="A5" s="57"/>
      <c r="B5" s="1011" t="s">
        <v>2229</v>
      </c>
      <c r="C5" s="1011"/>
      <c r="D5" s="1011"/>
      <c r="E5" s="1011"/>
      <c r="F5" s="1011"/>
      <c r="G5" s="1011"/>
      <c r="H5" s="1011"/>
      <c r="I5" s="1011"/>
      <c r="J5" s="1011"/>
      <c r="K5" s="57"/>
    </row>
    <row r="6" spans="1:12" ht="14.25" customHeight="1" thickBot="1">
      <c r="A6" s="57"/>
      <c r="B6" s="1012" t="s">
        <v>2540</v>
      </c>
      <c r="C6" s="1012"/>
      <c r="D6" s="1012"/>
      <c r="E6" s="1012"/>
      <c r="F6" s="1012"/>
      <c r="G6" s="1012"/>
      <c r="H6" s="1012"/>
      <c r="I6" s="1012"/>
      <c r="J6" s="1012"/>
      <c r="K6" s="57"/>
    </row>
    <row r="7" spans="1:12" ht="14.25" customHeight="1">
      <c r="A7" s="57"/>
      <c r="B7" s="1013"/>
      <c r="C7" s="1014"/>
      <c r="D7" s="1014"/>
      <c r="E7" s="1014"/>
      <c r="F7" s="1014"/>
      <c r="G7" s="1014"/>
      <c r="H7" s="1014"/>
      <c r="I7" s="1015"/>
      <c r="J7" s="1016" t="s">
        <v>1575</v>
      </c>
      <c r="K7" s="57"/>
      <c r="L7" s="964"/>
    </row>
    <row r="8" spans="1:12" ht="14.25" customHeight="1">
      <c r="A8" s="57"/>
      <c r="B8" s="433"/>
      <c r="C8" s="434"/>
      <c r="D8" s="434"/>
      <c r="E8" s="434"/>
      <c r="F8" s="434"/>
      <c r="G8" s="434"/>
      <c r="H8" s="434"/>
      <c r="I8" s="435"/>
      <c r="J8" s="1017"/>
      <c r="K8" s="57"/>
      <c r="L8" s="964"/>
    </row>
    <row r="9" spans="1:12" ht="14.25" customHeight="1">
      <c r="A9" s="57"/>
      <c r="B9" s="1005" t="s">
        <v>1586</v>
      </c>
      <c r="C9" s="1006"/>
      <c r="D9" s="1006"/>
      <c r="E9" s="1006"/>
      <c r="F9" s="1006"/>
      <c r="G9" s="1006"/>
      <c r="H9" s="1006"/>
      <c r="I9" s="1007"/>
      <c r="J9" s="644" t="s">
        <v>2402</v>
      </c>
      <c r="K9" s="57"/>
      <c r="L9" s="965" t="s">
        <v>1553</v>
      </c>
    </row>
    <row r="10" spans="1:12" ht="14.25" customHeight="1">
      <c r="A10" s="57"/>
      <c r="B10" s="1005" t="s">
        <v>1587</v>
      </c>
      <c r="C10" s="1006"/>
      <c r="D10" s="1006"/>
      <c r="E10" s="1006"/>
      <c r="F10" s="1006"/>
      <c r="G10" s="1006"/>
      <c r="H10" s="1006"/>
      <c r="I10" s="1007"/>
      <c r="J10" s="644">
        <v>0</v>
      </c>
      <c r="K10" s="57"/>
      <c r="L10" s="965" t="s">
        <v>1554</v>
      </c>
    </row>
    <row r="11" spans="1:12" s="39" customFormat="1" ht="14.25" customHeight="1">
      <c r="A11" s="641"/>
      <c r="B11" s="1005" t="s">
        <v>1549</v>
      </c>
      <c r="C11" s="1006"/>
      <c r="D11" s="1006"/>
      <c r="E11" s="1006"/>
      <c r="F11" s="1006"/>
      <c r="G11" s="1006"/>
      <c r="H11" s="1006"/>
      <c r="I11" s="1007"/>
      <c r="J11" s="644">
        <v>0</v>
      </c>
      <c r="K11" s="641"/>
      <c r="L11" s="965" t="s">
        <v>1553</v>
      </c>
    </row>
    <row r="12" spans="1:12" s="39" customFormat="1" ht="14.25" customHeight="1">
      <c r="A12" s="641"/>
      <c r="B12" s="1005" t="s">
        <v>1588</v>
      </c>
      <c r="C12" s="1006"/>
      <c r="D12" s="1006"/>
      <c r="E12" s="1006"/>
      <c r="F12" s="1006"/>
      <c r="G12" s="1006"/>
      <c r="H12" s="1006"/>
      <c r="I12" s="1007"/>
      <c r="J12" s="644">
        <v>0</v>
      </c>
      <c r="K12" s="641"/>
      <c r="L12" s="965" t="s">
        <v>1554</v>
      </c>
    </row>
    <row r="13" spans="1:12" s="39" customFormat="1" ht="14.25" customHeight="1">
      <c r="A13" s="641"/>
      <c r="B13" s="1005" t="s">
        <v>1550</v>
      </c>
      <c r="C13" s="1006"/>
      <c r="D13" s="1006"/>
      <c r="E13" s="1006"/>
      <c r="F13" s="1006"/>
      <c r="G13" s="1006"/>
      <c r="H13" s="1006"/>
      <c r="I13" s="1007"/>
      <c r="J13" s="644">
        <v>0</v>
      </c>
      <c r="K13" s="641"/>
      <c r="L13" s="965" t="s">
        <v>1553</v>
      </c>
    </row>
    <row r="14" spans="1:12" s="39" customFormat="1" ht="14.25" customHeight="1">
      <c r="A14" s="641"/>
      <c r="B14" s="1005" t="s">
        <v>1551</v>
      </c>
      <c r="C14" s="1006"/>
      <c r="D14" s="1006"/>
      <c r="E14" s="1006"/>
      <c r="F14" s="1006"/>
      <c r="G14" s="1006"/>
      <c r="H14" s="1006"/>
      <c r="I14" s="1007"/>
      <c r="J14" s="644">
        <v>0</v>
      </c>
      <c r="K14" s="641"/>
      <c r="L14" s="965" t="s">
        <v>1554</v>
      </c>
    </row>
    <row r="15" spans="1:12" s="39" customFormat="1" ht="14.25" customHeight="1">
      <c r="A15" s="641"/>
      <c r="B15" s="1005" t="s">
        <v>1552</v>
      </c>
      <c r="C15" s="1006"/>
      <c r="D15" s="1006"/>
      <c r="E15" s="1006"/>
      <c r="F15" s="1006"/>
      <c r="G15" s="1006"/>
      <c r="H15" s="1006"/>
      <c r="I15" s="1007"/>
      <c r="J15" s="644">
        <v>0</v>
      </c>
      <c r="K15" s="641"/>
      <c r="L15" s="965" t="s">
        <v>1554</v>
      </c>
    </row>
    <row r="16" spans="1:12" s="39" customFormat="1" ht="14.25" customHeight="1">
      <c r="A16" s="641"/>
      <c r="B16" s="1005" t="s">
        <v>1589</v>
      </c>
      <c r="C16" s="1006"/>
      <c r="D16" s="1006"/>
      <c r="E16" s="1006"/>
      <c r="F16" s="1006"/>
      <c r="G16" s="1006"/>
      <c r="H16" s="1006"/>
      <c r="I16" s="1007"/>
      <c r="J16" s="644">
        <v>0</v>
      </c>
      <c r="K16" s="641"/>
      <c r="L16" s="965" t="s">
        <v>1554</v>
      </c>
    </row>
    <row r="17" spans="1:12" s="39" customFormat="1" ht="14.25" customHeight="1">
      <c r="A17" s="641"/>
      <c r="B17" s="1005" t="s">
        <v>1590</v>
      </c>
      <c r="C17" s="1006"/>
      <c r="D17" s="1006"/>
      <c r="E17" s="1006"/>
      <c r="F17" s="1006"/>
      <c r="G17" s="1006"/>
      <c r="H17" s="1006"/>
      <c r="I17" s="1007"/>
      <c r="J17" s="644">
        <v>0</v>
      </c>
      <c r="K17" s="641"/>
      <c r="L17" s="965" t="s">
        <v>1554</v>
      </c>
    </row>
    <row r="18" spans="1:12" s="39" customFormat="1" ht="14.25" customHeight="1">
      <c r="A18" s="641"/>
      <c r="B18" s="1005" t="s">
        <v>1584</v>
      </c>
      <c r="C18" s="1006"/>
      <c r="D18" s="1006"/>
      <c r="E18" s="1006"/>
      <c r="F18" s="1006"/>
      <c r="G18" s="1006"/>
      <c r="H18" s="1006"/>
      <c r="I18" s="1007"/>
      <c r="J18" s="644">
        <v>0</v>
      </c>
      <c r="K18" s="641"/>
      <c r="L18" s="965" t="s">
        <v>1554</v>
      </c>
    </row>
    <row r="19" spans="1:12" s="39" customFormat="1" ht="14.25" customHeight="1">
      <c r="A19" s="641"/>
      <c r="B19" s="1005" t="s">
        <v>1583</v>
      </c>
      <c r="C19" s="1006"/>
      <c r="D19" s="1006"/>
      <c r="E19" s="1006"/>
      <c r="F19" s="1006"/>
      <c r="G19" s="1006"/>
      <c r="H19" s="1006"/>
      <c r="I19" s="1007"/>
      <c r="J19" s="644">
        <v>0</v>
      </c>
      <c r="K19" s="641"/>
      <c r="L19" s="965" t="s">
        <v>1554</v>
      </c>
    </row>
    <row r="20" spans="1:12" s="39" customFormat="1" ht="14.25" customHeight="1">
      <c r="A20" s="641"/>
      <c r="B20" s="1005" t="s">
        <v>1582</v>
      </c>
      <c r="C20" s="1006"/>
      <c r="D20" s="1006"/>
      <c r="E20" s="1006"/>
      <c r="F20" s="1006"/>
      <c r="G20" s="1006"/>
      <c r="H20" s="1006"/>
      <c r="I20" s="1007"/>
      <c r="J20" s="644">
        <v>0</v>
      </c>
      <c r="K20" s="641"/>
      <c r="L20" s="965" t="s">
        <v>1554</v>
      </c>
    </row>
    <row r="21" spans="1:12" s="39" customFormat="1" ht="14.25" customHeight="1">
      <c r="A21" s="641"/>
      <c r="B21" s="1025" t="s">
        <v>2424</v>
      </c>
      <c r="C21" s="1026"/>
      <c r="D21" s="1026"/>
      <c r="E21" s="1026"/>
      <c r="F21" s="1026"/>
      <c r="G21" s="1026"/>
      <c r="H21" s="1026"/>
      <c r="I21" s="1027"/>
      <c r="J21" s="644">
        <v>0</v>
      </c>
      <c r="K21" s="641"/>
      <c r="L21" s="965" t="s">
        <v>1554</v>
      </c>
    </row>
    <row r="22" spans="1:12" s="39" customFormat="1" ht="14.25" customHeight="1">
      <c r="A22" s="641"/>
      <c r="B22" s="1025" t="s">
        <v>2425</v>
      </c>
      <c r="C22" s="1026"/>
      <c r="D22" s="1026"/>
      <c r="E22" s="1026"/>
      <c r="F22" s="1026"/>
      <c r="G22" s="1026"/>
      <c r="H22" s="1026"/>
      <c r="I22" s="1027"/>
      <c r="J22" s="644">
        <v>0</v>
      </c>
      <c r="K22" s="641"/>
      <c r="L22" s="965" t="s">
        <v>1554</v>
      </c>
    </row>
    <row r="23" spans="1:12" s="39" customFormat="1" ht="14.25" customHeight="1">
      <c r="A23" s="641"/>
      <c r="B23" s="1025" t="s">
        <v>2426</v>
      </c>
      <c r="C23" s="1006"/>
      <c r="D23" s="1006"/>
      <c r="E23" s="1006"/>
      <c r="F23" s="1006"/>
      <c r="G23" s="1006"/>
      <c r="H23" s="1006"/>
      <c r="I23" s="1007"/>
      <c r="J23" s="644">
        <v>0</v>
      </c>
      <c r="K23" s="641"/>
      <c r="L23" s="965" t="s">
        <v>1554</v>
      </c>
    </row>
    <row r="24" spans="1:12" s="39" customFormat="1" ht="14.25" customHeight="1">
      <c r="A24" s="641"/>
      <c r="B24" s="1025" t="s">
        <v>2427</v>
      </c>
      <c r="C24" s="1006"/>
      <c r="D24" s="1006"/>
      <c r="E24" s="1006"/>
      <c r="F24" s="1006"/>
      <c r="G24" s="1006"/>
      <c r="H24" s="1006"/>
      <c r="I24" s="1007"/>
      <c r="J24" s="644">
        <v>0</v>
      </c>
      <c r="K24" s="641"/>
      <c r="L24" s="965" t="s">
        <v>1554</v>
      </c>
    </row>
    <row r="25" spans="1:12" s="39" customFormat="1" ht="14.25" customHeight="1" thickBot="1">
      <c r="A25" s="641"/>
      <c r="B25" s="1022" t="s">
        <v>2428</v>
      </c>
      <c r="C25" s="1023"/>
      <c r="D25" s="1023"/>
      <c r="E25" s="1023"/>
      <c r="F25" s="1023"/>
      <c r="G25" s="1023"/>
      <c r="H25" s="1023"/>
      <c r="I25" s="1024"/>
      <c r="J25" s="838">
        <v>0</v>
      </c>
      <c r="K25" s="641"/>
      <c r="L25" s="965" t="s">
        <v>1554</v>
      </c>
    </row>
    <row r="26" spans="1:12" s="39" customFormat="1" ht="14.25" customHeight="1" thickTop="1">
      <c r="A26" s="641"/>
      <c r="B26" s="1019" t="s">
        <v>2429</v>
      </c>
      <c r="C26" s="1020"/>
      <c r="D26" s="1020"/>
      <c r="E26" s="1020"/>
      <c r="F26" s="1020"/>
      <c r="G26" s="1020"/>
      <c r="H26" s="1020"/>
      <c r="I26" s="1021"/>
      <c r="J26" s="644" t="s">
        <v>2402</v>
      </c>
      <c r="K26" s="641"/>
      <c r="L26" s="965" t="s">
        <v>1554</v>
      </c>
    </row>
    <row r="27" spans="1:12" ht="15" customHeight="1">
      <c r="A27" s="57"/>
      <c r="B27" s="645" t="s">
        <v>1555</v>
      </c>
      <c r="C27" s="646">
        <v>46125</v>
      </c>
      <c r="D27" s="58"/>
      <c r="E27" s="58"/>
      <c r="F27" s="643"/>
      <c r="G27" s="57"/>
      <c r="H27" s="57"/>
      <c r="I27" s="29"/>
      <c r="J27" s="57"/>
      <c r="K27" s="57"/>
    </row>
    <row r="28" spans="1:12" ht="15" customHeight="1">
      <c r="A28" s="57"/>
      <c r="B28" s="645"/>
      <c r="C28" s="646"/>
      <c r="D28" s="58"/>
      <c r="E28" s="58"/>
      <c r="F28" s="643"/>
      <c r="G28" s="57"/>
      <c r="H28" s="57"/>
      <c r="I28" s="29"/>
      <c r="J28" s="57"/>
      <c r="K28" s="57"/>
    </row>
    <row r="29" spans="1:12" ht="15" customHeight="1">
      <c r="A29" s="57"/>
      <c r="B29" s="645"/>
      <c r="C29" s="646"/>
      <c r="D29" s="58"/>
      <c r="E29" s="58"/>
      <c r="F29" s="643"/>
      <c r="G29" s="57"/>
      <c r="H29" s="57"/>
      <c r="I29" s="29"/>
      <c r="J29" s="57"/>
      <c r="K29" s="57"/>
    </row>
    <row r="30" spans="1:12" ht="15" customHeight="1">
      <c r="A30" s="57"/>
      <c r="B30" s="645"/>
      <c r="C30" s="646"/>
      <c r="D30" s="58"/>
      <c r="E30" s="58"/>
      <c r="F30" s="57" t="s">
        <v>1859</v>
      </c>
      <c r="G30" s="57"/>
      <c r="H30" s="337"/>
      <c r="I30" s="57"/>
      <c r="J30" s="57"/>
      <c r="K30" s="57"/>
    </row>
    <row r="31" spans="1:12" ht="15" customHeight="1">
      <c r="A31" s="57"/>
      <c r="B31" s="645"/>
      <c r="C31" s="646"/>
      <c r="D31" s="58"/>
      <c r="E31" s="58"/>
      <c r="F31" s="57" t="s">
        <v>1860</v>
      </c>
      <c r="G31" s="57"/>
      <c r="H31" s="338"/>
      <c r="I31" s="57" t="s">
        <v>1864</v>
      </c>
      <c r="J31" s="57"/>
      <c r="K31" s="57"/>
    </row>
    <row r="32" spans="1:12" ht="15" customHeight="1">
      <c r="A32" s="57"/>
      <c r="B32" s="57"/>
      <c r="C32" s="57"/>
      <c r="D32" s="57"/>
      <c r="E32" s="57"/>
      <c r="F32" s="57" t="s">
        <v>1863</v>
      </c>
      <c r="G32" s="57"/>
      <c r="H32" s="338"/>
      <c r="I32" s="57"/>
      <c r="J32" s="57"/>
      <c r="K32" s="57"/>
    </row>
    <row r="33" spans="1:11" ht="15" customHeight="1">
      <c r="A33" s="57"/>
      <c r="B33" s="57"/>
      <c r="C33" s="57"/>
      <c r="D33" s="57"/>
      <c r="E33" s="57"/>
      <c r="F33" s="57" t="s">
        <v>1861</v>
      </c>
      <c r="G33" s="57"/>
      <c r="H33" s="338"/>
      <c r="I33" s="57"/>
      <c r="J33" s="57"/>
      <c r="K33" s="57"/>
    </row>
    <row r="34" spans="1:11" ht="15" customHeight="1">
      <c r="A34" s="57"/>
      <c r="B34" s="57"/>
      <c r="C34" s="57"/>
      <c r="D34" s="57"/>
      <c r="E34" s="57"/>
      <c r="F34" s="57" t="s">
        <v>1862</v>
      </c>
      <c r="G34" s="57"/>
      <c r="H34" s="839"/>
      <c r="I34" s="57" t="s">
        <v>1865</v>
      </c>
      <c r="J34" s="57"/>
      <c r="K34" s="57"/>
    </row>
    <row r="35" spans="1:11" ht="14.2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ht="14.2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ht="14.2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ht="14.2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</sheetData>
  <mergeCells count="25">
    <mergeCell ref="B26:I26"/>
    <mergeCell ref="B16:I16"/>
    <mergeCell ref="B17:I17"/>
    <mergeCell ref="B18:I18"/>
    <mergeCell ref="B25:I25"/>
    <mergeCell ref="B19:I19"/>
    <mergeCell ref="B20:I20"/>
    <mergeCell ref="B21:I21"/>
    <mergeCell ref="B23:I23"/>
    <mergeCell ref="B24:I24"/>
    <mergeCell ref="B22:I22"/>
    <mergeCell ref="B2:J2"/>
    <mergeCell ref="B3:J3"/>
    <mergeCell ref="B5:J5"/>
    <mergeCell ref="B6:J6"/>
    <mergeCell ref="B7:I7"/>
    <mergeCell ref="J7:J8"/>
    <mergeCell ref="F4:J4"/>
    <mergeCell ref="B14:I14"/>
    <mergeCell ref="B15:I15"/>
    <mergeCell ref="B10:I10"/>
    <mergeCell ref="B9:I9"/>
    <mergeCell ref="B13:I13"/>
    <mergeCell ref="B12:I12"/>
    <mergeCell ref="B11:I11"/>
  </mergeCells>
  <hyperlinks>
    <hyperlink ref="L12" location="'04. PŘÍRUBY'!A1" display="» vstup do kategorie" xr:uid="{00000000-0004-0000-0000-000000000000}"/>
    <hyperlink ref="L14" location="'06. PP SVĚRNÉ SPOJKY'!A1" display="» přejít do kategorie" xr:uid="{00000000-0004-0000-0000-000001000000}"/>
    <hyperlink ref="L15" location="'07. PP SVĚRNÉ VENTILY'!A1" display="» přejít do kategorie «" xr:uid="{00000000-0004-0000-0000-000002000000}"/>
    <hyperlink ref="L16" location="'08. NAVRTÁVACÍ OBJÍMKY'!A1" display="» vstup do kategorie" xr:uid="{00000000-0004-0000-0000-000003000000}"/>
    <hyperlink ref="L17" location="'09. PLASTOVÉ ŠROUBENÍ'!A1" display="» vstup do kategorie" xr:uid="{00000000-0004-0000-0000-000004000000}"/>
    <hyperlink ref="L18" location="'10. PVC TLAKOVÉ TVAROVKY'!A1" display="» vstup do kategorie" xr:uid="{00000000-0004-0000-0000-000005000000}"/>
    <hyperlink ref="L19" location="'11. PVC TLAKOVÉ VENTILY'!A1" display="» vstup do kategorie" xr:uid="{00000000-0004-0000-0000-000006000000}"/>
    <hyperlink ref="L20" location="'12. PVC ZPĚTNÉ KLAPKY'!A1" display="» přejít do kategorie «" xr:uid="{00000000-0004-0000-0000-000007000000}"/>
    <hyperlink ref="L23" location="'15. FLEXIBILNÍ HADICE'!A1" display="» vstup do kategorie" xr:uid="{00000000-0004-0000-0000-000008000000}"/>
    <hyperlink ref="L11" location="'03. HLADCE FORMOVANÉ OBLOUKY'!A1" display="» vstup do kategorie " xr:uid="{00000000-0004-0000-0000-000009000000}"/>
    <hyperlink ref="L21" location="'13. PVC LEPIDLA A ČISTIČE'!A1" display="» vstup do kategorie" xr:uid="{00000000-0004-0000-0000-00000A000000}"/>
    <hyperlink ref="L24" location="'16. PVC TLAKOVÉ POTRUBÍ'!A1" display="» vstup do kategorie" xr:uid="{00000000-0004-0000-0000-00000B000000}"/>
    <hyperlink ref="L25" location="'17. PE TLAKOVÉ POTRUBÍ'!A1" display="» vstup do kategorie" xr:uid="{00000000-0004-0000-0000-00000C000000}"/>
    <hyperlink ref="L13" location="'05. STROJE PRO SPOJOVÁNÍ'!A1" display="» vstup do kategorie " xr:uid="{00000000-0004-0000-0000-00000D000000}"/>
    <hyperlink ref="L9" location="'01. ELEKTROTVAROVKY '!A1" display="» vstup do kategorie " xr:uid="{00000000-0004-0000-0000-00000E000000}"/>
    <hyperlink ref="L10" location="'02. TVAROVKY NA TUPO'!A1" display="» vstup do kategorie" xr:uid="{00000000-0004-0000-0000-00000F000000}"/>
    <hyperlink ref="L26" location="'18. BAZÉNOVÉ PŘÍSLUŠENSTVÍ'!A1" display="» vstup do kategorie" xr:uid="{FA1092F1-CD08-42C0-9AB0-F7F1D9BBDC67}"/>
    <hyperlink ref="L22" location="'14. STAVEBNÍ CHEMIE GRIFFON'!A1" display="» vstup do kategorie" xr:uid="{67C4DD81-059A-4850-9AA5-51AE87A9FCB9}"/>
  </hyperlinks>
  <printOptions horizontalCentered="1"/>
  <pageMargins left="0.78740157480314965" right="0.78740157480314965" top="0.98425196850393704" bottom="0.98425196850393704" header="0.51181102362204722" footer="0.51181102362204722"/>
  <pageSetup scale="95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tabColor theme="2"/>
    <pageSetUpPr autoPageBreaks="0"/>
  </sheetPr>
  <dimension ref="B2:H161"/>
  <sheetViews>
    <sheetView zoomScaleNormal="100" workbookViewId="0">
      <pane ySplit="5" topLeftCell="A6" activePane="bottomLeft" state="frozen"/>
      <selection activeCell="J19" sqref="J19"/>
      <selection pane="bottomLeft" activeCell="H8" sqref="H8"/>
    </sheetView>
  </sheetViews>
  <sheetFormatPr defaultColWidth="9.140625" defaultRowHeight="14.25" customHeight="1"/>
  <cols>
    <col min="1" max="1" width="2.42578125" style="10" customWidth="1"/>
    <col min="2" max="2" width="45.7109375" style="241" customWidth="1"/>
    <col min="3" max="3" width="15.7109375" style="60" customWidth="1"/>
    <col min="4" max="4" width="16.42578125" style="242" customWidth="1"/>
    <col min="5" max="5" width="14.7109375" style="13" customWidth="1"/>
    <col min="6" max="6" width="14.7109375" style="275" customWidth="1"/>
    <col min="7" max="7" width="2.140625" style="10" customWidth="1"/>
    <col min="8" max="10" width="9.140625" style="10"/>
    <col min="11" max="11" width="16.28515625" style="10" bestFit="1" customWidth="1"/>
    <col min="12" max="16384" width="9.140625" style="10"/>
  </cols>
  <sheetData>
    <row r="2" spans="2:8" ht="20.85" customHeight="1">
      <c r="B2" s="1193" t="s">
        <v>1468</v>
      </c>
      <c r="C2" s="1193"/>
      <c r="D2" s="1193"/>
      <c r="E2" s="1193"/>
      <c r="F2" s="1193"/>
    </row>
    <row r="3" spans="2:8" ht="14.25" customHeight="1">
      <c r="B3" s="1065" t="s">
        <v>1407</v>
      </c>
      <c r="C3" s="1047" t="s">
        <v>1437</v>
      </c>
      <c r="D3" s="1044" t="s">
        <v>1479</v>
      </c>
      <c r="E3" s="1078" t="s">
        <v>2274</v>
      </c>
      <c r="F3" s="1053" t="s">
        <v>1576</v>
      </c>
    </row>
    <row r="4" spans="2:8" ht="14.25" customHeight="1">
      <c r="B4" s="1066"/>
      <c r="C4" s="1048"/>
      <c r="D4" s="1045"/>
      <c r="E4" s="1079"/>
      <c r="F4" s="1054"/>
    </row>
    <row r="5" spans="2:8" ht="14.25" customHeight="1">
      <c r="B5" s="1067"/>
      <c r="C5" s="1049"/>
      <c r="D5" s="1046"/>
      <c r="E5" s="1080"/>
      <c r="F5" s="660">
        <f>'RABATOVÝ LIST '!J17</f>
        <v>0</v>
      </c>
    </row>
    <row r="6" spans="2:8" ht="14.25" customHeight="1" thickBot="1">
      <c r="B6" s="276"/>
      <c r="C6" s="277"/>
      <c r="D6" s="278"/>
      <c r="E6" s="279"/>
      <c r="F6" s="280"/>
    </row>
    <row r="7" spans="2:8" ht="14.25" customHeight="1">
      <c r="B7" s="282"/>
      <c r="C7" s="283"/>
      <c r="D7" s="284"/>
      <c r="E7" s="285"/>
      <c r="F7" s="286"/>
    </row>
    <row r="8" spans="2:8" ht="14.25" customHeight="1">
      <c r="B8" s="100"/>
      <c r="C8" s="236">
        <v>450001</v>
      </c>
      <c r="D8" s="237" t="s">
        <v>280</v>
      </c>
      <c r="E8" s="321">
        <v>0.53412062299170238</v>
      </c>
      <c r="F8" s="322">
        <f t="shared" ref="F8:F104" si="0">E8*(100-$F$5)/100</f>
        <v>0.53412062299170238</v>
      </c>
      <c r="H8" s="19"/>
    </row>
    <row r="9" spans="2:8" ht="14.25" customHeight="1">
      <c r="B9" s="613" t="s">
        <v>1467</v>
      </c>
      <c r="C9" s="228">
        <v>450002</v>
      </c>
      <c r="D9" s="229" t="s">
        <v>281</v>
      </c>
      <c r="E9" s="220">
        <v>0.65429776316483534</v>
      </c>
      <c r="F9" s="323">
        <f t="shared" si="0"/>
        <v>0.65429776316483546</v>
      </c>
    </row>
    <row r="10" spans="2:8" ht="14.25" customHeight="1">
      <c r="B10" s="65"/>
      <c r="C10" s="228">
        <v>450003</v>
      </c>
      <c r="D10" s="229" t="s">
        <v>282</v>
      </c>
      <c r="E10" s="220">
        <v>0.76112188776317602</v>
      </c>
      <c r="F10" s="323">
        <f t="shared" si="0"/>
        <v>0.76112188776317591</v>
      </c>
    </row>
    <row r="11" spans="2:8" ht="14.25" customHeight="1">
      <c r="B11" s="97"/>
      <c r="C11" s="228">
        <v>450004</v>
      </c>
      <c r="D11" s="229" t="s">
        <v>458</v>
      </c>
      <c r="E11" s="220">
        <v>1.2151244173061231</v>
      </c>
      <c r="F11" s="323">
        <f t="shared" si="0"/>
        <v>1.2151244173061231</v>
      </c>
    </row>
    <row r="12" spans="2:8" ht="14.25" customHeight="1">
      <c r="B12" s="4"/>
      <c r="C12" s="228">
        <v>450005</v>
      </c>
      <c r="D12" s="229" t="s">
        <v>459</v>
      </c>
      <c r="E12" s="220">
        <v>1.4287726665028038</v>
      </c>
      <c r="F12" s="323">
        <f t="shared" si="0"/>
        <v>1.4287726665028038</v>
      </c>
    </row>
    <row r="13" spans="2:8" ht="14.25" customHeight="1">
      <c r="B13" s="227"/>
      <c r="C13" s="228">
        <v>450006</v>
      </c>
      <c r="D13" s="229" t="s">
        <v>460</v>
      </c>
      <c r="E13" s="220">
        <v>2.5370729592105867</v>
      </c>
      <c r="F13" s="323">
        <f t="shared" si="0"/>
        <v>2.5370729592105867</v>
      </c>
    </row>
    <row r="14" spans="2:8" ht="14.25" customHeight="1">
      <c r="B14" s="227"/>
      <c r="C14" s="228">
        <v>450007</v>
      </c>
      <c r="D14" s="229" t="s">
        <v>461</v>
      </c>
      <c r="E14" s="220">
        <v>5.1409109962951351</v>
      </c>
      <c r="F14" s="323">
        <f t="shared" si="0"/>
        <v>5.140910996295136</v>
      </c>
    </row>
    <row r="15" spans="2:8" ht="14.25" customHeight="1">
      <c r="B15" s="227"/>
      <c r="C15" s="236">
        <v>450008</v>
      </c>
      <c r="D15" s="237" t="s">
        <v>462</v>
      </c>
      <c r="E15" s="321">
        <v>6.4762125537743902</v>
      </c>
      <c r="F15" s="322">
        <f>E15*(100-$F$5)/100</f>
        <v>6.4762125537743911</v>
      </c>
    </row>
    <row r="16" spans="2:8" ht="14.25" customHeight="1" thickBot="1">
      <c r="B16" s="246"/>
      <c r="C16" s="247"/>
      <c r="D16" s="248"/>
      <c r="E16" s="204"/>
      <c r="F16" s="205"/>
    </row>
    <row r="17" spans="2:7" ht="14.25" customHeight="1" thickBot="1">
      <c r="C17" s="28"/>
      <c r="E17" s="281"/>
      <c r="F17" s="281"/>
    </row>
    <row r="18" spans="2:7" ht="14.25" customHeight="1">
      <c r="B18" s="226"/>
      <c r="C18" s="232"/>
      <c r="D18" s="105"/>
      <c r="E18" s="290"/>
      <c r="F18" s="288"/>
    </row>
    <row r="19" spans="2:7" ht="14.25" customHeight="1">
      <c r="B19" s="100"/>
      <c r="C19" s="236">
        <v>451001</v>
      </c>
      <c r="D19" s="237" t="s">
        <v>192</v>
      </c>
      <c r="E19" s="321">
        <v>0.46735554511773963</v>
      </c>
      <c r="F19" s="322">
        <f t="shared" si="0"/>
        <v>0.46735554511773963</v>
      </c>
    </row>
    <row r="20" spans="2:7" ht="14.25" customHeight="1">
      <c r="B20" s="613" t="s">
        <v>1718</v>
      </c>
      <c r="C20" s="228">
        <v>451002</v>
      </c>
      <c r="D20" s="229" t="s">
        <v>194</v>
      </c>
      <c r="E20" s="220">
        <v>0.60088570086566528</v>
      </c>
      <c r="F20" s="323">
        <f t="shared" si="0"/>
        <v>0.60088570086566528</v>
      </c>
    </row>
    <row r="21" spans="2:7" ht="14.25" customHeight="1">
      <c r="B21" s="5" t="s">
        <v>1469</v>
      </c>
      <c r="C21" s="228">
        <v>451003</v>
      </c>
      <c r="D21" s="229" t="s">
        <v>197</v>
      </c>
      <c r="E21" s="220">
        <v>1.0281821992590272</v>
      </c>
      <c r="F21" s="323">
        <f t="shared" si="0"/>
        <v>1.0281821992590272</v>
      </c>
    </row>
    <row r="22" spans="2:7" ht="14.25" customHeight="1">
      <c r="B22" s="97"/>
      <c r="C22" s="228">
        <v>451004</v>
      </c>
      <c r="D22" s="229" t="s">
        <v>200</v>
      </c>
      <c r="E22" s="220">
        <v>1.3085955263296707</v>
      </c>
      <c r="F22" s="323">
        <f t="shared" si="0"/>
        <v>1.3085955263296709</v>
      </c>
    </row>
    <row r="23" spans="2:7" ht="14.25" customHeight="1">
      <c r="B23" s="4"/>
      <c r="C23" s="228">
        <v>451005</v>
      </c>
      <c r="D23" s="229" t="s">
        <v>203</v>
      </c>
      <c r="E23" s="220">
        <v>3.2047237379502151</v>
      </c>
      <c r="F23" s="323">
        <f t="shared" si="0"/>
        <v>3.2047237379502151</v>
      </c>
    </row>
    <row r="24" spans="2:7" ht="14.25" customHeight="1">
      <c r="B24" s="227"/>
      <c r="C24" s="228">
        <v>451006</v>
      </c>
      <c r="D24" s="229" t="s">
        <v>283</v>
      </c>
      <c r="E24" s="220">
        <v>9.6942893072993996</v>
      </c>
      <c r="F24" s="323">
        <f t="shared" si="0"/>
        <v>9.6942893072993996</v>
      </c>
    </row>
    <row r="25" spans="2:7" ht="14.25" customHeight="1">
      <c r="B25" s="227"/>
      <c r="C25" s="228">
        <v>451007</v>
      </c>
      <c r="D25" s="229" t="s">
        <v>284</v>
      </c>
      <c r="E25" s="220">
        <v>10.255115961440683</v>
      </c>
      <c r="F25" s="323">
        <f>E25*(100-$F$5)/100</f>
        <v>10.255115961440683</v>
      </c>
    </row>
    <row r="26" spans="2:7" ht="14.25" customHeight="1">
      <c r="B26" s="227"/>
      <c r="C26" s="333">
        <v>451008</v>
      </c>
      <c r="D26" s="334" t="s">
        <v>463</v>
      </c>
      <c r="E26" s="335" t="s">
        <v>1404</v>
      </c>
      <c r="F26" s="336" t="s">
        <v>1404</v>
      </c>
    </row>
    <row r="27" spans="2:7" ht="14.25" customHeight="1">
      <c r="B27" s="227"/>
      <c r="C27" s="333">
        <v>451009</v>
      </c>
      <c r="D27" s="334" t="s">
        <v>464</v>
      </c>
      <c r="E27" s="335" t="s">
        <v>1404</v>
      </c>
      <c r="F27" s="336" t="s">
        <v>1404</v>
      </c>
    </row>
    <row r="28" spans="2:7" ht="14.25" customHeight="1">
      <c r="B28" s="227"/>
      <c r="C28" s="333">
        <v>451010</v>
      </c>
      <c r="D28" s="334" t="s">
        <v>457</v>
      </c>
      <c r="E28" s="335" t="s">
        <v>1404</v>
      </c>
      <c r="F28" s="336" t="s">
        <v>1404</v>
      </c>
    </row>
    <row r="29" spans="2:7" ht="14.25" customHeight="1">
      <c r="B29" s="227"/>
      <c r="C29" s="333">
        <v>451011</v>
      </c>
      <c r="D29" s="334" t="s">
        <v>285</v>
      </c>
      <c r="E29" s="335" t="s">
        <v>1404</v>
      </c>
      <c r="F29" s="336" t="s">
        <v>1404</v>
      </c>
    </row>
    <row r="30" spans="2:7" ht="14.25" customHeight="1">
      <c r="B30" s="227"/>
      <c r="C30" s="333">
        <v>451012</v>
      </c>
      <c r="D30" s="334" t="s">
        <v>465</v>
      </c>
      <c r="E30" s="335" t="s">
        <v>1404</v>
      </c>
      <c r="F30" s="336" t="s">
        <v>1404</v>
      </c>
    </row>
    <row r="31" spans="2:7" ht="14.25" customHeight="1">
      <c r="B31" s="227"/>
      <c r="C31" s="333">
        <v>451013</v>
      </c>
      <c r="D31" s="334" t="s">
        <v>466</v>
      </c>
      <c r="E31" s="335" t="s">
        <v>1404</v>
      </c>
      <c r="F31" s="336" t="s">
        <v>1404</v>
      </c>
      <c r="G31" s="31"/>
    </row>
    <row r="32" spans="2:7" ht="14.25" customHeight="1">
      <c r="B32" s="227"/>
      <c r="C32" s="333">
        <v>451014</v>
      </c>
      <c r="D32" s="334" t="s">
        <v>467</v>
      </c>
      <c r="E32" s="335" t="s">
        <v>1404</v>
      </c>
      <c r="F32" s="336" t="s">
        <v>1404</v>
      </c>
    </row>
    <row r="33" spans="2:6" ht="14.25" customHeight="1">
      <c r="B33" s="227"/>
      <c r="C33" s="333">
        <v>451015</v>
      </c>
      <c r="D33" s="334" t="s">
        <v>468</v>
      </c>
      <c r="E33" s="335" t="s">
        <v>1404</v>
      </c>
      <c r="F33" s="336" t="s">
        <v>1404</v>
      </c>
    </row>
    <row r="34" spans="2:6" ht="14.25" customHeight="1">
      <c r="B34" s="227"/>
      <c r="C34" s="333">
        <v>451016</v>
      </c>
      <c r="D34" s="334" t="s">
        <v>469</v>
      </c>
      <c r="E34" s="335" t="s">
        <v>1404</v>
      </c>
      <c r="F34" s="336" t="s">
        <v>1404</v>
      </c>
    </row>
    <row r="35" spans="2:6" ht="14.25" customHeight="1">
      <c r="B35" s="227"/>
      <c r="C35" s="333">
        <v>451017</v>
      </c>
      <c r="D35" s="334" t="s">
        <v>470</v>
      </c>
      <c r="E35" s="335" t="s">
        <v>1404</v>
      </c>
      <c r="F35" s="336" t="s">
        <v>1404</v>
      </c>
    </row>
    <row r="36" spans="2:6" ht="14.25" customHeight="1">
      <c r="B36" s="227"/>
      <c r="C36" s="333">
        <v>451018</v>
      </c>
      <c r="D36" s="334" t="s">
        <v>471</v>
      </c>
      <c r="E36" s="335" t="s">
        <v>1404</v>
      </c>
      <c r="F36" s="336" t="s">
        <v>1404</v>
      </c>
    </row>
    <row r="37" spans="2:6" ht="14.25" customHeight="1">
      <c r="B37" s="227"/>
      <c r="C37" s="350">
        <v>451019</v>
      </c>
      <c r="D37" s="351" t="s">
        <v>205</v>
      </c>
      <c r="E37" s="364" t="s">
        <v>1404</v>
      </c>
      <c r="F37" s="365" t="s">
        <v>1404</v>
      </c>
    </row>
    <row r="38" spans="2:6" ht="14.25" customHeight="1">
      <c r="B38" s="227"/>
      <c r="C38" s="333">
        <v>451020</v>
      </c>
      <c r="D38" s="334" t="s">
        <v>472</v>
      </c>
      <c r="E38" s="335" t="s">
        <v>1404</v>
      </c>
      <c r="F38" s="336" t="s">
        <v>1404</v>
      </c>
    </row>
    <row r="39" spans="2:6" ht="14.25" customHeight="1" thickBot="1">
      <c r="B39" s="246"/>
      <c r="C39" s="247"/>
      <c r="D39" s="248"/>
      <c r="E39" s="204"/>
      <c r="F39" s="205"/>
    </row>
    <row r="40" spans="2:6" ht="14.25" customHeight="1" thickBot="1">
      <c r="C40" s="28"/>
      <c r="E40" s="281"/>
      <c r="F40" s="281"/>
    </row>
    <row r="41" spans="2:6" ht="14.25" customHeight="1">
      <c r="B41" s="226"/>
      <c r="C41" s="232"/>
      <c r="D41" s="105"/>
      <c r="E41" s="290"/>
      <c r="F41" s="288"/>
    </row>
    <row r="42" spans="2:6" ht="14.25" customHeight="1">
      <c r="B42" s="100"/>
      <c r="C42" s="236">
        <v>452001</v>
      </c>
      <c r="D42" s="237" t="s">
        <v>134</v>
      </c>
      <c r="E42" s="321">
        <v>0.40059046724377689</v>
      </c>
      <c r="F42" s="322">
        <f t="shared" si="0"/>
        <v>0.40059046724377689</v>
      </c>
    </row>
    <row r="43" spans="2:6" ht="14.25" customHeight="1">
      <c r="B43" s="613" t="s">
        <v>1409</v>
      </c>
      <c r="C43" s="228">
        <v>452002</v>
      </c>
      <c r="D43" s="229" t="s">
        <v>133</v>
      </c>
      <c r="E43" s="220">
        <v>0.42729649839336203</v>
      </c>
      <c r="F43" s="323">
        <f t="shared" si="0"/>
        <v>0.42729649839336203</v>
      </c>
    </row>
    <row r="44" spans="2:6" ht="14.25" customHeight="1">
      <c r="B44" s="5" t="s">
        <v>1470</v>
      </c>
      <c r="C44" s="228">
        <v>452003</v>
      </c>
      <c r="D44" s="229" t="s">
        <v>132</v>
      </c>
      <c r="E44" s="220">
        <v>0.65429776316483534</v>
      </c>
      <c r="F44" s="323">
        <f t="shared" si="0"/>
        <v>0.65429776316483546</v>
      </c>
    </row>
    <row r="45" spans="2:6" ht="14.25" customHeight="1">
      <c r="B45" s="97"/>
      <c r="C45" s="228">
        <v>452004</v>
      </c>
      <c r="D45" s="229" t="s">
        <v>131</v>
      </c>
      <c r="E45" s="220">
        <v>0.8812990279363091</v>
      </c>
      <c r="F45" s="323">
        <f t="shared" si="0"/>
        <v>0.8812990279363091</v>
      </c>
    </row>
    <row r="46" spans="2:6" ht="14.25" customHeight="1">
      <c r="B46" s="4"/>
      <c r="C46" s="228">
        <v>452005</v>
      </c>
      <c r="D46" s="229" t="s">
        <v>135</v>
      </c>
      <c r="E46" s="220">
        <v>1.0949472771329898</v>
      </c>
      <c r="F46" s="323">
        <f t="shared" si="0"/>
        <v>1.0949472771329898</v>
      </c>
    </row>
    <row r="47" spans="2:6" ht="14.25" customHeight="1">
      <c r="B47" s="227"/>
      <c r="C47" s="228">
        <v>452006</v>
      </c>
      <c r="D47" s="229" t="s">
        <v>136</v>
      </c>
      <c r="E47" s="220">
        <v>1.9762463050692989</v>
      </c>
      <c r="F47" s="323">
        <f t="shared" si="0"/>
        <v>1.9762463050692989</v>
      </c>
    </row>
    <row r="48" spans="2:6" ht="14.25" customHeight="1">
      <c r="B48" s="227"/>
      <c r="C48" s="228">
        <v>452007</v>
      </c>
      <c r="D48" s="229" t="s">
        <v>158</v>
      </c>
      <c r="E48" s="220">
        <v>4.7403205290513579</v>
      </c>
      <c r="F48" s="323">
        <f t="shared" si="0"/>
        <v>4.7403205290513579</v>
      </c>
    </row>
    <row r="49" spans="2:6" ht="14.25" customHeight="1">
      <c r="B49" s="227"/>
      <c r="C49" s="236">
        <v>452008</v>
      </c>
      <c r="D49" s="237" t="s">
        <v>159</v>
      </c>
      <c r="E49" s="321">
        <v>5.7818557438851785</v>
      </c>
      <c r="F49" s="322">
        <f>E49*(100-$F$5)/100</f>
        <v>5.7818557438851776</v>
      </c>
    </row>
    <row r="50" spans="2:6" ht="14.25" customHeight="1" thickBot="1">
      <c r="B50" s="246"/>
      <c r="C50" s="247"/>
      <c r="D50" s="248"/>
      <c r="E50" s="204"/>
      <c r="F50" s="205"/>
    </row>
    <row r="51" spans="2:6" ht="14.25" customHeight="1" thickBot="1">
      <c r="C51" s="28"/>
      <c r="E51" s="281"/>
      <c r="F51" s="281"/>
    </row>
    <row r="52" spans="2:6" ht="14.25" customHeight="1">
      <c r="B52" s="226"/>
      <c r="C52" s="232"/>
      <c r="D52" s="105"/>
      <c r="E52" s="290"/>
      <c r="F52" s="288"/>
    </row>
    <row r="53" spans="2:6" ht="14.25" customHeight="1">
      <c r="B53" s="613" t="s">
        <v>1409</v>
      </c>
      <c r="C53" s="236">
        <v>453001</v>
      </c>
      <c r="D53" s="237" t="s">
        <v>134</v>
      </c>
      <c r="E53" s="321">
        <v>0.38723745166898421</v>
      </c>
      <c r="F53" s="322">
        <f t="shared" si="0"/>
        <v>0.38723745166898416</v>
      </c>
    </row>
    <row r="54" spans="2:6" ht="14.25" customHeight="1">
      <c r="B54" s="5" t="s">
        <v>1471</v>
      </c>
      <c r="C54" s="228">
        <v>453002</v>
      </c>
      <c r="D54" s="229" t="s">
        <v>133</v>
      </c>
      <c r="E54" s="220">
        <v>0.44064951396815455</v>
      </c>
      <c r="F54" s="323">
        <f t="shared" si="0"/>
        <v>0.44064951396815455</v>
      </c>
    </row>
    <row r="55" spans="2:6" ht="14.25" customHeight="1">
      <c r="B55" s="5"/>
      <c r="C55" s="228">
        <v>453003</v>
      </c>
      <c r="D55" s="229" t="s">
        <v>132</v>
      </c>
      <c r="E55" s="220">
        <v>0.44064951396815455</v>
      </c>
      <c r="F55" s="323">
        <f t="shared" si="0"/>
        <v>0.44064951396815455</v>
      </c>
    </row>
    <row r="56" spans="2:6" ht="14.25" customHeight="1">
      <c r="B56" s="97"/>
      <c r="C56" s="228">
        <v>453004</v>
      </c>
      <c r="D56" s="229" t="s">
        <v>131</v>
      </c>
      <c r="E56" s="220">
        <v>0.57417966971608014</v>
      </c>
      <c r="F56" s="323">
        <f t="shared" si="0"/>
        <v>0.57417966971608014</v>
      </c>
    </row>
    <row r="57" spans="2:6" ht="14.25" customHeight="1">
      <c r="B57" s="4"/>
      <c r="C57" s="228">
        <v>453005</v>
      </c>
      <c r="D57" s="229" t="s">
        <v>135</v>
      </c>
      <c r="E57" s="220">
        <v>1.2685364796052934</v>
      </c>
      <c r="F57" s="323">
        <f t="shared" si="0"/>
        <v>1.2685364796052934</v>
      </c>
    </row>
    <row r="58" spans="2:6" ht="14.25" customHeight="1">
      <c r="B58" s="4"/>
      <c r="C58" s="228">
        <v>453006</v>
      </c>
      <c r="D58" s="229" t="s">
        <v>136</v>
      </c>
      <c r="E58" s="220">
        <v>1.4154196509280115</v>
      </c>
      <c r="F58" s="323">
        <f t="shared" si="0"/>
        <v>1.4154196509280115</v>
      </c>
    </row>
    <row r="59" spans="2:6" ht="14.25" customHeight="1" thickBot="1">
      <c r="B59" s="246"/>
      <c r="C59" s="247"/>
      <c r="D59" s="248"/>
      <c r="E59" s="204"/>
      <c r="F59" s="205"/>
    </row>
    <row r="60" spans="2:6" ht="14.25" customHeight="1" thickBot="1">
      <c r="C60" s="28"/>
      <c r="E60" s="281"/>
      <c r="F60" s="281"/>
    </row>
    <row r="61" spans="2:6" ht="14.25" customHeight="1">
      <c r="B61" s="226"/>
      <c r="C61" s="232"/>
      <c r="D61" s="105"/>
      <c r="E61" s="290"/>
      <c r="F61" s="288"/>
    </row>
    <row r="62" spans="2:6" ht="14.25" customHeight="1">
      <c r="B62" s="100"/>
      <c r="C62" s="236">
        <v>454001</v>
      </c>
      <c r="D62" s="237" t="s">
        <v>280</v>
      </c>
      <c r="E62" s="321">
        <v>0.77447490333796842</v>
      </c>
      <c r="F62" s="322">
        <f t="shared" si="0"/>
        <v>0.77447490333796831</v>
      </c>
    </row>
    <row r="63" spans="2:6" ht="14.25" customHeight="1">
      <c r="B63" s="613" t="s">
        <v>1472</v>
      </c>
      <c r="C63" s="228">
        <v>454002</v>
      </c>
      <c r="D63" s="229" t="s">
        <v>281</v>
      </c>
      <c r="E63" s="220">
        <v>0.8812990279363091</v>
      </c>
      <c r="F63" s="323">
        <f t="shared" si="0"/>
        <v>0.8812990279363091</v>
      </c>
    </row>
    <row r="64" spans="2:6" ht="14.25" customHeight="1">
      <c r="B64" s="65"/>
      <c r="C64" s="228">
        <v>454003</v>
      </c>
      <c r="D64" s="229" t="s">
        <v>282</v>
      </c>
      <c r="E64" s="220">
        <v>0.98812315253464944</v>
      </c>
      <c r="F64" s="323">
        <f t="shared" si="0"/>
        <v>0.98812315253464944</v>
      </c>
    </row>
    <row r="65" spans="2:6" ht="14.25" customHeight="1">
      <c r="B65" s="97"/>
      <c r="C65" s="228">
        <v>454004</v>
      </c>
      <c r="D65" s="229" t="s">
        <v>458</v>
      </c>
      <c r="E65" s="220">
        <v>1.7358920247230327</v>
      </c>
      <c r="F65" s="323">
        <f t="shared" si="0"/>
        <v>1.7358920247230327</v>
      </c>
    </row>
    <row r="66" spans="2:6" ht="14.25" customHeight="1">
      <c r="B66" s="4"/>
      <c r="C66" s="228">
        <v>454005</v>
      </c>
      <c r="D66" s="229" t="s">
        <v>459</v>
      </c>
      <c r="E66" s="220">
        <v>4.272964983933619</v>
      </c>
      <c r="F66" s="323">
        <f t="shared" si="0"/>
        <v>4.272964983933619</v>
      </c>
    </row>
    <row r="67" spans="2:6" ht="14.25" customHeight="1">
      <c r="B67" s="227"/>
      <c r="C67" s="228">
        <v>454006</v>
      </c>
      <c r="D67" s="229" t="s">
        <v>460</v>
      </c>
      <c r="E67" s="220">
        <v>5.0474398872715875</v>
      </c>
      <c r="F67" s="323">
        <f t="shared" si="0"/>
        <v>5.0474398872715875</v>
      </c>
    </row>
    <row r="68" spans="2:6" ht="14.25" customHeight="1">
      <c r="B68" s="227"/>
      <c r="C68" s="228">
        <v>454007</v>
      </c>
      <c r="D68" s="229" t="s">
        <v>461</v>
      </c>
      <c r="E68" s="220">
        <v>26.078439417569864</v>
      </c>
      <c r="F68" s="323">
        <f t="shared" si="0"/>
        <v>26.078439417569868</v>
      </c>
    </row>
    <row r="69" spans="2:6" ht="14.25" customHeight="1">
      <c r="B69" s="227"/>
      <c r="C69" s="236">
        <v>454008</v>
      </c>
      <c r="D69" s="237" t="s">
        <v>462</v>
      </c>
      <c r="E69" s="321">
        <v>30.471581541676624</v>
      </c>
      <c r="F69" s="322">
        <f>E69*(100-$F$5)/100</f>
        <v>30.471581541676624</v>
      </c>
    </row>
    <row r="70" spans="2:6" ht="14.25" customHeight="1" thickBot="1">
      <c r="B70" s="246"/>
      <c r="C70" s="247"/>
      <c r="D70" s="248"/>
      <c r="E70" s="204"/>
      <c r="F70" s="205"/>
    </row>
    <row r="71" spans="2:6" ht="14.25" customHeight="1" thickBot="1">
      <c r="C71" s="28"/>
      <c r="E71" s="281"/>
      <c r="F71" s="281"/>
    </row>
    <row r="72" spans="2:6" ht="14.25" customHeight="1">
      <c r="B72" s="226"/>
      <c r="C72" s="232"/>
      <c r="D72" s="105"/>
      <c r="E72" s="290"/>
      <c r="F72" s="288"/>
    </row>
    <row r="73" spans="2:6" ht="14.25" customHeight="1">
      <c r="B73" s="613" t="s">
        <v>1473</v>
      </c>
      <c r="C73" s="236">
        <v>455001</v>
      </c>
      <c r="D73" s="237" t="s">
        <v>192</v>
      </c>
      <c r="E73" s="321">
        <v>1.3753606042036337</v>
      </c>
      <c r="F73" s="322">
        <f t="shared" si="0"/>
        <v>1.3753606042036339</v>
      </c>
    </row>
    <row r="74" spans="2:6" ht="14.25" customHeight="1">
      <c r="B74" s="613"/>
      <c r="C74" s="228">
        <v>455002</v>
      </c>
      <c r="D74" s="229" t="s">
        <v>194</v>
      </c>
      <c r="E74" s="220">
        <v>1.8427161493213728</v>
      </c>
      <c r="F74" s="323">
        <f t="shared" si="0"/>
        <v>1.8427161493213728</v>
      </c>
    </row>
    <row r="75" spans="2:6" ht="14.25" customHeight="1">
      <c r="B75" s="65"/>
      <c r="C75" s="228">
        <v>455003</v>
      </c>
      <c r="D75" s="229" t="s">
        <v>197</v>
      </c>
      <c r="E75" s="220">
        <v>2.176541538691187</v>
      </c>
      <c r="F75" s="323">
        <f t="shared" si="0"/>
        <v>2.176541538691187</v>
      </c>
    </row>
    <row r="76" spans="2:6" ht="14.25" customHeight="1">
      <c r="B76" s="97"/>
      <c r="C76" s="228">
        <v>455004</v>
      </c>
      <c r="D76" s="229" t="s">
        <v>200</v>
      </c>
      <c r="E76" s="220">
        <v>3.3115478625485553</v>
      </c>
      <c r="F76" s="323">
        <f t="shared" si="0"/>
        <v>3.3115478625485553</v>
      </c>
    </row>
    <row r="77" spans="2:6" ht="14.25" customHeight="1">
      <c r="B77" s="4"/>
      <c r="C77" s="228">
        <v>455005</v>
      </c>
      <c r="D77" s="229" t="s">
        <v>203</v>
      </c>
      <c r="E77" s="220">
        <v>4.7269675134765654</v>
      </c>
      <c r="F77" s="323">
        <f t="shared" si="0"/>
        <v>4.7269675134765654</v>
      </c>
    </row>
    <row r="78" spans="2:6" ht="14.25" customHeight="1">
      <c r="B78" s="4"/>
      <c r="C78" s="569">
        <v>455006</v>
      </c>
      <c r="D78" s="570" t="s">
        <v>283</v>
      </c>
      <c r="E78" s="605">
        <v>17.065153904584889</v>
      </c>
      <c r="F78" s="606">
        <f t="shared" si="0"/>
        <v>17.065153904584889</v>
      </c>
    </row>
    <row r="79" spans="2:6" ht="14.25" customHeight="1" thickBot="1">
      <c r="B79" s="246"/>
      <c r="C79" s="247"/>
      <c r="D79" s="248"/>
      <c r="E79" s="204"/>
      <c r="F79" s="205"/>
    </row>
    <row r="80" spans="2:6" ht="14.25" customHeight="1" thickBot="1">
      <c r="C80" s="28"/>
      <c r="E80" s="281"/>
      <c r="F80" s="281"/>
    </row>
    <row r="81" spans="2:6" ht="14.25" customHeight="1">
      <c r="B81" s="226"/>
      <c r="C81" s="232"/>
      <c r="D81" s="105"/>
      <c r="E81" s="290"/>
      <c r="F81" s="288"/>
    </row>
    <row r="82" spans="2:6" ht="14.25" customHeight="1">
      <c r="B82" s="100"/>
      <c r="C82" s="236">
        <v>456001</v>
      </c>
      <c r="D82" s="237" t="s">
        <v>507</v>
      </c>
      <c r="E82" s="321">
        <v>0.94806410581027167</v>
      </c>
      <c r="F82" s="322">
        <f t="shared" si="0"/>
        <v>0.94806410581027167</v>
      </c>
    </row>
    <row r="83" spans="2:6" ht="14.25" customHeight="1">
      <c r="B83" s="613" t="s">
        <v>1474</v>
      </c>
      <c r="C83" s="228">
        <v>456002</v>
      </c>
      <c r="D83" s="229" t="s">
        <v>192</v>
      </c>
      <c r="E83" s="220">
        <v>1.1750653705817451</v>
      </c>
      <c r="F83" s="323">
        <f t="shared" si="0"/>
        <v>1.1750653705817451</v>
      </c>
    </row>
    <row r="84" spans="2:6" ht="14.25" customHeight="1">
      <c r="B84" s="65"/>
      <c r="C84" s="228">
        <v>456003</v>
      </c>
      <c r="D84" s="229" t="s">
        <v>195</v>
      </c>
      <c r="E84" s="220">
        <v>1.4154196509280115</v>
      </c>
      <c r="F84" s="323">
        <f t="shared" si="0"/>
        <v>1.4154196509280115</v>
      </c>
    </row>
    <row r="85" spans="2:6" ht="14.25" customHeight="1">
      <c r="B85" s="97"/>
      <c r="C85" s="228">
        <v>456004</v>
      </c>
      <c r="D85" s="229" t="s">
        <v>194</v>
      </c>
      <c r="E85" s="220">
        <v>1.4154196509280115</v>
      </c>
      <c r="F85" s="323">
        <f t="shared" si="0"/>
        <v>1.4154196509280115</v>
      </c>
    </row>
    <row r="86" spans="2:6" ht="14.25" customHeight="1">
      <c r="B86" s="4"/>
      <c r="C86" s="228">
        <v>456005</v>
      </c>
      <c r="D86" s="229" t="s">
        <v>198</v>
      </c>
      <c r="E86" s="220">
        <v>1.4154196509280115</v>
      </c>
      <c r="F86" s="323">
        <f t="shared" si="0"/>
        <v>1.4154196509280115</v>
      </c>
    </row>
    <row r="87" spans="2:6" ht="14.25" customHeight="1">
      <c r="B87" s="227"/>
      <c r="C87" s="228">
        <v>456006</v>
      </c>
      <c r="D87" s="229" t="s">
        <v>197</v>
      </c>
      <c r="E87" s="220">
        <v>1.6424209156994849</v>
      </c>
      <c r="F87" s="323">
        <f t="shared" si="0"/>
        <v>1.6424209156994849</v>
      </c>
    </row>
    <row r="88" spans="2:6" ht="14.25" customHeight="1">
      <c r="B88" s="227"/>
      <c r="C88" s="236">
        <v>456007</v>
      </c>
      <c r="D88" s="237" t="s">
        <v>200</v>
      </c>
      <c r="E88" s="321">
        <v>1.6557739312742776</v>
      </c>
      <c r="F88" s="322">
        <f t="shared" si="0"/>
        <v>1.6557739312742776</v>
      </c>
    </row>
    <row r="89" spans="2:6" ht="14.25" customHeight="1">
      <c r="B89" s="227"/>
      <c r="C89" s="228">
        <v>456008</v>
      </c>
      <c r="D89" s="229" t="s">
        <v>203</v>
      </c>
      <c r="E89" s="220">
        <v>2.9910754887535336</v>
      </c>
      <c r="F89" s="323">
        <f t="shared" si="0"/>
        <v>2.9910754887535336</v>
      </c>
    </row>
    <row r="90" spans="2:6" ht="14.25" customHeight="1" thickBot="1">
      <c r="B90" s="246"/>
      <c r="C90" s="247"/>
      <c r="D90" s="248"/>
      <c r="E90" s="272"/>
      <c r="F90" s="205"/>
    </row>
    <row r="91" spans="2:6" ht="14.25" customHeight="1" thickBot="1">
      <c r="C91" s="28"/>
      <c r="E91" s="274"/>
      <c r="F91" s="281"/>
    </row>
    <row r="92" spans="2:6" ht="14.25" customHeight="1">
      <c r="B92" s="226"/>
      <c r="C92" s="232"/>
      <c r="D92" s="105"/>
      <c r="E92" s="287"/>
      <c r="F92" s="288"/>
    </row>
    <row r="93" spans="2:6" ht="14.25" customHeight="1">
      <c r="B93" s="100"/>
      <c r="C93" s="236">
        <v>457001</v>
      </c>
      <c r="D93" s="237" t="s">
        <v>192</v>
      </c>
      <c r="E93" s="321">
        <v>0.81453395006234619</v>
      </c>
      <c r="F93" s="322">
        <f t="shared" si="0"/>
        <v>0.81453395006234619</v>
      </c>
    </row>
    <row r="94" spans="2:6" ht="14.25" customHeight="1">
      <c r="B94" s="613" t="s">
        <v>1475</v>
      </c>
      <c r="C94" s="228">
        <v>457002</v>
      </c>
      <c r="D94" s="229" t="s">
        <v>195</v>
      </c>
      <c r="E94" s="220">
        <v>0.92135807466068642</v>
      </c>
      <c r="F94" s="323">
        <f t="shared" si="0"/>
        <v>0.92135807466068642</v>
      </c>
    </row>
    <row r="95" spans="2:6" ht="14.25" customHeight="1">
      <c r="B95" s="100"/>
      <c r="C95" s="228">
        <v>457003</v>
      </c>
      <c r="D95" s="229" t="s">
        <v>194</v>
      </c>
      <c r="E95" s="220">
        <v>0.98812315253464944</v>
      </c>
      <c r="F95" s="323">
        <f t="shared" si="0"/>
        <v>0.98812315253464944</v>
      </c>
    </row>
    <row r="96" spans="2:6" ht="14.25" customHeight="1">
      <c r="B96" s="100"/>
      <c r="C96" s="228">
        <v>457004</v>
      </c>
      <c r="D96" s="229" t="s">
        <v>199</v>
      </c>
      <c r="E96" s="220">
        <v>1.2017714017313306</v>
      </c>
      <c r="F96" s="323">
        <f t="shared" si="0"/>
        <v>1.2017714017313306</v>
      </c>
    </row>
    <row r="97" spans="2:6" ht="14.25" customHeight="1">
      <c r="B97" s="65"/>
      <c r="C97" s="228">
        <v>457005</v>
      </c>
      <c r="D97" s="229" t="s">
        <v>198</v>
      </c>
      <c r="E97" s="220">
        <v>1.1750653705817451</v>
      </c>
      <c r="F97" s="323">
        <f t="shared" si="0"/>
        <v>1.1750653705817451</v>
      </c>
    </row>
    <row r="98" spans="2:6" ht="14.25" customHeight="1">
      <c r="B98" s="65"/>
      <c r="C98" s="228">
        <v>457006</v>
      </c>
      <c r="D98" s="229" t="s">
        <v>197</v>
      </c>
      <c r="E98" s="220">
        <v>1.1617123550069528</v>
      </c>
      <c r="F98" s="323">
        <f t="shared" si="0"/>
        <v>1.1617123550069528</v>
      </c>
    </row>
    <row r="99" spans="2:6" ht="14.25" customHeight="1">
      <c r="B99" s="65"/>
      <c r="C99" s="228">
        <v>457007</v>
      </c>
      <c r="D99" s="229" t="s">
        <v>202</v>
      </c>
      <c r="E99" s="220">
        <v>1.3219485419044632</v>
      </c>
      <c r="F99" s="323">
        <f t="shared" si="0"/>
        <v>1.321948541904463</v>
      </c>
    </row>
    <row r="100" spans="2:6" ht="14.25" customHeight="1">
      <c r="B100" s="97"/>
      <c r="C100" s="228">
        <v>457008</v>
      </c>
      <c r="D100" s="229" t="s">
        <v>201</v>
      </c>
      <c r="E100" s="220">
        <v>1.2551834640305004</v>
      </c>
      <c r="F100" s="323">
        <f t="shared" si="0"/>
        <v>1.2551834640305004</v>
      </c>
    </row>
    <row r="101" spans="2:6" ht="14.25" customHeight="1">
      <c r="B101" s="97"/>
      <c r="C101" s="228">
        <v>457009</v>
      </c>
      <c r="D101" s="229" t="s">
        <v>200</v>
      </c>
      <c r="E101" s="220">
        <v>1.1884183861565376</v>
      </c>
      <c r="F101" s="323">
        <f t="shared" si="0"/>
        <v>1.1884183861565376</v>
      </c>
    </row>
    <row r="102" spans="2:6" ht="14.25" customHeight="1">
      <c r="B102" s="97"/>
      <c r="C102" s="228">
        <v>457010</v>
      </c>
      <c r="D102" s="229" t="s">
        <v>223</v>
      </c>
      <c r="E102" s="220">
        <v>3.3115478625485553</v>
      </c>
      <c r="F102" s="323">
        <f t="shared" si="0"/>
        <v>3.3115478625485553</v>
      </c>
    </row>
    <row r="103" spans="2:6" ht="14.25" customHeight="1">
      <c r="B103" s="4"/>
      <c r="C103" s="228">
        <v>457011</v>
      </c>
      <c r="D103" s="229" t="s">
        <v>205</v>
      </c>
      <c r="E103" s="220">
        <v>3.3115478625485553</v>
      </c>
      <c r="F103" s="323">
        <f t="shared" si="0"/>
        <v>3.3115478625485553</v>
      </c>
    </row>
    <row r="104" spans="2:6" ht="14.25" customHeight="1">
      <c r="B104" s="4"/>
      <c r="C104" s="228">
        <v>457012</v>
      </c>
      <c r="D104" s="229" t="s">
        <v>204</v>
      </c>
      <c r="E104" s="220">
        <v>3.3115478625485553</v>
      </c>
      <c r="F104" s="323">
        <f t="shared" si="0"/>
        <v>3.3115478625485553</v>
      </c>
    </row>
    <row r="105" spans="2:6" ht="14.25" customHeight="1">
      <c r="B105" s="227"/>
      <c r="C105" s="228">
        <v>457013</v>
      </c>
      <c r="D105" s="229" t="s">
        <v>203</v>
      </c>
      <c r="E105" s="220">
        <v>3.6854322986427457</v>
      </c>
      <c r="F105" s="323">
        <f>E105*(100-$F$5)/100</f>
        <v>3.6854322986427457</v>
      </c>
    </row>
    <row r="106" spans="2:6" ht="14.25" customHeight="1">
      <c r="B106" s="227"/>
      <c r="C106" s="228">
        <v>457014</v>
      </c>
      <c r="D106" s="229" t="s">
        <v>283</v>
      </c>
      <c r="E106" s="220">
        <v>7.2106284103879812</v>
      </c>
      <c r="F106" s="323">
        <f>E106*(100-$F$5)/100</f>
        <v>7.2106284103879803</v>
      </c>
    </row>
    <row r="107" spans="2:6" ht="14.25" customHeight="1">
      <c r="B107" s="227"/>
      <c r="C107" s="228">
        <v>457015</v>
      </c>
      <c r="D107" s="229" t="s">
        <v>285</v>
      </c>
      <c r="E107" s="220">
        <v>8.3189287030957644</v>
      </c>
      <c r="F107" s="323">
        <f>E107*(100-$F$5)/100</f>
        <v>8.3189287030957644</v>
      </c>
    </row>
    <row r="108" spans="2:6" ht="14.25" customHeight="1">
      <c r="B108" s="227"/>
      <c r="C108" s="236">
        <v>457016</v>
      </c>
      <c r="D108" s="237" t="s">
        <v>284</v>
      </c>
      <c r="E108" s="321">
        <v>8.5325769522924446</v>
      </c>
      <c r="F108" s="322">
        <f>E108*(100-$F$5)/100</f>
        <v>8.5325769522924446</v>
      </c>
    </row>
    <row r="109" spans="2:6" ht="14.25" customHeight="1" thickBot="1">
      <c r="B109" s="246"/>
      <c r="C109" s="247"/>
      <c r="D109" s="248"/>
      <c r="E109" s="204"/>
      <c r="F109" s="205"/>
    </row>
    <row r="110" spans="2:6" ht="14.25" customHeight="1">
      <c r="C110" s="28"/>
      <c r="E110" s="281"/>
      <c r="F110" s="281"/>
    </row>
    <row r="111" spans="2:6" ht="14.25" customHeight="1">
      <c r="C111" s="28"/>
      <c r="E111" s="281"/>
      <c r="F111" s="281"/>
    </row>
    <row r="112" spans="2:6" ht="14.25" customHeight="1">
      <c r="C112" s="28"/>
      <c r="E112" s="281"/>
      <c r="F112" s="281"/>
    </row>
    <row r="113" spans="2:6" ht="14.25" customHeight="1">
      <c r="C113" s="28"/>
      <c r="E113" s="281"/>
      <c r="F113" s="281"/>
    </row>
    <row r="114" spans="2:6" ht="14.25" customHeight="1">
      <c r="C114" s="28"/>
      <c r="E114" s="281"/>
      <c r="F114" s="281"/>
    </row>
    <row r="115" spans="2:6" ht="14.25" customHeight="1">
      <c r="C115" s="28"/>
      <c r="E115" s="281"/>
      <c r="F115" s="281"/>
    </row>
    <row r="116" spans="2:6" ht="14.25" customHeight="1" thickBot="1">
      <c r="C116" s="28"/>
      <c r="E116" s="281"/>
      <c r="F116" s="281"/>
    </row>
    <row r="117" spans="2:6" ht="14.25" customHeight="1">
      <c r="B117" s="226"/>
      <c r="C117" s="232"/>
      <c r="D117" s="105"/>
      <c r="E117" s="290"/>
      <c r="F117" s="288"/>
    </row>
    <row r="118" spans="2:6" ht="14.25" customHeight="1">
      <c r="B118" s="99"/>
      <c r="C118" s="59"/>
      <c r="D118" s="29"/>
      <c r="E118" s="252"/>
      <c r="F118" s="256"/>
    </row>
    <row r="119" spans="2:6" ht="14.25" customHeight="1">
      <c r="B119" s="613" t="s">
        <v>1585</v>
      </c>
      <c r="C119" s="236">
        <v>458001</v>
      </c>
      <c r="D119" s="237" t="s">
        <v>280</v>
      </c>
      <c r="E119" s="321">
        <v>1.1537844239999999</v>
      </c>
      <c r="F119" s="322">
        <f t="shared" ref="F119:F131" si="1">E119*(100-$F$5)/100</f>
        <v>1.1537844239999999</v>
      </c>
    </row>
    <row r="120" spans="2:6" ht="14.25" customHeight="1">
      <c r="B120" s="97"/>
      <c r="C120" s="228">
        <v>458002</v>
      </c>
      <c r="D120" s="229" t="s">
        <v>281</v>
      </c>
      <c r="E120" s="321">
        <v>1.3238158128000002</v>
      </c>
      <c r="F120" s="322">
        <f t="shared" si="1"/>
        <v>1.3238158128000002</v>
      </c>
    </row>
    <row r="121" spans="2:6" ht="14.25" customHeight="1">
      <c r="B121" s="4"/>
      <c r="C121" s="236">
        <v>458003</v>
      </c>
      <c r="D121" s="237" t="s">
        <v>282</v>
      </c>
      <c r="E121" s="321">
        <v>1.7124589871999998</v>
      </c>
      <c r="F121" s="322">
        <f t="shared" si="1"/>
        <v>1.7124589871999998</v>
      </c>
    </row>
    <row r="122" spans="2:6" ht="14.25" customHeight="1">
      <c r="B122" s="227"/>
      <c r="C122" s="59"/>
      <c r="D122" s="29"/>
      <c r="E122" s="252"/>
      <c r="F122" s="256"/>
    </row>
    <row r="123" spans="2:6" ht="14.25" customHeight="1">
      <c r="B123" s="227"/>
      <c r="C123" s="59"/>
      <c r="D123" s="29"/>
      <c r="E123" s="252"/>
      <c r="F123" s="256"/>
    </row>
    <row r="124" spans="2:6" ht="14.25" customHeight="1" thickBot="1">
      <c r="B124" s="246"/>
      <c r="C124" s="247"/>
      <c r="D124" s="248"/>
      <c r="E124" s="291"/>
      <c r="F124" s="292"/>
    </row>
    <row r="125" spans="2:6" ht="14.25" customHeight="1" thickBot="1">
      <c r="C125" s="28"/>
      <c r="E125" s="245"/>
    </row>
    <row r="126" spans="2:6" ht="14.25" customHeight="1">
      <c r="B126" s="226"/>
      <c r="C126" s="232"/>
      <c r="D126" s="105"/>
      <c r="E126" s="293"/>
      <c r="F126" s="294"/>
    </row>
    <row r="127" spans="2:6" ht="14.25" customHeight="1">
      <c r="B127" s="613" t="s">
        <v>1476</v>
      </c>
      <c r="C127" s="236">
        <v>459001</v>
      </c>
      <c r="D127" s="237" t="s">
        <v>134</v>
      </c>
      <c r="E127" s="321">
        <v>1.4287726665028038</v>
      </c>
      <c r="F127" s="322">
        <f t="shared" si="1"/>
        <v>1.4287726665028038</v>
      </c>
    </row>
    <row r="128" spans="2:6" ht="14.25" customHeight="1">
      <c r="B128" s="613"/>
      <c r="C128" s="228">
        <v>459002</v>
      </c>
      <c r="D128" s="229" t="s">
        <v>133</v>
      </c>
      <c r="E128" s="220">
        <v>1.8160101181717885</v>
      </c>
      <c r="F128" s="323">
        <f t="shared" si="1"/>
        <v>1.8160101181717885</v>
      </c>
    </row>
    <row r="129" spans="2:6" ht="14.25" customHeight="1">
      <c r="B129" s="65"/>
      <c r="C129" s="228">
        <v>459003</v>
      </c>
      <c r="D129" s="229" t="s">
        <v>132</v>
      </c>
      <c r="E129" s="220">
        <v>2.1498355075416025</v>
      </c>
      <c r="F129" s="323">
        <f t="shared" si="1"/>
        <v>2.1498355075416025</v>
      </c>
    </row>
    <row r="130" spans="2:6" ht="14.25" customHeight="1">
      <c r="B130" s="97"/>
      <c r="C130" s="228">
        <v>459004</v>
      </c>
      <c r="D130" s="229" t="s">
        <v>131</v>
      </c>
      <c r="E130" s="220">
        <v>3.4584310338712734</v>
      </c>
      <c r="F130" s="323">
        <f t="shared" si="1"/>
        <v>3.4584310338712729</v>
      </c>
    </row>
    <row r="131" spans="2:6" ht="14.25" customHeight="1">
      <c r="B131" s="4"/>
      <c r="C131" s="228">
        <v>459005</v>
      </c>
      <c r="D131" s="229" t="s">
        <v>135</v>
      </c>
      <c r="E131" s="220">
        <v>8.4257528276941063</v>
      </c>
      <c r="F131" s="323">
        <f t="shared" si="1"/>
        <v>8.4257528276941063</v>
      </c>
    </row>
    <row r="132" spans="2:6" ht="14.25" customHeight="1">
      <c r="B132" s="4"/>
      <c r="C132" s="228">
        <v>459006</v>
      </c>
      <c r="D132" s="229" t="s">
        <v>136</v>
      </c>
      <c r="E132" s="220">
        <v>10.722471506558424</v>
      </c>
      <c r="F132" s="323">
        <f>E132*(100-$F$5)/100</f>
        <v>10.722471506558424</v>
      </c>
    </row>
    <row r="133" spans="2:6" ht="14.25" customHeight="1" thickBot="1">
      <c r="B133" s="246"/>
      <c r="C133" s="247"/>
      <c r="D133" s="248"/>
      <c r="E133" s="204"/>
      <c r="F133" s="205"/>
    </row>
    <row r="134" spans="2:6" ht="14.25" customHeight="1" thickBot="1">
      <c r="C134" s="28"/>
      <c r="E134" s="281"/>
      <c r="F134" s="281"/>
    </row>
    <row r="135" spans="2:6" ht="14.25" customHeight="1">
      <c r="B135" s="226"/>
      <c r="C135" s="232"/>
      <c r="D135" s="105"/>
      <c r="E135" s="290"/>
      <c r="F135" s="288"/>
    </row>
    <row r="136" spans="2:6" ht="14.25" customHeight="1">
      <c r="B136" s="100"/>
      <c r="C136" s="350" t="s">
        <v>1697</v>
      </c>
      <c r="D136" s="351" t="s">
        <v>192</v>
      </c>
      <c r="E136" s="364" t="s">
        <v>1404</v>
      </c>
      <c r="F136" s="365" t="s">
        <v>1404</v>
      </c>
    </row>
    <row r="137" spans="2:6" ht="14.25" customHeight="1">
      <c r="B137" s="613" t="s">
        <v>1474</v>
      </c>
      <c r="C137" s="333" t="s">
        <v>1698</v>
      </c>
      <c r="D137" s="334" t="s">
        <v>473</v>
      </c>
      <c r="E137" s="335" t="s">
        <v>1404</v>
      </c>
      <c r="F137" s="336" t="s">
        <v>1404</v>
      </c>
    </row>
    <row r="138" spans="2:6" ht="14.25" customHeight="1">
      <c r="B138" s="613" t="s">
        <v>1477</v>
      </c>
      <c r="C138" s="333" t="s">
        <v>1699</v>
      </c>
      <c r="D138" s="334" t="s">
        <v>474</v>
      </c>
      <c r="E138" s="335" t="s">
        <v>1404</v>
      </c>
      <c r="F138" s="336" t="s">
        <v>1404</v>
      </c>
    </row>
    <row r="139" spans="2:6" ht="14.25" customHeight="1">
      <c r="B139" s="100"/>
      <c r="C139" s="333" t="s">
        <v>1700</v>
      </c>
      <c r="D139" s="334" t="s">
        <v>475</v>
      </c>
      <c r="E139" s="335" t="s">
        <v>1404</v>
      </c>
      <c r="F139" s="336" t="s">
        <v>1404</v>
      </c>
    </row>
    <row r="140" spans="2:6" ht="14.25" customHeight="1">
      <c r="B140" s="65"/>
      <c r="C140" s="333" t="s">
        <v>1701</v>
      </c>
      <c r="D140" s="334" t="s">
        <v>476</v>
      </c>
      <c r="E140" s="335" t="s">
        <v>1404</v>
      </c>
      <c r="F140" s="336" t="s">
        <v>1404</v>
      </c>
    </row>
    <row r="141" spans="2:6" ht="14.25" customHeight="1">
      <c r="B141" s="65"/>
      <c r="C141" s="333" t="s">
        <v>1702</v>
      </c>
      <c r="D141" s="334" t="s">
        <v>477</v>
      </c>
      <c r="E141" s="335" t="s">
        <v>1404</v>
      </c>
      <c r="F141" s="336" t="s">
        <v>1404</v>
      </c>
    </row>
    <row r="142" spans="2:6" ht="14.25" customHeight="1">
      <c r="B142" s="65"/>
      <c r="C142" s="333" t="s">
        <v>1703</v>
      </c>
      <c r="D142" s="334" t="s">
        <v>478</v>
      </c>
      <c r="E142" s="335" t="s">
        <v>1404</v>
      </c>
      <c r="F142" s="336" t="s">
        <v>1404</v>
      </c>
    </row>
    <row r="143" spans="2:6" ht="14.25" customHeight="1">
      <c r="B143" s="97"/>
      <c r="C143" s="333" t="s">
        <v>1704</v>
      </c>
      <c r="D143" s="334" t="s">
        <v>479</v>
      </c>
      <c r="E143" s="335" t="s">
        <v>1404</v>
      </c>
      <c r="F143" s="336" t="s">
        <v>1404</v>
      </c>
    </row>
    <row r="144" spans="2:6" ht="14.25" customHeight="1">
      <c r="B144" s="97"/>
      <c r="C144" s="333" t="s">
        <v>1705</v>
      </c>
      <c r="D144" s="334" t="s">
        <v>480</v>
      </c>
      <c r="E144" s="335" t="s">
        <v>1404</v>
      </c>
      <c r="F144" s="336" t="s">
        <v>1404</v>
      </c>
    </row>
    <row r="145" spans="2:6" ht="14.25" customHeight="1">
      <c r="B145" s="97"/>
      <c r="C145" s="333" t="s">
        <v>1706</v>
      </c>
      <c r="D145" s="334" t="s">
        <v>481</v>
      </c>
      <c r="E145" s="335" t="s">
        <v>1404</v>
      </c>
      <c r="F145" s="336" t="s">
        <v>1404</v>
      </c>
    </row>
    <row r="146" spans="2:6" ht="14.25" customHeight="1">
      <c r="B146" s="4"/>
      <c r="C146" s="333" t="s">
        <v>1707</v>
      </c>
      <c r="D146" s="334" t="s">
        <v>223</v>
      </c>
      <c r="E146" s="335" t="s">
        <v>1404</v>
      </c>
      <c r="F146" s="336" t="s">
        <v>1404</v>
      </c>
    </row>
    <row r="147" spans="2:6" ht="14.25" customHeight="1">
      <c r="B147" s="4"/>
      <c r="C147" s="333" t="s">
        <v>1708</v>
      </c>
      <c r="D147" s="334" t="s">
        <v>482</v>
      </c>
      <c r="E147" s="335" t="s">
        <v>1404</v>
      </c>
      <c r="F147" s="336" t="s">
        <v>1404</v>
      </c>
    </row>
    <row r="148" spans="2:6" ht="14.25" customHeight="1">
      <c r="B148" s="227"/>
      <c r="C148" s="350" t="s">
        <v>1709</v>
      </c>
      <c r="D148" s="351" t="s">
        <v>483</v>
      </c>
      <c r="E148" s="364" t="s">
        <v>1404</v>
      </c>
      <c r="F148" s="365" t="s">
        <v>1404</v>
      </c>
    </row>
    <row r="149" spans="2:6" ht="14.25" customHeight="1">
      <c r="B149" s="227"/>
      <c r="C149" s="333">
        <v>460014</v>
      </c>
      <c r="D149" s="334" t="s">
        <v>484</v>
      </c>
      <c r="E149" s="335" t="s">
        <v>1404</v>
      </c>
      <c r="F149" s="336" t="s">
        <v>1404</v>
      </c>
    </row>
    <row r="150" spans="2:6" ht="14.25" customHeight="1" thickBot="1">
      <c r="B150" s="246"/>
      <c r="C150" s="247"/>
      <c r="D150" s="248"/>
      <c r="E150" s="204"/>
      <c r="F150" s="205"/>
    </row>
    <row r="151" spans="2:6" ht="14.25" customHeight="1" thickBot="1">
      <c r="C151" s="28"/>
      <c r="E151" s="281"/>
      <c r="F151" s="281"/>
    </row>
    <row r="152" spans="2:6" ht="14.25" customHeight="1">
      <c r="B152" s="226"/>
      <c r="C152" s="232"/>
      <c r="D152" s="105"/>
      <c r="E152" s="290"/>
      <c r="F152" s="288"/>
    </row>
    <row r="153" spans="2:6" ht="14.25" customHeight="1">
      <c r="B153" s="100"/>
      <c r="C153" s="350" t="s">
        <v>1710</v>
      </c>
      <c r="D153" s="351" t="s">
        <v>280</v>
      </c>
      <c r="E153" s="364" t="s">
        <v>1404</v>
      </c>
      <c r="F153" s="365" t="s">
        <v>1404</v>
      </c>
    </row>
    <row r="154" spans="2:6" ht="14.25" customHeight="1">
      <c r="B154" s="613" t="s">
        <v>1478</v>
      </c>
      <c r="C154" s="333" t="s">
        <v>1711</v>
      </c>
      <c r="D154" s="334" t="s">
        <v>281</v>
      </c>
      <c r="E154" s="335" t="s">
        <v>1404</v>
      </c>
      <c r="F154" s="336" t="s">
        <v>1404</v>
      </c>
    </row>
    <row r="155" spans="2:6" ht="14.25" customHeight="1">
      <c r="B155" s="5" t="s">
        <v>1429</v>
      </c>
      <c r="C155" s="333" t="s">
        <v>1712</v>
      </c>
      <c r="D155" s="334" t="s">
        <v>282</v>
      </c>
      <c r="E155" s="335" t="s">
        <v>1404</v>
      </c>
      <c r="F155" s="336" t="s">
        <v>1404</v>
      </c>
    </row>
    <row r="156" spans="2:6" ht="14.25" customHeight="1">
      <c r="B156" s="97"/>
      <c r="C156" s="333" t="s">
        <v>1713</v>
      </c>
      <c r="D156" s="334" t="s">
        <v>458</v>
      </c>
      <c r="E156" s="335" t="s">
        <v>1404</v>
      </c>
      <c r="F156" s="336" t="s">
        <v>1404</v>
      </c>
    </row>
    <row r="157" spans="2:6" ht="14.25" customHeight="1">
      <c r="B157" s="4"/>
      <c r="C157" s="333" t="s">
        <v>1714</v>
      </c>
      <c r="D157" s="334" t="s">
        <v>459</v>
      </c>
      <c r="E157" s="335" t="s">
        <v>1404</v>
      </c>
      <c r="F157" s="336" t="s">
        <v>1404</v>
      </c>
    </row>
    <row r="158" spans="2:6" ht="14.25" customHeight="1">
      <c r="B158" s="227"/>
      <c r="C158" s="333" t="s">
        <v>1715</v>
      </c>
      <c r="D158" s="334" t="s">
        <v>460</v>
      </c>
      <c r="E158" s="335" t="s">
        <v>1404</v>
      </c>
      <c r="F158" s="336" t="s">
        <v>1404</v>
      </c>
    </row>
    <row r="159" spans="2:6" ht="14.25" customHeight="1">
      <c r="B159" s="227"/>
      <c r="C159" s="350" t="s">
        <v>1716</v>
      </c>
      <c r="D159" s="351" t="s">
        <v>461</v>
      </c>
      <c r="E159" s="364" t="s">
        <v>1404</v>
      </c>
      <c r="F159" s="365" t="s">
        <v>1404</v>
      </c>
    </row>
    <row r="160" spans="2:6" ht="14.25" customHeight="1">
      <c r="B160" s="227"/>
      <c r="C160" s="333" t="s">
        <v>1717</v>
      </c>
      <c r="D160" s="334" t="s">
        <v>462</v>
      </c>
      <c r="E160" s="335" t="s">
        <v>1404</v>
      </c>
      <c r="F160" s="336" t="s">
        <v>1404</v>
      </c>
    </row>
    <row r="161" spans="2:6" ht="14.25" customHeight="1" thickBot="1">
      <c r="B161" s="246"/>
      <c r="C161" s="263"/>
      <c r="D161" s="248"/>
      <c r="E161" s="158"/>
      <c r="F161" s="292"/>
    </row>
  </sheetData>
  <mergeCells count="6">
    <mergeCell ref="B2:F2"/>
    <mergeCell ref="B3:B5"/>
    <mergeCell ref="D3:D5"/>
    <mergeCell ref="E3:E5"/>
    <mergeCell ref="F3:F4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4" orientation="portrait" r:id="rId1"/>
  <headerFooter scaleWithDoc="0">
    <oddFooter>&amp;L
&amp;"-,Tučné"CLEVELINGS s.r.o.&amp;"-,Obyčejné"
Míškovice 238
768 52 Míškovice&amp;C&amp;G
&amp;R
&amp;"-,Obyčejné"Tel.:  +420 573 033 029
sales@clevelings.cz
www.clevelings.cz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tabColor theme="1" tint="0.499984740745262"/>
  </sheetPr>
  <dimension ref="A2:H872"/>
  <sheetViews>
    <sheetView zoomScaleNormal="100" workbookViewId="0">
      <pane ySplit="5" topLeftCell="A6" activePane="bottomLeft" state="frozen"/>
      <selection activeCell="J19" sqref="J19"/>
      <selection pane="bottomLeft" activeCell="H8" sqref="H8"/>
    </sheetView>
  </sheetViews>
  <sheetFormatPr defaultColWidth="9.140625" defaultRowHeight="14.25" customHeight="1"/>
  <cols>
    <col min="1" max="1" width="2.42578125" style="10" customWidth="1"/>
    <col min="2" max="2" width="45.7109375" style="241" customWidth="1"/>
    <col min="3" max="3" width="15.7109375" style="60" customWidth="1"/>
    <col min="4" max="4" width="16.28515625" style="242" bestFit="1" customWidth="1"/>
    <col min="5" max="5" width="15.7109375" style="13" customWidth="1"/>
    <col min="6" max="6" width="15.7109375" style="275" customWidth="1"/>
    <col min="7" max="7" width="2.140625" style="10" customWidth="1"/>
    <col min="8" max="16384" width="9.140625" style="10"/>
  </cols>
  <sheetData>
    <row r="2" spans="2:6" ht="20.85" customHeight="1">
      <c r="B2" s="1193" t="s">
        <v>1500</v>
      </c>
      <c r="C2" s="1193"/>
      <c r="D2" s="1193"/>
      <c r="E2" s="1193"/>
      <c r="F2" s="1193"/>
    </row>
    <row r="3" spans="2:6" ht="14.25" customHeight="1">
      <c r="B3" s="1065" t="s">
        <v>1453</v>
      </c>
      <c r="C3" s="1047" t="s">
        <v>1437</v>
      </c>
      <c r="D3" s="1044" t="s">
        <v>1445</v>
      </c>
      <c r="E3" s="1078" t="s">
        <v>2274</v>
      </c>
      <c r="F3" s="1053" t="s">
        <v>1692</v>
      </c>
    </row>
    <row r="4" spans="2:6" ht="14.25" customHeight="1">
      <c r="B4" s="1066"/>
      <c r="C4" s="1048"/>
      <c r="D4" s="1045"/>
      <c r="E4" s="1079"/>
      <c r="F4" s="1054"/>
    </row>
    <row r="5" spans="2:6" ht="14.25" customHeight="1">
      <c r="B5" s="1067"/>
      <c r="C5" s="1049"/>
      <c r="D5" s="1046"/>
      <c r="E5" s="1080"/>
      <c r="F5" s="660">
        <f>'RABATOVÝ LIST '!J18</f>
        <v>0</v>
      </c>
    </row>
    <row r="6" spans="2:6" ht="9.9499999999999993" customHeight="1" thickBot="1">
      <c r="B6" s="276"/>
      <c r="C6" s="277"/>
      <c r="D6" s="278"/>
      <c r="E6" s="279"/>
      <c r="F6" s="280"/>
    </row>
    <row r="7" spans="2:6" ht="14.25" customHeight="1">
      <c r="B7" s="282"/>
      <c r="C7" s="283"/>
      <c r="D7" s="284"/>
      <c r="E7" s="285"/>
      <c r="F7" s="286"/>
    </row>
    <row r="8" spans="2:6" ht="14.25" customHeight="1">
      <c r="B8" s="100"/>
      <c r="C8" s="236">
        <v>50416016</v>
      </c>
      <c r="D8" s="237">
        <v>16</v>
      </c>
      <c r="E8" s="321">
        <v>1.0462949596636837</v>
      </c>
      <c r="F8" s="322">
        <f t="shared" ref="F8:F23" si="0">E8*(100-$F$5)/100</f>
        <v>1.0462949596636837</v>
      </c>
    </row>
    <row r="9" spans="2:6" ht="14.25" customHeight="1">
      <c r="B9" s="99" t="s">
        <v>1497</v>
      </c>
      <c r="C9" s="228">
        <v>50416020</v>
      </c>
      <c r="D9" s="229" t="s">
        <v>137</v>
      </c>
      <c r="E9" s="220">
        <v>0.73396810603273333</v>
      </c>
      <c r="F9" s="323">
        <f>E9*(100-$F$5)/100</f>
        <v>0.73396810603273333</v>
      </c>
    </row>
    <row r="10" spans="2:6" ht="14.25" customHeight="1">
      <c r="B10" s="99" t="s">
        <v>1668</v>
      </c>
      <c r="C10" s="228">
        <v>50416025</v>
      </c>
      <c r="D10" s="229" t="s">
        <v>138</v>
      </c>
      <c r="E10" s="220">
        <v>0.93698056089285098</v>
      </c>
      <c r="F10" s="323">
        <f t="shared" si="0"/>
        <v>0.93698056089285098</v>
      </c>
    </row>
    <row r="11" spans="2:6" ht="14.25" customHeight="1">
      <c r="B11" s="100"/>
      <c r="C11" s="228">
        <v>50416032</v>
      </c>
      <c r="D11" s="229" t="s">
        <v>139</v>
      </c>
      <c r="E11" s="220">
        <v>1.4054708413392767</v>
      </c>
      <c r="F11" s="323">
        <f t="shared" si="0"/>
        <v>1.4054708413392769</v>
      </c>
    </row>
    <row r="12" spans="2:6" ht="14.25" customHeight="1">
      <c r="B12" s="100"/>
      <c r="C12" s="228">
        <v>50416040</v>
      </c>
      <c r="D12" s="229" t="s">
        <v>140</v>
      </c>
      <c r="E12" s="220">
        <v>2.01450820591963</v>
      </c>
      <c r="F12" s="323">
        <f t="shared" si="0"/>
        <v>2.01450820591963</v>
      </c>
    </row>
    <row r="13" spans="2:6" ht="14.25" customHeight="1">
      <c r="B13" s="227"/>
      <c r="C13" s="228">
        <v>50416050</v>
      </c>
      <c r="D13" s="229" t="s">
        <v>141</v>
      </c>
      <c r="E13" s="220">
        <v>2.9983377948571235</v>
      </c>
      <c r="F13" s="323">
        <f t="shared" si="0"/>
        <v>2.9983377948571235</v>
      </c>
    </row>
    <row r="14" spans="2:6" ht="14.25" customHeight="1">
      <c r="B14" s="227"/>
      <c r="C14" s="228">
        <v>50416063</v>
      </c>
      <c r="D14" s="229" t="s">
        <v>142</v>
      </c>
      <c r="E14" s="220">
        <v>4.5599720630118741</v>
      </c>
      <c r="F14" s="323">
        <f t="shared" si="0"/>
        <v>4.5599720630118741</v>
      </c>
    </row>
    <row r="15" spans="2:6" ht="14.25" customHeight="1">
      <c r="B15" s="227"/>
      <c r="C15" s="228">
        <v>50416075</v>
      </c>
      <c r="D15" s="229" t="s">
        <v>143</v>
      </c>
      <c r="E15" s="220">
        <v>8.3391269919463742</v>
      </c>
      <c r="F15" s="323">
        <f t="shared" si="0"/>
        <v>8.3391269919463742</v>
      </c>
    </row>
    <row r="16" spans="2:6" ht="14.25" customHeight="1">
      <c r="B16" s="227"/>
      <c r="C16" s="228">
        <v>50416090</v>
      </c>
      <c r="D16" s="229" t="s">
        <v>144</v>
      </c>
      <c r="E16" s="220">
        <v>14.08594109875586</v>
      </c>
      <c r="F16" s="323">
        <f t="shared" si="0"/>
        <v>14.08594109875586</v>
      </c>
    </row>
    <row r="17" spans="2:8" ht="14.25" customHeight="1">
      <c r="B17" s="227"/>
      <c r="C17" s="228">
        <v>50416110</v>
      </c>
      <c r="D17" s="229" t="s">
        <v>145</v>
      </c>
      <c r="E17" s="220">
        <v>26.29792107572602</v>
      </c>
      <c r="F17" s="323">
        <f t="shared" si="0"/>
        <v>26.297921075726023</v>
      </c>
    </row>
    <row r="18" spans="2:8" ht="14.25" customHeight="1">
      <c r="B18" s="227"/>
      <c r="C18" s="228">
        <v>50416125</v>
      </c>
      <c r="D18" s="229" t="s">
        <v>146</v>
      </c>
      <c r="E18" s="220">
        <v>37.838398317389625</v>
      </c>
      <c r="F18" s="323">
        <f t="shared" si="0"/>
        <v>37.838398317389625</v>
      </c>
    </row>
    <row r="19" spans="2:8" ht="14.25" customHeight="1">
      <c r="B19" s="227"/>
      <c r="C19" s="228">
        <v>50416140</v>
      </c>
      <c r="D19" s="229" t="s">
        <v>147</v>
      </c>
      <c r="E19" s="220">
        <v>68.165335804954921</v>
      </c>
      <c r="F19" s="323">
        <f t="shared" si="0"/>
        <v>68.165335804954921</v>
      </c>
    </row>
    <row r="20" spans="2:8" ht="14.25" customHeight="1">
      <c r="B20" s="227"/>
      <c r="C20" s="228">
        <v>50416160</v>
      </c>
      <c r="D20" s="229" t="s">
        <v>148</v>
      </c>
      <c r="E20" s="220">
        <v>75.551865893326905</v>
      </c>
      <c r="F20" s="323">
        <f t="shared" si="0"/>
        <v>75.551865893326905</v>
      </c>
    </row>
    <row r="21" spans="2:8" ht="14.25" customHeight="1">
      <c r="B21" s="227"/>
      <c r="C21" s="228">
        <v>50410200</v>
      </c>
      <c r="D21" s="229" t="s">
        <v>149</v>
      </c>
      <c r="E21" s="220">
        <v>124.13430797562117</v>
      </c>
      <c r="F21" s="323">
        <f t="shared" si="0"/>
        <v>124.13430797562118</v>
      </c>
    </row>
    <row r="22" spans="2:8" ht="14.25" customHeight="1">
      <c r="B22" s="227"/>
      <c r="C22" s="228">
        <v>50410225</v>
      </c>
      <c r="D22" s="229" t="s">
        <v>150</v>
      </c>
      <c r="E22" s="220">
        <v>244.17713416867699</v>
      </c>
      <c r="F22" s="323">
        <f t="shared" si="0"/>
        <v>244.17713416867701</v>
      </c>
    </row>
    <row r="23" spans="2:8" ht="14.25" customHeight="1">
      <c r="B23" s="227"/>
      <c r="C23" s="228">
        <v>50410250</v>
      </c>
      <c r="D23" s="229" t="s">
        <v>151</v>
      </c>
      <c r="E23" s="220">
        <v>524.52717612700758</v>
      </c>
      <c r="F23" s="323">
        <f t="shared" si="0"/>
        <v>524.52717612700758</v>
      </c>
    </row>
    <row r="24" spans="2:8" ht="14.25" customHeight="1">
      <c r="B24" s="227"/>
      <c r="C24" s="333">
        <v>50410280</v>
      </c>
      <c r="D24" s="334">
        <v>280</v>
      </c>
      <c r="E24" s="335" t="s">
        <v>2280</v>
      </c>
      <c r="F24" s="336" t="s">
        <v>1404</v>
      </c>
    </row>
    <row r="25" spans="2:8" ht="14.25" customHeight="1">
      <c r="B25" s="227"/>
      <c r="C25" s="228">
        <v>50410315</v>
      </c>
      <c r="D25" s="229" t="s">
        <v>152</v>
      </c>
      <c r="E25" s="220">
        <v>945.50708399697601</v>
      </c>
      <c r="F25" s="323">
        <f>E25*(100-$F$5)/100</f>
        <v>945.50708399697601</v>
      </c>
    </row>
    <row r="26" spans="2:8" ht="14.25" customHeight="1">
      <c r="B26" s="227"/>
      <c r="C26" s="333">
        <v>50410400</v>
      </c>
      <c r="D26" s="334">
        <v>400</v>
      </c>
      <c r="E26" s="335" t="s">
        <v>2280</v>
      </c>
      <c r="F26" s="336" t="s">
        <v>1404</v>
      </c>
    </row>
    <row r="27" spans="2:8" ht="9.9499999999999993" customHeight="1" thickBot="1">
      <c r="B27" s="246"/>
      <c r="C27" s="247"/>
      <c r="D27" s="248"/>
      <c r="E27" s="272"/>
      <c r="F27" s="205"/>
    </row>
    <row r="28" spans="2:8" ht="9.9499999999999993" customHeight="1" thickBot="1">
      <c r="C28" s="28"/>
      <c r="E28" s="274"/>
      <c r="F28" s="281"/>
    </row>
    <row r="29" spans="2:8" ht="14.25" customHeight="1">
      <c r="B29" s="226"/>
      <c r="C29" s="232"/>
      <c r="D29" s="105"/>
      <c r="E29" s="287"/>
      <c r="F29" s="288"/>
    </row>
    <row r="30" spans="2:8" ht="14.25" customHeight="1">
      <c r="B30" s="99" t="s">
        <v>1951</v>
      </c>
      <c r="C30" s="236">
        <v>53416020</v>
      </c>
      <c r="D30" s="237" t="s">
        <v>153</v>
      </c>
      <c r="E30" s="321">
        <v>1.4835525547470141</v>
      </c>
      <c r="F30" s="322">
        <f t="shared" ref="F30:F39" si="1">E30*(100-$F$5)/100</f>
        <v>1.4835525547470141</v>
      </c>
    </row>
    <row r="31" spans="2:8" ht="14.25" customHeight="1">
      <c r="B31" s="99" t="s">
        <v>1669</v>
      </c>
      <c r="C31" s="228">
        <v>53416024</v>
      </c>
      <c r="D31" s="229" t="s">
        <v>171</v>
      </c>
      <c r="E31" s="220">
        <v>2.5766965424553399</v>
      </c>
      <c r="F31" s="323">
        <f t="shared" si="1"/>
        <v>2.5766965424553399</v>
      </c>
    </row>
    <row r="32" spans="2:8" ht="14.25" customHeight="1">
      <c r="B32" s="100"/>
      <c r="C32" s="228">
        <v>53416025</v>
      </c>
      <c r="D32" s="229" t="s">
        <v>19</v>
      </c>
      <c r="E32" s="220">
        <v>1.7177976949702267</v>
      </c>
      <c r="F32" s="323">
        <f t="shared" si="1"/>
        <v>1.7177976949702267</v>
      </c>
      <c r="H32" s="31"/>
    </row>
    <row r="33" spans="2:6" ht="14.25" customHeight="1">
      <c r="B33" s="97"/>
      <c r="C33" s="228">
        <v>53416032</v>
      </c>
      <c r="D33" s="229" t="s">
        <v>154</v>
      </c>
      <c r="E33" s="220">
        <v>2.279986031505937</v>
      </c>
      <c r="F33" s="323">
        <f t="shared" si="1"/>
        <v>2.279986031505937</v>
      </c>
    </row>
    <row r="34" spans="2:6" ht="14.25" customHeight="1">
      <c r="B34" s="4"/>
      <c r="C34" s="228">
        <v>53416040</v>
      </c>
      <c r="D34" s="229" t="s">
        <v>23</v>
      </c>
      <c r="E34" s="220">
        <v>3.5605261313928329</v>
      </c>
      <c r="F34" s="323">
        <f t="shared" si="1"/>
        <v>3.5605261313928325</v>
      </c>
    </row>
    <row r="35" spans="2:6" ht="14.25" customHeight="1">
      <c r="B35" s="227"/>
      <c r="C35" s="228">
        <v>53416050</v>
      </c>
      <c r="D35" s="229" t="s">
        <v>25</v>
      </c>
      <c r="E35" s="220">
        <v>5.1065440568660376</v>
      </c>
      <c r="F35" s="323">
        <f t="shared" si="1"/>
        <v>5.1065440568660376</v>
      </c>
    </row>
    <row r="36" spans="2:6" ht="14.25" customHeight="1">
      <c r="B36" s="227"/>
      <c r="C36" s="228">
        <v>53416063</v>
      </c>
      <c r="D36" s="229" t="s">
        <v>26</v>
      </c>
      <c r="E36" s="220">
        <v>6.2933861006636471</v>
      </c>
      <c r="F36" s="323">
        <f t="shared" si="1"/>
        <v>6.2933861006636471</v>
      </c>
    </row>
    <row r="37" spans="2:6" ht="14.25" customHeight="1">
      <c r="B37" s="227"/>
      <c r="C37" s="228">
        <v>53416075</v>
      </c>
      <c r="D37" s="229" t="s">
        <v>155</v>
      </c>
      <c r="E37" s="220">
        <v>25.62641834041947</v>
      </c>
      <c r="F37" s="323">
        <f t="shared" si="1"/>
        <v>25.62641834041947</v>
      </c>
    </row>
    <row r="38" spans="2:6" ht="14.25" customHeight="1">
      <c r="B38" s="227"/>
      <c r="C38" s="228">
        <v>53416090</v>
      </c>
      <c r="D38" s="229" t="s">
        <v>156</v>
      </c>
      <c r="E38" s="220">
        <v>38.447435681969992</v>
      </c>
      <c r="F38" s="323">
        <f t="shared" si="1"/>
        <v>38.447435681969992</v>
      </c>
    </row>
    <row r="39" spans="2:6" ht="14.25" customHeight="1">
      <c r="B39" s="227"/>
      <c r="C39" s="228">
        <v>53416110</v>
      </c>
      <c r="D39" s="229" t="s">
        <v>157</v>
      </c>
      <c r="E39" s="220">
        <v>59.185938763065082</v>
      </c>
      <c r="F39" s="323">
        <f t="shared" si="1"/>
        <v>59.185938763065082</v>
      </c>
    </row>
    <row r="40" spans="2:6" ht="9.9499999999999993" customHeight="1" thickBot="1">
      <c r="B40" s="246"/>
      <c r="C40" s="247"/>
      <c r="D40" s="248"/>
      <c r="E40" s="272"/>
      <c r="F40" s="205"/>
    </row>
    <row r="41" spans="2:6" ht="9.9499999999999993" customHeight="1" thickBot="1">
      <c r="C41" s="28"/>
      <c r="E41" s="274"/>
      <c r="F41" s="281"/>
    </row>
    <row r="42" spans="2:6" ht="14.25" customHeight="1">
      <c r="B42" s="226"/>
      <c r="C42" s="232"/>
      <c r="D42" s="105"/>
      <c r="E42" s="287"/>
      <c r="F42" s="288"/>
    </row>
    <row r="43" spans="2:6" ht="14.25" customHeight="1">
      <c r="B43" s="100"/>
      <c r="C43" s="236">
        <v>52416020</v>
      </c>
      <c r="D43" s="237" t="s">
        <v>134</v>
      </c>
      <c r="E43" s="321">
        <v>1.7177976949702267</v>
      </c>
      <c r="F43" s="322">
        <f t="shared" ref="F43:F51" si="2">E43*(100-$F$5)/100</f>
        <v>1.7177976949702267</v>
      </c>
    </row>
    <row r="44" spans="2:6" ht="14.25" customHeight="1">
      <c r="B44" s="99" t="s">
        <v>1951</v>
      </c>
      <c r="C44" s="228">
        <v>52416025</v>
      </c>
      <c r="D44" s="229" t="s">
        <v>133</v>
      </c>
      <c r="E44" s="220">
        <v>2.0613572339642725</v>
      </c>
      <c r="F44" s="323">
        <f t="shared" si="2"/>
        <v>2.0613572339642725</v>
      </c>
    </row>
    <row r="45" spans="2:6" ht="14.25" customHeight="1">
      <c r="B45" s="320" t="s">
        <v>1498</v>
      </c>
      <c r="C45" s="228">
        <v>52416032</v>
      </c>
      <c r="D45" s="229" t="s">
        <v>132</v>
      </c>
      <c r="E45" s="220">
        <v>2.76409265463391</v>
      </c>
      <c r="F45" s="323">
        <f t="shared" si="2"/>
        <v>2.7640926546339104</v>
      </c>
    </row>
    <row r="46" spans="2:6" ht="14.25" customHeight="1">
      <c r="B46" s="4"/>
      <c r="C46" s="228">
        <v>52416040</v>
      </c>
      <c r="D46" s="229" t="s">
        <v>131</v>
      </c>
      <c r="E46" s="220">
        <v>4.1851798386547348</v>
      </c>
      <c r="F46" s="323">
        <f t="shared" si="2"/>
        <v>4.1851798386547348</v>
      </c>
    </row>
    <row r="47" spans="2:6" ht="14.25" customHeight="1">
      <c r="B47" s="227"/>
      <c r="C47" s="228">
        <v>52416050</v>
      </c>
      <c r="D47" s="229" t="s">
        <v>135</v>
      </c>
      <c r="E47" s="220">
        <v>5.4657199385416293</v>
      </c>
      <c r="F47" s="323">
        <f t="shared" si="2"/>
        <v>5.4657199385416284</v>
      </c>
    </row>
    <row r="48" spans="2:6" ht="14.25" customHeight="1">
      <c r="B48" s="227"/>
      <c r="C48" s="228">
        <v>52416063</v>
      </c>
      <c r="D48" s="229" t="s">
        <v>136</v>
      </c>
      <c r="E48" s="220">
        <v>7.8394040261368518</v>
      </c>
      <c r="F48" s="323">
        <f t="shared" si="2"/>
        <v>7.8394040261368509</v>
      </c>
    </row>
    <row r="49" spans="1:8" ht="14.25" customHeight="1">
      <c r="B49" s="227"/>
      <c r="C49" s="228">
        <v>52416075</v>
      </c>
      <c r="D49" s="229" t="s">
        <v>158</v>
      </c>
      <c r="E49" s="220">
        <v>27.3754487207528</v>
      </c>
      <c r="F49" s="323">
        <f t="shared" si="2"/>
        <v>27.3754487207528</v>
      </c>
    </row>
    <row r="50" spans="1:8" ht="14.25" customHeight="1">
      <c r="B50" s="227"/>
      <c r="C50" s="228">
        <v>52416090</v>
      </c>
      <c r="D50" s="229" t="s">
        <v>159</v>
      </c>
      <c r="E50" s="220">
        <v>40.586874629341985</v>
      </c>
      <c r="F50" s="323">
        <f t="shared" si="2"/>
        <v>40.586874629341985</v>
      </c>
    </row>
    <row r="51" spans="1:8" ht="14.25" customHeight="1">
      <c r="B51" s="227"/>
      <c r="C51" s="228">
        <v>52416110</v>
      </c>
      <c r="D51" s="229" t="s">
        <v>160</v>
      </c>
      <c r="E51" s="220">
        <v>66.650550564844792</v>
      </c>
      <c r="F51" s="323">
        <f t="shared" si="2"/>
        <v>66.650550564844792</v>
      </c>
    </row>
    <row r="52" spans="1:8" ht="9.9499999999999993" customHeight="1" thickBot="1">
      <c r="B52" s="246"/>
      <c r="C52" s="247"/>
      <c r="D52" s="248"/>
      <c r="E52" s="272"/>
      <c r="F52" s="205"/>
    </row>
    <row r="53" spans="1:8" ht="9.9499999999999993" customHeight="1" thickBot="1">
      <c r="A53" s="31"/>
      <c r="B53" s="309"/>
      <c r="C53" s="310"/>
      <c r="D53" s="311"/>
      <c r="E53" s="312"/>
      <c r="F53" s="313"/>
      <c r="G53" s="31"/>
      <c r="H53" s="31"/>
    </row>
    <row r="54" spans="1:8" ht="14.25" customHeight="1">
      <c r="A54" s="31"/>
      <c r="B54" s="226"/>
      <c r="C54" s="232"/>
      <c r="D54" s="105"/>
      <c r="E54" s="105"/>
      <c r="F54" s="870"/>
      <c r="G54" s="31"/>
      <c r="H54" s="31"/>
    </row>
    <row r="55" spans="1:8" ht="14.25" customHeight="1">
      <c r="A55" s="31"/>
      <c r="B55" s="871"/>
      <c r="C55" s="872" t="s">
        <v>2377</v>
      </c>
      <c r="D55" s="873"/>
      <c r="E55" s="873"/>
      <c r="F55" s="874"/>
      <c r="G55" s="31"/>
      <c r="H55" s="31"/>
    </row>
    <row r="56" spans="1:8" ht="14.25" customHeight="1">
      <c r="A56" s="31"/>
      <c r="B56" s="227"/>
      <c r="C56" s="872"/>
      <c r="D56" s="29"/>
      <c r="E56" s="29"/>
      <c r="F56" s="389"/>
      <c r="G56" s="31"/>
      <c r="H56" s="31"/>
    </row>
    <row r="57" spans="1:8" ht="14.25" customHeight="1">
      <c r="A57" s="31"/>
      <c r="B57" s="227"/>
      <c r="C57" s="872" t="s">
        <v>2375</v>
      </c>
      <c r="D57" s="29"/>
      <c r="E57" s="29"/>
      <c r="F57" s="389"/>
      <c r="G57" s="31"/>
      <c r="H57" s="31"/>
    </row>
    <row r="58" spans="1:8" ht="14.25" customHeight="1">
      <c r="A58" s="31"/>
      <c r="B58" s="875"/>
      <c r="C58" s="876"/>
      <c r="D58" s="29"/>
      <c r="E58" s="29"/>
      <c r="F58" s="389"/>
      <c r="G58" s="31"/>
      <c r="H58" s="31"/>
    </row>
    <row r="59" spans="1:8" ht="14.25" customHeight="1">
      <c r="A59" s="31"/>
      <c r="B59" s="227"/>
      <c r="C59" s="877" t="s">
        <v>2376</v>
      </c>
      <c r="D59" s="29"/>
      <c r="E59" s="29"/>
      <c r="F59" s="389"/>
      <c r="G59" s="31"/>
      <c r="H59" s="31"/>
    </row>
    <row r="60" spans="1:8" ht="14.25" customHeight="1" thickBot="1">
      <c r="A60" s="31"/>
      <c r="B60" s="246"/>
      <c r="C60" s="247"/>
      <c r="D60" s="248"/>
      <c r="E60" s="248"/>
      <c r="F60" s="390"/>
      <c r="G60" s="31"/>
      <c r="H60" s="31"/>
    </row>
    <row r="61" spans="1:8" ht="14.25" customHeight="1">
      <c r="A61" s="31"/>
      <c r="B61" s="314"/>
      <c r="C61" s="315"/>
      <c r="D61" s="316"/>
      <c r="E61" s="317"/>
      <c r="F61" s="318"/>
      <c r="G61" s="31"/>
      <c r="H61" s="31"/>
    </row>
    <row r="62" spans="1:8" ht="14.25" customHeight="1">
      <c r="B62" s="673" t="s">
        <v>1952</v>
      </c>
      <c r="C62" s="236" t="s">
        <v>947</v>
      </c>
      <c r="D62" s="237" t="s">
        <v>153</v>
      </c>
      <c r="E62" s="321">
        <v>3.0342941884800005</v>
      </c>
      <c r="F62" s="322">
        <f t="shared" ref="F62:F68" si="3">E62*(100-$F$5)/100</f>
        <v>3.0342941884800005</v>
      </c>
    </row>
    <row r="63" spans="1:8" ht="14.25" customHeight="1">
      <c r="B63" s="99" t="s">
        <v>1670</v>
      </c>
      <c r="C63" s="228" t="s">
        <v>948</v>
      </c>
      <c r="D63" s="229" t="s">
        <v>171</v>
      </c>
      <c r="E63" s="220">
        <v>3.3262812000000008</v>
      </c>
      <c r="F63" s="323">
        <f t="shared" si="3"/>
        <v>3.3262812000000008</v>
      </c>
    </row>
    <row r="64" spans="1:8" ht="14.25" customHeight="1">
      <c r="B64" s="99"/>
      <c r="C64" s="228" t="s">
        <v>949</v>
      </c>
      <c r="D64" s="229" t="s">
        <v>19</v>
      </c>
      <c r="E64" s="220">
        <v>3.3262809911696207</v>
      </c>
      <c r="F64" s="323">
        <f t="shared" si="3"/>
        <v>3.3262809911696207</v>
      </c>
    </row>
    <row r="65" spans="2:6" ht="14.25" customHeight="1">
      <c r="B65" s="4"/>
      <c r="C65" s="228" t="s">
        <v>950</v>
      </c>
      <c r="D65" s="229" t="s">
        <v>154</v>
      </c>
      <c r="E65" s="220">
        <v>4.4818903496041376</v>
      </c>
      <c r="F65" s="323">
        <f t="shared" si="3"/>
        <v>4.4818903496041376</v>
      </c>
    </row>
    <row r="66" spans="2:6" ht="14.25" customHeight="1">
      <c r="B66" s="227"/>
      <c r="C66" s="228" t="s">
        <v>951</v>
      </c>
      <c r="D66" s="229" t="s">
        <v>23</v>
      </c>
      <c r="E66" s="220">
        <v>7.0742032347410273</v>
      </c>
      <c r="F66" s="323">
        <f t="shared" si="3"/>
        <v>7.0742032347410273</v>
      </c>
    </row>
    <row r="67" spans="2:6" ht="14.25" customHeight="1">
      <c r="B67" s="227"/>
      <c r="C67" s="228" t="s">
        <v>952</v>
      </c>
      <c r="D67" s="229" t="s">
        <v>25</v>
      </c>
      <c r="E67" s="220">
        <v>9.4166546369731545</v>
      </c>
      <c r="F67" s="323">
        <f t="shared" si="3"/>
        <v>9.4166546369731545</v>
      </c>
    </row>
    <row r="68" spans="2:6" ht="14.25" customHeight="1">
      <c r="B68" s="227"/>
      <c r="C68" s="228" t="s">
        <v>953</v>
      </c>
      <c r="D68" s="229" t="s">
        <v>26</v>
      </c>
      <c r="E68" s="220">
        <v>12.383759746467179</v>
      </c>
      <c r="F68" s="323">
        <f t="shared" si="3"/>
        <v>12.383759746467179</v>
      </c>
    </row>
    <row r="69" spans="2:6" ht="14.25" customHeight="1" thickBot="1">
      <c r="B69" s="246"/>
      <c r="C69" s="247"/>
      <c r="D69" s="248"/>
      <c r="E69" s="272"/>
      <c r="F69" s="205"/>
    </row>
    <row r="70" spans="2:6" ht="9.9499999999999993" customHeight="1" thickBot="1">
      <c r="C70" s="28"/>
      <c r="E70" s="274"/>
      <c r="F70" s="281"/>
    </row>
    <row r="71" spans="2:6" ht="14.25" customHeight="1">
      <c r="B71" s="226"/>
      <c r="C71" s="232"/>
      <c r="D71" s="105"/>
      <c r="E71" s="287"/>
      <c r="F71" s="288"/>
    </row>
    <row r="72" spans="2:6" ht="14.25" customHeight="1">
      <c r="B72" s="100"/>
      <c r="C72" s="236">
        <v>55416325</v>
      </c>
      <c r="D72" s="237" t="s">
        <v>161</v>
      </c>
      <c r="E72" s="321">
        <v>4.7473681751904442</v>
      </c>
      <c r="F72" s="322">
        <f t="shared" ref="F72:F80" si="4">E72*(100-$F$5)/100</f>
        <v>4.7473681751904442</v>
      </c>
    </row>
    <row r="73" spans="2:6" ht="14.25" customHeight="1">
      <c r="B73" s="99" t="s">
        <v>1501</v>
      </c>
      <c r="C73" s="228">
        <v>55416332</v>
      </c>
      <c r="D73" s="229" t="s">
        <v>162</v>
      </c>
      <c r="E73" s="220">
        <v>4.7473681751904442</v>
      </c>
      <c r="F73" s="323">
        <f t="shared" si="4"/>
        <v>4.7473681751904442</v>
      </c>
    </row>
    <row r="74" spans="2:6" ht="14.25" customHeight="1">
      <c r="B74" s="99" t="s">
        <v>1671</v>
      </c>
      <c r="C74" s="228">
        <v>55416340</v>
      </c>
      <c r="D74" s="229" t="s">
        <v>163</v>
      </c>
      <c r="E74" s="220">
        <v>4.7473681751904442</v>
      </c>
      <c r="F74" s="323">
        <f t="shared" si="4"/>
        <v>4.7473681751904442</v>
      </c>
    </row>
    <row r="75" spans="2:6" ht="14.25" customHeight="1">
      <c r="B75" s="4"/>
      <c r="C75" s="228">
        <v>55416440</v>
      </c>
      <c r="D75" s="229" t="s">
        <v>164</v>
      </c>
      <c r="E75" s="220">
        <v>5.6062670226755582</v>
      </c>
      <c r="F75" s="323">
        <f t="shared" si="4"/>
        <v>5.6062670226755582</v>
      </c>
    </row>
    <row r="76" spans="2:6" ht="14.25" customHeight="1">
      <c r="B76" s="227"/>
      <c r="C76" s="228">
        <v>55416450</v>
      </c>
      <c r="D76" s="229" t="s">
        <v>165</v>
      </c>
      <c r="E76" s="220">
        <v>5.6062670226755582</v>
      </c>
      <c r="F76" s="323">
        <f t="shared" si="4"/>
        <v>5.6062670226755582</v>
      </c>
    </row>
    <row r="77" spans="2:6" ht="14.25" customHeight="1">
      <c r="B77" s="227"/>
      <c r="C77" s="228">
        <v>55416540</v>
      </c>
      <c r="D77" s="229" t="s">
        <v>166</v>
      </c>
      <c r="E77" s="220">
        <v>6.0122919323957928</v>
      </c>
      <c r="F77" s="323">
        <f t="shared" si="4"/>
        <v>6.0122919323957937</v>
      </c>
    </row>
    <row r="78" spans="2:6" ht="14.25" customHeight="1">
      <c r="B78" s="227"/>
      <c r="C78" s="228">
        <v>55416550</v>
      </c>
      <c r="D78" s="229" t="s">
        <v>167</v>
      </c>
      <c r="E78" s="220">
        <v>6.0122919323957928</v>
      </c>
      <c r="F78" s="323">
        <f t="shared" si="4"/>
        <v>6.0122919323957937</v>
      </c>
    </row>
    <row r="79" spans="2:6" ht="14.25" customHeight="1">
      <c r="B79" s="227"/>
      <c r="C79" s="228">
        <v>55416563</v>
      </c>
      <c r="D79" s="229" t="s">
        <v>168</v>
      </c>
      <c r="E79" s="220">
        <v>8.8388499577558957</v>
      </c>
      <c r="F79" s="323">
        <f t="shared" si="4"/>
        <v>8.8388499577558957</v>
      </c>
    </row>
    <row r="80" spans="2:6" ht="14.25" customHeight="1">
      <c r="B80" s="227"/>
      <c r="C80" s="228">
        <v>55416663</v>
      </c>
      <c r="D80" s="229" t="s">
        <v>169</v>
      </c>
      <c r="E80" s="220">
        <v>12.571155858645749</v>
      </c>
      <c r="F80" s="323">
        <f t="shared" si="4"/>
        <v>12.571155858645749</v>
      </c>
    </row>
    <row r="81" spans="2:6" ht="14.25" customHeight="1" thickBot="1">
      <c r="B81" s="246"/>
      <c r="C81" s="247"/>
      <c r="D81" s="248"/>
      <c r="E81" s="272"/>
      <c r="F81" s="205"/>
    </row>
    <row r="82" spans="2:6" ht="9.9499999999999993" customHeight="1" thickBot="1">
      <c r="C82" s="28"/>
      <c r="E82" s="274"/>
      <c r="F82" s="281"/>
    </row>
    <row r="83" spans="2:6" ht="14.25" customHeight="1">
      <c r="B83" s="226"/>
      <c r="C83" s="232"/>
      <c r="D83" s="105"/>
      <c r="E83" s="287"/>
      <c r="F83" s="288"/>
    </row>
    <row r="84" spans="2:6" ht="14.25" customHeight="1">
      <c r="B84" s="99" t="s">
        <v>1496</v>
      </c>
      <c r="C84" s="236">
        <v>50416432</v>
      </c>
      <c r="D84" s="237" t="s">
        <v>1953</v>
      </c>
      <c r="E84" s="321">
        <v>5.0750584214400014</v>
      </c>
      <c r="F84" s="322">
        <f>E84*(100-$F$5)/100</f>
        <v>5.0750584214400014</v>
      </c>
    </row>
    <row r="85" spans="2:6" ht="14.25" customHeight="1">
      <c r="B85" s="99"/>
      <c r="C85" s="236">
        <v>50416532</v>
      </c>
      <c r="D85" s="237" t="s">
        <v>1954</v>
      </c>
      <c r="E85" s="321">
        <v>5.7597885259200021</v>
      </c>
      <c r="F85" s="322">
        <f>E85*(100-$F$5)/100</f>
        <v>5.7597885259200021</v>
      </c>
    </row>
    <row r="86" spans="2:6" ht="14.25" customHeight="1">
      <c r="B86" s="97"/>
      <c r="C86" s="236">
        <v>50416540</v>
      </c>
      <c r="D86" s="237" t="s">
        <v>1955</v>
      </c>
      <c r="E86" s="321">
        <v>7.2769356201600024</v>
      </c>
      <c r="F86" s="322">
        <f>E86*(100-$F$5)/100</f>
        <v>7.2769356201600024</v>
      </c>
    </row>
    <row r="87" spans="2:6" ht="14.25" customHeight="1">
      <c r="B87" s="4"/>
      <c r="C87" s="236">
        <v>50416650</v>
      </c>
      <c r="D87" s="237" t="s">
        <v>1956</v>
      </c>
      <c r="E87" s="321">
        <v>10.566325337760004</v>
      </c>
      <c r="F87" s="322">
        <f>E87*(100-$F$5)/100</f>
        <v>10.566325337760004</v>
      </c>
    </row>
    <row r="88" spans="2:6" ht="14.25" customHeight="1" thickBot="1">
      <c r="B88" s="319"/>
      <c r="C88" s="247"/>
      <c r="D88" s="248"/>
      <c r="E88" s="272">
        <v>0</v>
      </c>
      <c r="F88" s="205"/>
    </row>
    <row r="89" spans="2:6" ht="9.9499999999999993" customHeight="1" thickBot="1">
      <c r="B89" s="28"/>
      <c r="C89" s="28"/>
      <c r="E89" s="274"/>
      <c r="F89" s="281"/>
    </row>
    <row r="90" spans="2:6" ht="14.25" customHeight="1">
      <c r="B90" s="84"/>
      <c r="C90" s="232"/>
      <c r="D90" s="105"/>
      <c r="E90" s="287"/>
      <c r="F90" s="288"/>
    </row>
    <row r="91" spans="2:6" ht="14.25" customHeight="1">
      <c r="B91" s="100"/>
      <c r="C91" s="236">
        <v>50016020</v>
      </c>
      <c r="D91" s="237">
        <v>20</v>
      </c>
      <c r="E91" s="321">
        <v>3.5292934460297385</v>
      </c>
      <c r="F91" s="322">
        <f>E91*(100-$F$5)/100</f>
        <v>3.5292934460297385</v>
      </c>
    </row>
    <row r="92" spans="2:6" ht="14.25" customHeight="1">
      <c r="B92" s="99" t="s">
        <v>1499</v>
      </c>
      <c r="C92" s="228">
        <v>50016025</v>
      </c>
      <c r="D92" s="229">
        <v>25</v>
      </c>
      <c r="E92" s="220">
        <v>4.4038086361963984</v>
      </c>
      <c r="F92" s="323">
        <f t="shared" ref="F92:F103" si="5">E92*(100-$F$5)/100</f>
        <v>4.4038086361963984</v>
      </c>
    </row>
    <row r="93" spans="2:6" ht="14.25" customHeight="1">
      <c r="B93" s="99" t="s">
        <v>1672</v>
      </c>
      <c r="C93" s="228">
        <v>50016032</v>
      </c>
      <c r="D93" s="229">
        <v>32</v>
      </c>
      <c r="E93" s="220">
        <v>6.2777697579821012</v>
      </c>
      <c r="F93" s="323">
        <f t="shared" si="5"/>
        <v>6.2777697579821021</v>
      </c>
    </row>
    <row r="94" spans="2:6" ht="14.25" customHeight="1">
      <c r="B94" s="100"/>
      <c r="C94" s="228">
        <v>50016040</v>
      </c>
      <c r="D94" s="229">
        <v>40</v>
      </c>
      <c r="E94" s="220">
        <v>8.2922779639017303</v>
      </c>
      <c r="F94" s="323">
        <f t="shared" si="5"/>
        <v>8.2922779639017303</v>
      </c>
    </row>
    <row r="95" spans="2:6" ht="14.25" customHeight="1">
      <c r="B95" s="100"/>
      <c r="C95" s="228">
        <v>50016050</v>
      </c>
      <c r="D95" s="229">
        <v>50</v>
      </c>
      <c r="E95" s="220">
        <v>12.602388544008852</v>
      </c>
      <c r="F95" s="323">
        <f t="shared" si="5"/>
        <v>12.602388544008852</v>
      </c>
    </row>
    <row r="96" spans="2:6" ht="14.25" customHeight="1">
      <c r="B96" s="100"/>
      <c r="C96" s="228">
        <v>50016063</v>
      </c>
      <c r="D96" s="229">
        <v>63</v>
      </c>
      <c r="E96" s="220">
        <v>20.254396457967129</v>
      </c>
      <c r="F96" s="323">
        <f t="shared" si="5"/>
        <v>20.254396457967129</v>
      </c>
    </row>
    <row r="97" spans="2:6" ht="14.25" customHeight="1">
      <c r="B97" s="100"/>
      <c r="C97" s="228">
        <v>50016075</v>
      </c>
      <c r="D97" s="229">
        <v>75</v>
      </c>
      <c r="E97" s="220">
        <v>36.18306599314559</v>
      </c>
      <c r="F97" s="323">
        <f t="shared" si="5"/>
        <v>36.18306599314559</v>
      </c>
    </row>
    <row r="98" spans="2:6" ht="14.25" customHeight="1">
      <c r="B98" s="100"/>
      <c r="C98" s="228">
        <v>50016090</v>
      </c>
      <c r="D98" s="229">
        <v>90</v>
      </c>
      <c r="E98" s="220">
        <v>80.486630180695897</v>
      </c>
      <c r="F98" s="323">
        <f t="shared" si="5"/>
        <v>80.486630180695897</v>
      </c>
    </row>
    <row r="99" spans="2:6" ht="14.25" customHeight="1">
      <c r="B99" s="100"/>
      <c r="C99" s="228">
        <v>50016110</v>
      </c>
      <c r="D99" s="229">
        <v>110</v>
      </c>
      <c r="E99" s="220">
        <v>143.32679313124311</v>
      </c>
      <c r="F99" s="323">
        <f t="shared" si="5"/>
        <v>143.32679313124311</v>
      </c>
    </row>
    <row r="100" spans="2:6" ht="14.25" customHeight="1">
      <c r="B100" s="100"/>
      <c r="C100" s="228">
        <v>50016125</v>
      </c>
      <c r="D100" s="229">
        <v>125</v>
      </c>
      <c r="E100" s="220">
        <v>284.07688972003092</v>
      </c>
      <c r="F100" s="323">
        <f t="shared" si="5"/>
        <v>284.07688972003092</v>
      </c>
    </row>
    <row r="101" spans="2:6" ht="14.25" customHeight="1">
      <c r="B101" s="100"/>
      <c r="C101" s="228">
        <v>50016140</v>
      </c>
      <c r="D101" s="229">
        <v>140</v>
      </c>
      <c r="E101" s="220">
        <v>299.31844017722119</v>
      </c>
      <c r="F101" s="323">
        <f t="shared" si="5"/>
        <v>299.31844017722119</v>
      </c>
    </row>
    <row r="102" spans="2:6" ht="14.25" customHeight="1">
      <c r="B102" s="97"/>
      <c r="C102" s="228">
        <v>50016160</v>
      </c>
      <c r="D102" s="229">
        <v>160</v>
      </c>
      <c r="E102" s="220">
        <v>343.16913042700662</v>
      </c>
      <c r="F102" s="323">
        <f t="shared" si="5"/>
        <v>343.16913042700662</v>
      </c>
    </row>
    <row r="103" spans="2:6" ht="14.25" customHeight="1">
      <c r="B103" s="4"/>
      <c r="C103" s="228">
        <v>50010200</v>
      </c>
      <c r="D103" s="229">
        <v>200</v>
      </c>
      <c r="E103" s="220">
        <v>761.82839054436567</v>
      </c>
      <c r="F103" s="323">
        <f t="shared" si="5"/>
        <v>761.82839054436567</v>
      </c>
    </row>
    <row r="104" spans="2:6" ht="14.25" customHeight="1" thickBot="1">
      <c r="B104" s="246"/>
      <c r="C104" s="247"/>
      <c r="D104" s="248"/>
      <c r="E104" s="204"/>
      <c r="F104" s="205"/>
    </row>
    <row r="105" spans="2:6" ht="9.9499999999999993" customHeight="1" thickBot="1">
      <c r="C105" s="28"/>
      <c r="E105" s="281"/>
      <c r="F105" s="281"/>
    </row>
    <row r="106" spans="2:6" ht="14.25" customHeight="1">
      <c r="B106" s="226"/>
      <c r="C106" s="232"/>
      <c r="D106" s="105"/>
      <c r="E106" s="290"/>
      <c r="F106" s="288"/>
    </row>
    <row r="107" spans="2:6" ht="14.25" customHeight="1">
      <c r="B107" s="99" t="s">
        <v>1462</v>
      </c>
      <c r="C107" s="236">
        <v>50516016</v>
      </c>
      <c r="D107" s="237">
        <v>16</v>
      </c>
      <c r="E107" s="321">
        <v>1.4991688974285617</v>
      </c>
      <c r="F107" s="322">
        <f t="shared" ref="F107:F122" si="6">E107*(100-$F$5)/100</f>
        <v>1.4991688974285617</v>
      </c>
    </row>
    <row r="108" spans="2:6" ht="14.25" customHeight="1">
      <c r="B108" s="99" t="s">
        <v>1672</v>
      </c>
      <c r="C108" s="228">
        <v>50516020</v>
      </c>
      <c r="D108" s="229">
        <v>20</v>
      </c>
      <c r="E108" s="220">
        <v>0.99944593161904105</v>
      </c>
      <c r="F108" s="323">
        <f>E108*(100-$F$5)/100</f>
        <v>0.99944593161904105</v>
      </c>
    </row>
    <row r="109" spans="2:6" ht="14.25" customHeight="1">
      <c r="B109" s="99"/>
      <c r="C109" s="228">
        <v>50516025</v>
      </c>
      <c r="D109" s="229" t="s">
        <v>138</v>
      </c>
      <c r="E109" s="220">
        <v>1.3430054706130863</v>
      </c>
      <c r="F109" s="323">
        <f t="shared" si="6"/>
        <v>1.3430054706130863</v>
      </c>
    </row>
    <row r="110" spans="2:6" ht="14.25" customHeight="1">
      <c r="B110" s="97"/>
      <c r="C110" s="228">
        <v>50516032</v>
      </c>
      <c r="D110" s="229" t="s">
        <v>139</v>
      </c>
      <c r="E110" s="220">
        <v>1.7958794083779643</v>
      </c>
      <c r="F110" s="323">
        <f t="shared" si="6"/>
        <v>1.7958794083779643</v>
      </c>
    </row>
    <row r="111" spans="2:6" ht="14.25" customHeight="1">
      <c r="B111" s="4"/>
      <c r="C111" s="228">
        <v>50516040</v>
      </c>
      <c r="D111" s="229" t="s">
        <v>140</v>
      </c>
      <c r="E111" s="220">
        <v>2.3893004302767702</v>
      </c>
      <c r="F111" s="323">
        <f t="shared" si="6"/>
        <v>2.3893004302767702</v>
      </c>
    </row>
    <row r="112" spans="2:6" ht="14.25" customHeight="1">
      <c r="B112" s="227"/>
      <c r="C112" s="228">
        <v>50516050</v>
      </c>
      <c r="D112" s="229" t="s">
        <v>141</v>
      </c>
      <c r="E112" s="220">
        <v>3.2950483058065254</v>
      </c>
      <c r="F112" s="323">
        <f t="shared" si="6"/>
        <v>3.2950483058065254</v>
      </c>
    </row>
    <row r="113" spans="2:6" ht="14.25" customHeight="1">
      <c r="B113" s="227"/>
      <c r="C113" s="228">
        <v>50516063</v>
      </c>
      <c r="D113" s="229" t="s">
        <v>142</v>
      </c>
      <c r="E113" s="220">
        <v>4.8098335459166339</v>
      </c>
      <c r="F113" s="323">
        <f t="shared" si="6"/>
        <v>4.8098335459166339</v>
      </c>
    </row>
    <row r="114" spans="2:6" ht="14.25" customHeight="1">
      <c r="B114" s="227"/>
      <c r="C114" s="228">
        <v>50516075</v>
      </c>
      <c r="D114" s="229" t="s">
        <v>143</v>
      </c>
      <c r="E114" s="220">
        <v>9.30734023820232</v>
      </c>
      <c r="F114" s="323">
        <f t="shared" si="6"/>
        <v>9.30734023820232</v>
      </c>
    </row>
    <row r="115" spans="2:6" ht="14.25" customHeight="1">
      <c r="B115" s="227"/>
      <c r="C115" s="228">
        <v>50516090</v>
      </c>
      <c r="D115" s="229" t="s">
        <v>144</v>
      </c>
      <c r="E115" s="220">
        <v>13.820463273169553</v>
      </c>
      <c r="F115" s="323">
        <f t="shared" si="6"/>
        <v>13.820463273169553</v>
      </c>
    </row>
    <row r="116" spans="2:6" ht="14.25" customHeight="1">
      <c r="B116" s="227"/>
      <c r="C116" s="228">
        <v>50516110</v>
      </c>
      <c r="D116" s="229" t="s">
        <v>145</v>
      </c>
      <c r="E116" s="220">
        <v>23.315199623550438</v>
      </c>
      <c r="F116" s="323">
        <f t="shared" si="6"/>
        <v>23.315199623550438</v>
      </c>
    </row>
    <row r="117" spans="2:6" ht="14.25" customHeight="1">
      <c r="B117" s="227"/>
      <c r="C117" s="228">
        <v>50516125</v>
      </c>
      <c r="D117" s="229" t="s">
        <v>146</v>
      </c>
      <c r="E117" s="220">
        <v>36.073751594374762</v>
      </c>
      <c r="F117" s="323">
        <f t="shared" si="6"/>
        <v>36.073751594374762</v>
      </c>
    </row>
    <row r="118" spans="2:6" ht="14.25" customHeight="1">
      <c r="B118" s="227"/>
      <c r="C118" s="228">
        <v>50516140</v>
      </c>
      <c r="D118" s="229" t="s">
        <v>147</v>
      </c>
      <c r="E118" s="220">
        <v>60.716340345856736</v>
      </c>
      <c r="F118" s="323">
        <f t="shared" si="6"/>
        <v>60.716340345856736</v>
      </c>
    </row>
    <row r="119" spans="2:6" ht="14.25" customHeight="1">
      <c r="B119" s="227"/>
      <c r="C119" s="228">
        <v>50516160</v>
      </c>
      <c r="D119" s="229" t="s">
        <v>148</v>
      </c>
      <c r="E119" s="220">
        <v>74.19324408003223</v>
      </c>
      <c r="F119" s="323">
        <f t="shared" si="6"/>
        <v>74.19324408003223</v>
      </c>
    </row>
    <row r="120" spans="2:6" ht="14.25" customHeight="1">
      <c r="B120" s="227"/>
      <c r="C120" s="228">
        <v>50510200</v>
      </c>
      <c r="D120" s="229" t="s">
        <v>149</v>
      </c>
      <c r="E120" s="220">
        <v>105.3009987016749</v>
      </c>
      <c r="F120" s="323">
        <f t="shared" si="6"/>
        <v>105.30099870167491</v>
      </c>
    </row>
    <row r="121" spans="2:6" ht="14.25" customHeight="1">
      <c r="B121" s="227"/>
      <c r="C121" s="228">
        <v>50510225</v>
      </c>
      <c r="D121" s="229" t="s">
        <v>150</v>
      </c>
      <c r="E121" s="220">
        <v>218.4570177721682</v>
      </c>
      <c r="F121" s="323">
        <f t="shared" si="6"/>
        <v>218.45701777216817</v>
      </c>
    </row>
    <row r="122" spans="2:6" ht="14.25" customHeight="1">
      <c r="B122" s="227"/>
      <c r="C122" s="228">
        <v>50510250</v>
      </c>
      <c r="D122" s="229" t="s">
        <v>151</v>
      </c>
      <c r="E122" s="220">
        <v>442.1611266853364</v>
      </c>
      <c r="F122" s="323">
        <f t="shared" si="6"/>
        <v>442.1611266853364</v>
      </c>
    </row>
    <row r="123" spans="2:6" ht="14.25" customHeight="1">
      <c r="B123" s="227"/>
      <c r="C123" s="333">
        <v>50510280</v>
      </c>
      <c r="D123" s="334">
        <v>280</v>
      </c>
      <c r="E123" s="335" t="s">
        <v>1404</v>
      </c>
      <c r="F123" s="336" t="s">
        <v>1404</v>
      </c>
    </row>
    <row r="124" spans="2:6" ht="14.25" customHeight="1">
      <c r="B124" s="227"/>
      <c r="C124" s="228">
        <v>50510315</v>
      </c>
      <c r="D124" s="229" t="s">
        <v>152</v>
      </c>
      <c r="E124" s="220">
        <v>810.29108570157837</v>
      </c>
      <c r="F124" s="323">
        <f>E124*(100-$F$5)/100</f>
        <v>810.29108570157837</v>
      </c>
    </row>
    <row r="125" spans="2:6" ht="14.25" customHeight="1">
      <c r="B125" s="227"/>
      <c r="C125" s="333">
        <v>50506400</v>
      </c>
      <c r="D125" s="334">
        <v>400</v>
      </c>
      <c r="E125" s="335" t="s">
        <v>1404</v>
      </c>
      <c r="F125" s="336" t="s">
        <v>1404</v>
      </c>
    </row>
    <row r="126" spans="2:6" ht="14.25" customHeight="1" thickBot="1">
      <c r="B126" s="246"/>
      <c r="C126" s="247"/>
      <c r="D126" s="248"/>
      <c r="E126" s="204"/>
      <c r="F126" s="205"/>
    </row>
    <row r="127" spans="2:6" ht="9.9499999999999993" customHeight="1" thickBot="1">
      <c r="B127" s="656"/>
      <c r="C127" s="59"/>
      <c r="D127" s="29"/>
      <c r="E127" s="200"/>
      <c r="F127" s="200"/>
    </row>
    <row r="128" spans="2:6" ht="14.25" customHeight="1">
      <c r="B128" s="226"/>
      <c r="C128" s="232"/>
      <c r="D128" s="105"/>
      <c r="E128" s="287"/>
      <c r="F128" s="288"/>
    </row>
    <row r="129" spans="2:6" ht="14.25" customHeight="1">
      <c r="B129" s="99" t="s">
        <v>1957</v>
      </c>
      <c r="C129" s="735">
        <v>505165040</v>
      </c>
      <c r="D129" s="237" t="s">
        <v>1958</v>
      </c>
      <c r="E129" s="321">
        <v>4.4462412000000011</v>
      </c>
      <c r="F129" s="322">
        <f>E129*(100-$F$5)/100</f>
        <v>4.4462412000000011</v>
      </c>
    </row>
    <row r="130" spans="2:6" ht="14.25" customHeight="1">
      <c r="B130" s="99"/>
      <c r="C130" s="735">
        <v>505166350</v>
      </c>
      <c r="D130" s="237" t="s">
        <v>1959</v>
      </c>
      <c r="E130" s="321">
        <v>6.5853648000000007</v>
      </c>
      <c r="F130" s="322">
        <f>E130*(100-$F$5)/100</f>
        <v>6.5853648000000007</v>
      </c>
    </row>
    <row r="131" spans="2:6" ht="14.25" customHeight="1" thickBot="1">
      <c r="B131" s="319"/>
      <c r="C131" s="247"/>
      <c r="D131" s="248"/>
      <c r="E131" s="272"/>
      <c r="F131" s="205"/>
    </row>
    <row r="132" spans="2:6" ht="9.9499999999999993" customHeight="1" thickBot="1">
      <c r="C132" s="28"/>
      <c r="E132" s="281"/>
      <c r="F132" s="281"/>
    </row>
    <row r="133" spans="2:6" ht="14.25" customHeight="1">
      <c r="B133" s="226"/>
      <c r="C133" s="232"/>
      <c r="D133" s="105"/>
      <c r="E133" s="290"/>
      <c r="F133" s="288"/>
    </row>
    <row r="134" spans="2:6" ht="14.25" customHeight="1">
      <c r="B134" s="100"/>
      <c r="C134" s="236">
        <v>50216016</v>
      </c>
      <c r="D134" s="237">
        <v>16</v>
      </c>
      <c r="E134" s="321">
        <v>1.311772785249991</v>
      </c>
      <c r="F134" s="322">
        <f t="shared" ref="F134:F209" si="7">E134*(100-$F$5)/100</f>
        <v>1.3117727852499912</v>
      </c>
    </row>
    <row r="135" spans="2:6" ht="14.25" customHeight="1">
      <c r="B135" s="99" t="s">
        <v>1502</v>
      </c>
      <c r="C135" s="228">
        <v>50216020</v>
      </c>
      <c r="D135" s="229" t="s">
        <v>137</v>
      </c>
      <c r="E135" s="220">
        <v>0.92136421821130332</v>
      </c>
      <c r="F135" s="323">
        <f>E135*(100-$F$5)/100</f>
        <v>0.92136421821130332</v>
      </c>
    </row>
    <row r="136" spans="2:6" ht="14.25" customHeight="1">
      <c r="B136" s="99" t="s">
        <v>1673</v>
      </c>
      <c r="C136" s="228">
        <v>50216025</v>
      </c>
      <c r="D136" s="229" t="s">
        <v>138</v>
      </c>
      <c r="E136" s="220">
        <v>1.2024583864791585</v>
      </c>
      <c r="F136" s="323">
        <f t="shared" si="7"/>
        <v>1.2024583864791585</v>
      </c>
    </row>
    <row r="137" spans="2:6" ht="14.25" customHeight="1">
      <c r="B137" s="97"/>
      <c r="C137" s="228">
        <v>50216032</v>
      </c>
      <c r="D137" s="229" t="s">
        <v>139</v>
      </c>
      <c r="E137" s="220">
        <v>1.7334140376517744</v>
      </c>
      <c r="F137" s="323">
        <f t="shared" si="7"/>
        <v>1.7334140376517744</v>
      </c>
    </row>
    <row r="138" spans="2:6" ht="14.25" customHeight="1">
      <c r="B138" s="4"/>
      <c r="C138" s="228">
        <v>50216040</v>
      </c>
      <c r="D138" s="229" t="s">
        <v>140</v>
      </c>
      <c r="E138" s="220">
        <v>2.8890233960862908</v>
      </c>
      <c r="F138" s="323">
        <f t="shared" si="7"/>
        <v>2.8890233960862908</v>
      </c>
    </row>
    <row r="139" spans="2:6" ht="14.25" customHeight="1">
      <c r="B139" s="227"/>
      <c r="C139" s="228">
        <v>50216050</v>
      </c>
      <c r="D139" s="229" t="s">
        <v>141</v>
      </c>
      <c r="E139" s="220">
        <v>4.1539471532916394</v>
      </c>
      <c r="F139" s="323">
        <f t="shared" si="7"/>
        <v>4.1539471532916394</v>
      </c>
    </row>
    <row r="140" spans="2:6" ht="14.25" customHeight="1">
      <c r="B140" s="227"/>
      <c r="C140" s="228">
        <v>50216063</v>
      </c>
      <c r="D140" s="229" t="s">
        <v>142</v>
      </c>
      <c r="E140" s="220">
        <v>5.8717448482618666</v>
      </c>
      <c r="F140" s="323">
        <f t="shared" si="7"/>
        <v>5.8717448482618666</v>
      </c>
    </row>
    <row r="141" spans="2:6" ht="14.25" customHeight="1">
      <c r="B141" s="227"/>
      <c r="C141" s="228">
        <v>50216075</v>
      </c>
      <c r="D141" s="229" t="s">
        <v>143</v>
      </c>
      <c r="E141" s="220">
        <v>12.180747291607062</v>
      </c>
      <c r="F141" s="323">
        <f t="shared" si="7"/>
        <v>12.180747291607062</v>
      </c>
    </row>
    <row r="142" spans="2:6" ht="14.25" customHeight="1">
      <c r="B142" s="227"/>
      <c r="C142" s="228">
        <v>50216090</v>
      </c>
      <c r="D142" s="229" t="s">
        <v>144</v>
      </c>
      <c r="E142" s="220">
        <v>22.393835405339139</v>
      </c>
      <c r="F142" s="323">
        <f t="shared" si="7"/>
        <v>22.393835405339143</v>
      </c>
    </row>
    <row r="143" spans="2:6" ht="14.25" customHeight="1">
      <c r="B143" s="227"/>
      <c r="C143" s="228">
        <v>50216110</v>
      </c>
      <c r="D143" s="229" t="s">
        <v>145</v>
      </c>
      <c r="E143" s="220">
        <v>32.73185426052359</v>
      </c>
      <c r="F143" s="323">
        <f t="shared" si="7"/>
        <v>32.73185426052359</v>
      </c>
    </row>
    <row r="144" spans="2:6" ht="14.25" customHeight="1">
      <c r="B144" s="227"/>
      <c r="C144" s="228">
        <v>50216125</v>
      </c>
      <c r="D144" s="229" t="s">
        <v>146</v>
      </c>
      <c r="E144" s="220">
        <v>53.704602481841917</v>
      </c>
      <c r="F144" s="323">
        <f t="shared" si="7"/>
        <v>53.704602481841924</v>
      </c>
    </row>
    <row r="145" spans="2:6" ht="14.25" customHeight="1">
      <c r="B145" s="227"/>
      <c r="C145" s="228">
        <v>50216140</v>
      </c>
      <c r="D145" s="229" t="s">
        <v>147</v>
      </c>
      <c r="E145" s="220">
        <v>87.685764156889292</v>
      </c>
      <c r="F145" s="323">
        <f t="shared" si="7"/>
        <v>87.685764156889292</v>
      </c>
    </row>
    <row r="146" spans="2:6" ht="14.25" customHeight="1">
      <c r="B146" s="227"/>
      <c r="C146" s="228">
        <v>50216160</v>
      </c>
      <c r="D146" s="229" t="s">
        <v>148</v>
      </c>
      <c r="E146" s="220">
        <v>96.337218002466599</v>
      </c>
      <c r="F146" s="323">
        <f t="shared" si="7"/>
        <v>96.337218002466599</v>
      </c>
    </row>
    <row r="147" spans="2:6" ht="14.25" customHeight="1">
      <c r="B147" s="227"/>
      <c r="C147" s="228">
        <v>50210200</v>
      </c>
      <c r="D147" s="229" t="s">
        <v>149</v>
      </c>
      <c r="E147" s="220">
        <v>142.9676172495675</v>
      </c>
      <c r="F147" s="323">
        <f t="shared" si="7"/>
        <v>142.9676172495675</v>
      </c>
    </row>
    <row r="148" spans="2:6" ht="14.25" customHeight="1">
      <c r="B148" s="227"/>
      <c r="C148" s="228">
        <v>50210225</v>
      </c>
      <c r="D148" s="229" t="s">
        <v>150</v>
      </c>
      <c r="E148" s="220">
        <v>303.78471418414381</v>
      </c>
      <c r="F148" s="323">
        <f t="shared" si="7"/>
        <v>303.78471418414381</v>
      </c>
    </row>
    <row r="149" spans="2:6" ht="14.25" customHeight="1">
      <c r="B149" s="227"/>
      <c r="C149" s="228">
        <v>50210250</v>
      </c>
      <c r="D149" s="229" t="s">
        <v>151</v>
      </c>
      <c r="E149" s="220">
        <v>619.01620755386193</v>
      </c>
      <c r="F149" s="323">
        <f t="shared" si="7"/>
        <v>619.01620755386193</v>
      </c>
    </row>
    <row r="150" spans="2:6" ht="14.25" customHeight="1">
      <c r="B150" s="227"/>
      <c r="C150" s="333">
        <v>50210280</v>
      </c>
      <c r="D150" s="334">
        <v>280</v>
      </c>
      <c r="E150" s="335" t="s">
        <v>1404</v>
      </c>
      <c r="F150" s="336" t="s">
        <v>1404</v>
      </c>
    </row>
    <row r="151" spans="2:6" ht="14.25" customHeight="1">
      <c r="B151" s="227"/>
      <c r="C151" s="228">
        <v>50210315</v>
      </c>
      <c r="D151" s="229" t="s">
        <v>152</v>
      </c>
      <c r="E151" s="220">
        <v>1117.4400900000001</v>
      </c>
      <c r="F151" s="323">
        <f>E151*(100-$F$5)/100</f>
        <v>1117.4400900000001</v>
      </c>
    </row>
    <row r="152" spans="2:6" ht="14.25" customHeight="1">
      <c r="B152" s="227"/>
      <c r="C152" s="333">
        <v>50206400</v>
      </c>
      <c r="D152" s="334">
        <v>400</v>
      </c>
      <c r="E152" s="335" t="s">
        <v>1404</v>
      </c>
      <c r="F152" s="336" t="s">
        <v>1404</v>
      </c>
    </row>
    <row r="153" spans="2:6" ht="9.9499999999999993" customHeight="1" thickBot="1">
      <c r="B153" s="246"/>
      <c r="C153" s="247"/>
      <c r="D153" s="248"/>
      <c r="E153" s="204"/>
      <c r="F153" s="205"/>
    </row>
    <row r="154" spans="2:6" ht="9.9499999999999993" customHeight="1" thickBot="1">
      <c r="C154" s="28"/>
      <c r="E154" s="281"/>
      <c r="F154" s="281"/>
    </row>
    <row r="155" spans="2:6" ht="14.25" customHeight="1">
      <c r="B155" s="226"/>
      <c r="C155" s="232"/>
      <c r="D155" s="105"/>
      <c r="E155" s="290"/>
      <c r="F155" s="288"/>
    </row>
    <row r="156" spans="2:6" ht="14.25" customHeight="1">
      <c r="B156" s="100"/>
      <c r="C156" s="236">
        <v>53216020</v>
      </c>
      <c r="D156" s="237" t="s">
        <v>153</v>
      </c>
      <c r="E156" s="321">
        <v>1.8527991062400004</v>
      </c>
      <c r="F156" s="322">
        <f t="shared" si="7"/>
        <v>1.8527991062400004</v>
      </c>
    </row>
    <row r="157" spans="2:6" ht="14.25" customHeight="1">
      <c r="B157" s="99" t="s">
        <v>1505</v>
      </c>
      <c r="C157" s="228">
        <v>53216220</v>
      </c>
      <c r="D157" s="229" t="s">
        <v>171</v>
      </c>
      <c r="E157" s="220">
        <v>2.0810424744000007</v>
      </c>
      <c r="F157" s="323">
        <f t="shared" si="7"/>
        <v>2.0810424744000007</v>
      </c>
    </row>
    <row r="158" spans="2:6" ht="14.25" customHeight="1">
      <c r="B158" s="99" t="s">
        <v>1674</v>
      </c>
      <c r="C158" s="228">
        <v>53216025</v>
      </c>
      <c r="D158" s="229" t="s">
        <v>19</v>
      </c>
      <c r="E158" s="220">
        <v>2.0769735766458197</v>
      </c>
      <c r="F158" s="323">
        <f t="shared" si="7"/>
        <v>2.0769735766458197</v>
      </c>
    </row>
    <row r="159" spans="2:6" ht="14.25" customHeight="1">
      <c r="B159" s="4"/>
      <c r="C159" s="228">
        <v>53216032</v>
      </c>
      <c r="D159" s="229" t="s">
        <v>22</v>
      </c>
      <c r="E159" s="220">
        <v>2.63916191318153</v>
      </c>
      <c r="F159" s="323">
        <f t="shared" si="7"/>
        <v>2.63916191318153</v>
      </c>
    </row>
    <row r="160" spans="2:6" ht="14.25" customHeight="1">
      <c r="B160" s="227"/>
      <c r="C160" s="228">
        <v>53216040</v>
      </c>
      <c r="D160" s="229" t="s">
        <v>23</v>
      </c>
      <c r="E160" s="220">
        <v>4.1539471532916394</v>
      </c>
      <c r="F160" s="323">
        <f t="shared" si="7"/>
        <v>4.1539471532916394</v>
      </c>
    </row>
    <row r="161" spans="2:6" ht="14.25" customHeight="1">
      <c r="B161" s="227"/>
      <c r="C161" s="228">
        <v>53216520</v>
      </c>
      <c r="D161" s="229" t="s">
        <v>245</v>
      </c>
      <c r="E161" s="220">
        <v>9.304273772640002</v>
      </c>
      <c r="F161" s="323">
        <f>E161*(100-$F$5)/100</f>
        <v>9.304273772640002</v>
      </c>
    </row>
    <row r="162" spans="2:6" ht="14.25" customHeight="1">
      <c r="B162" s="227"/>
      <c r="C162" s="228">
        <v>53216525</v>
      </c>
      <c r="D162" s="229" t="s">
        <v>246</v>
      </c>
      <c r="E162" s="220">
        <v>9.304273772640002</v>
      </c>
      <c r="F162" s="323">
        <f>E162*(100-$F$5)/100</f>
        <v>9.304273772640002</v>
      </c>
    </row>
    <row r="163" spans="2:6" ht="14.25" customHeight="1">
      <c r="B163" s="227"/>
      <c r="C163" s="228">
        <v>53216532</v>
      </c>
      <c r="D163" s="229" t="s">
        <v>24</v>
      </c>
      <c r="E163" s="220">
        <v>9.304273772640002</v>
      </c>
      <c r="F163" s="323">
        <f t="shared" si="7"/>
        <v>9.304273772640002</v>
      </c>
    </row>
    <row r="164" spans="2:6" ht="14.25" customHeight="1">
      <c r="B164" s="227"/>
      <c r="C164" s="228">
        <v>53216050</v>
      </c>
      <c r="D164" s="229" t="s">
        <v>25</v>
      </c>
      <c r="E164" s="220">
        <v>6.0148840550400022</v>
      </c>
      <c r="F164" s="323">
        <f t="shared" si="7"/>
        <v>6.0148840550400022</v>
      </c>
    </row>
    <row r="165" spans="2:6" ht="14.25" customHeight="1">
      <c r="B165" s="227"/>
      <c r="C165" s="228">
        <v>53216620</v>
      </c>
      <c r="D165" s="229" t="s">
        <v>247</v>
      </c>
      <c r="E165" s="220">
        <v>14.540445159840004</v>
      </c>
      <c r="F165" s="323">
        <f t="shared" si="7"/>
        <v>14.540445159840006</v>
      </c>
    </row>
    <row r="166" spans="2:6" ht="14.25" customHeight="1">
      <c r="B166" s="227"/>
      <c r="C166" s="228">
        <v>53216650</v>
      </c>
      <c r="D166" s="229" t="s">
        <v>440</v>
      </c>
      <c r="E166" s="220">
        <v>14.540445159840004</v>
      </c>
      <c r="F166" s="323">
        <f t="shared" si="7"/>
        <v>14.540445159840006</v>
      </c>
    </row>
    <row r="167" spans="2:6" ht="14.25" customHeight="1">
      <c r="B167" s="227"/>
      <c r="C167" s="228">
        <v>53216063</v>
      </c>
      <c r="D167" s="229" t="s">
        <v>26</v>
      </c>
      <c r="E167" s="220">
        <v>9.304273772640002</v>
      </c>
      <c r="F167" s="323">
        <f t="shared" si="7"/>
        <v>9.304273772640002</v>
      </c>
    </row>
    <row r="168" spans="2:6" ht="14.25" customHeight="1">
      <c r="B168" s="227"/>
      <c r="C168" s="228">
        <v>53216750</v>
      </c>
      <c r="D168" s="229" t="s">
        <v>442</v>
      </c>
      <c r="E168" s="220">
        <v>21.360894043680009</v>
      </c>
      <c r="F168" s="323">
        <f t="shared" si="7"/>
        <v>21.360894043680009</v>
      </c>
    </row>
    <row r="169" spans="2:6" ht="14.25" customHeight="1">
      <c r="B169" s="227"/>
      <c r="C169" s="228">
        <v>53216950</v>
      </c>
      <c r="D169" s="229" t="s">
        <v>170</v>
      </c>
      <c r="E169" s="220">
        <v>44.265787342560003</v>
      </c>
      <c r="F169" s="323">
        <f t="shared" si="7"/>
        <v>44.265787342560003</v>
      </c>
    </row>
    <row r="170" spans="2:6" ht="14.25" customHeight="1">
      <c r="B170" s="227"/>
      <c r="C170" s="228">
        <v>53216090</v>
      </c>
      <c r="D170" s="229" t="s">
        <v>156</v>
      </c>
      <c r="E170" s="220">
        <v>44.265787342560003</v>
      </c>
      <c r="F170" s="323">
        <f t="shared" si="7"/>
        <v>44.265787342560003</v>
      </c>
    </row>
    <row r="171" spans="2:6" ht="14.25" customHeight="1">
      <c r="B171" s="227"/>
      <c r="C171" s="228">
        <v>53216150</v>
      </c>
      <c r="D171" s="229" t="s">
        <v>172</v>
      </c>
      <c r="E171" s="220">
        <v>32.356853956800009</v>
      </c>
      <c r="F171" s="323">
        <f t="shared" si="7"/>
        <v>32.356853956800009</v>
      </c>
    </row>
    <row r="172" spans="2:6" ht="14.25" customHeight="1">
      <c r="B172" s="227"/>
      <c r="C172" s="228">
        <v>53216163</v>
      </c>
      <c r="D172" s="229" t="s">
        <v>173</v>
      </c>
      <c r="E172" s="220">
        <v>32.356853956800009</v>
      </c>
      <c r="F172" s="323">
        <f t="shared" si="7"/>
        <v>32.356853956800009</v>
      </c>
    </row>
    <row r="173" spans="2:6" ht="14.25" customHeight="1">
      <c r="B173" s="227"/>
      <c r="C173" s="228">
        <v>53216110</v>
      </c>
      <c r="D173" s="229" t="s">
        <v>157</v>
      </c>
      <c r="E173" s="220">
        <v>32.356853956800009</v>
      </c>
      <c r="F173" s="323">
        <f t="shared" si="7"/>
        <v>32.356853956800009</v>
      </c>
    </row>
    <row r="174" spans="2:6" ht="14.25" customHeight="1" thickBot="1">
      <c r="B174" s="246"/>
      <c r="C174" s="247"/>
      <c r="D174" s="248"/>
      <c r="E174" s="272"/>
      <c r="F174" s="205"/>
    </row>
    <row r="175" spans="2:6" ht="9.9499999999999993" customHeight="1" thickBot="1">
      <c r="C175" s="28"/>
      <c r="E175" s="274"/>
      <c r="F175" s="281"/>
    </row>
    <row r="176" spans="2:6" ht="14.25" customHeight="1">
      <c r="B176" s="226"/>
      <c r="C176" s="232"/>
      <c r="D176" s="105"/>
      <c r="E176" s="287"/>
      <c r="F176" s="288"/>
    </row>
    <row r="177" spans="2:6" ht="14.25" customHeight="1">
      <c r="B177" s="100"/>
      <c r="C177" s="236">
        <v>52216020</v>
      </c>
      <c r="D177" s="237" t="s">
        <v>134</v>
      </c>
      <c r="E177" s="321">
        <v>2.6543052000000005</v>
      </c>
      <c r="F177" s="322">
        <f t="shared" si="7"/>
        <v>2.6543052000000005</v>
      </c>
    </row>
    <row r="178" spans="2:6" ht="14.25" customHeight="1">
      <c r="B178" s="99" t="s">
        <v>1504</v>
      </c>
      <c r="C178" s="228">
        <v>52216025</v>
      </c>
      <c r="D178" s="229" t="s">
        <v>133</v>
      </c>
      <c r="E178" s="220">
        <v>2.9358724241309333</v>
      </c>
      <c r="F178" s="323">
        <f t="shared" si="7"/>
        <v>2.9358724241309333</v>
      </c>
    </row>
    <row r="179" spans="2:6" ht="14.25" customHeight="1">
      <c r="B179" s="99" t="s">
        <v>1503</v>
      </c>
      <c r="C179" s="228">
        <v>52216032</v>
      </c>
      <c r="D179" s="229" t="s">
        <v>132</v>
      </c>
      <c r="E179" s="220">
        <v>3.5917588167559287</v>
      </c>
      <c r="F179" s="323">
        <f t="shared" si="7"/>
        <v>3.5917588167559287</v>
      </c>
    </row>
    <row r="180" spans="2:6" ht="14.25" customHeight="1">
      <c r="B180" s="4"/>
      <c r="C180" s="228">
        <v>52216040</v>
      </c>
      <c r="D180" s="229" t="s">
        <v>131</v>
      </c>
      <c r="E180" s="220">
        <v>5.6062670226755582</v>
      </c>
      <c r="F180" s="323">
        <f t="shared" si="7"/>
        <v>5.6062670226755582</v>
      </c>
    </row>
    <row r="181" spans="2:6" ht="14.25" customHeight="1">
      <c r="B181" s="227"/>
      <c r="C181" s="228">
        <v>52216050</v>
      </c>
      <c r="D181" s="229" t="s">
        <v>135</v>
      </c>
      <c r="E181" s="220">
        <v>7.7300896273660209</v>
      </c>
      <c r="F181" s="323">
        <f t="shared" si="7"/>
        <v>7.7300896273660218</v>
      </c>
    </row>
    <row r="182" spans="2:6" ht="14.25" customHeight="1">
      <c r="B182" s="227"/>
      <c r="C182" s="228">
        <v>52216063</v>
      </c>
      <c r="D182" s="229" t="s">
        <v>136</v>
      </c>
      <c r="E182" s="220">
        <v>11.94650215138385</v>
      </c>
      <c r="F182" s="323">
        <f t="shared" si="7"/>
        <v>11.94650215138385</v>
      </c>
    </row>
    <row r="183" spans="2:6" ht="14.25" customHeight="1">
      <c r="B183" s="227"/>
      <c r="C183" s="228">
        <v>52216075</v>
      </c>
      <c r="D183" s="229" t="s">
        <v>158</v>
      </c>
      <c r="E183" s="220">
        <v>11.940121933556757</v>
      </c>
      <c r="F183" s="323">
        <f t="shared" si="7"/>
        <v>11.940121933556757</v>
      </c>
    </row>
    <row r="184" spans="2:6" ht="14.25" customHeight="1">
      <c r="B184" s="227"/>
      <c r="C184" s="228">
        <v>52216090</v>
      </c>
      <c r="D184" s="229" t="s">
        <v>159</v>
      </c>
      <c r="E184" s="220">
        <v>46.052594567883624</v>
      </c>
      <c r="F184" s="323">
        <f t="shared" si="7"/>
        <v>46.052594567883624</v>
      </c>
    </row>
    <row r="185" spans="2:6" ht="14.25" customHeight="1">
      <c r="B185" s="227"/>
      <c r="C185" s="228">
        <v>52216110</v>
      </c>
      <c r="D185" s="229" t="s">
        <v>160</v>
      </c>
      <c r="E185" s="220">
        <v>84.2657851096304</v>
      </c>
      <c r="F185" s="323">
        <f t="shared" si="7"/>
        <v>84.2657851096304</v>
      </c>
    </row>
    <row r="186" spans="2:6" ht="14.25" customHeight="1" thickBot="1">
      <c r="B186" s="246"/>
      <c r="C186" s="247"/>
      <c r="D186" s="248"/>
      <c r="E186" s="272"/>
      <c r="F186" s="205"/>
    </row>
    <row r="187" spans="2:6" ht="9.9499999999999993" customHeight="1" thickBot="1">
      <c r="C187" s="28"/>
      <c r="E187" s="274"/>
      <c r="F187" s="281"/>
    </row>
    <row r="188" spans="2:6" ht="14.25" customHeight="1">
      <c r="B188" s="226"/>
      <c r="C188" s="232"/>
      <c r="D188" s="105"/>
      <c r="E188" s="287"/>
      <c r="F188" s="288"/>
    </row>
    <row r="189" spans="2:6" ht="14.25" customHeight="1">
      <c r="B189" s="100"/>
      <c r="C189" s="236">
        <v>51016020</v>
      </c>
      <c r="D189" s="237">
        <v>20</v>
      </c>
      <c r="E189" s="321">
        <v>6.3714678140713854</v>
      </c>
      <c r="F189" s="322">
        <f t="shared" ref="F189:F197" si="8">E189*(100-$F$5)/100</f>
        <v>6.3714678140713854</v>
      </c>
    </row>
    <row r="190" spans="2:6" ht="14.25" customHeight="1">
      <c r="B190" s="99" t="s">
        <v>1506</v>
      </c>
      <c r="C190" s="228">
        <v>51016025</v>
      </c>
      <c r="D190" s="229">
        <v>25</v>
      </c>
      <c r="E190" s="220">
        <v>7.3709137456904266</v>
      </c>
      <c r="F190" s="323">
        <f t="shared" si="8"/>
        <v>7.3709137456904266</v>
      </c>
    </row>
    <row r="191" spans="2:6" ht="14.25" customHeight="1">
      <c r="B191" s="99" t="s">
        <v>1675</v>
      </c>
      <c r="C191" s="228">
        <v>51016032</v>
      </c>
      <c r="D191" s="229">
        <v>32</v>
      </c>
      <c r="E191" s="220">
        <v>8.2141962504939929</v>
      </c>
      <c r="F191" s="323">
        <f t="shared" si="8"/>
        <v>8.2141962504939929</v>
      </c>
    </row>
    <row r="192" spans="2:6" ht="14.25" customHeight="1">
      <c r="B192" s="4"/>
      <c r="C192" s="228">
        <v>51016040</v>
      </c>
      <c r="D192" s="229">
        <v>40</v>
      </c>
      <c r="E192" s="220">
        <v>11.259383073395759</v>
      </c>
      <c r="F192" s="323">
        <f t="shared" si="8"/>
        <v>11.259383073395759</v>
      </c>
    </row>
    <row r="193" spans="2:6" ht="14.25" customHeight="1">
      <c r="B193" s="227"/>
      <c r="C193" s="228">
        <v>51016050</v>
      </c>
      <c r="D193" s="229">
        <v>50</v>
      </c>
      <c r="E193" s="220">
        <v>11.884036780657659</v>
      </c>
      <c r="F193" s="323">
        <f t="shared" si="8"/>
        <v>11.884036780657659</v>
      </c>
    </row>
    <row r="194" spans="2:6" ht="14.25" customHeight="1">
      <c r="B194" s="227"/>
      <c r="C194" s="228">
        <v>51016063</v>
      </c>
      <c r="D194" s="229">
        <v>63</v>
      </c>
      <c r="E194" s="220">
        <v>16.818801068026676</v>
      </c>
      <c r="F194" s="323">
        <f t="shared" si="8"/>
        <v>16.818801068026676</v>
      </c>
    </row>
    <row r="195" spans="2:6" ht="14.25" customHeight="1">
      <c r="B195" s="227"/>
      <c r="C195" s="228">
        <v>51016075</v>
      </c>
      <c r="D195" s="229">
        <v>75</v>
      </c>
      <c r="E195" s="220">
        <v>64.85467115646685</v>
      </c>
      <c r="F195" s="323">
        <f t="shared" si="8"/>
        <v>64.85467115646685</v>
      </c>
    </row>
    <row r="196" spans="2:6" ht="14.25" customHeight="1">
      <c r="B196" s="227"/>
      <c r="C196" s="228">
        <v>51016090</v>
      </c>
      <c r="D196" s="229">
        <v>90</v>
      </c>
      <c r="E196" s="220">
        <v>106.6127714869249</v>
      </c>
      <c r="F196" s="323">
        <f t="shared" si="8"/>
        <v>106.6127714869249</v>
      </c>
    </row>
    <row r="197" spans="2:6" ht="14.25" customHeight="1">
      <c r="B197" s="227"/>
      <c r="C197" s="228">
        <v>51016110</v>
      </c>
      <c r="D197" s="229">
        <v>110</v>
      </c>
      <c r="E197" s="220">
        <v>215.95840294312057</v>
      </c>
      <c r="F197" s="323">
        <f t="shared" si="8"/>
        <v>215.95840294312057</v>
      </c>
    </row>
    <row r="198" spans="2:6" ht="14.25" customHeight="1" thickBot="1">
      <c r="B198" s="246"/>
      <c r="C198" s="247"/>
      <c r="D198" s="248"/>
      <c r="E198" s="272"/>
      <c r="F198" s="205"/>
    </row>
    <row r="199" spans="2:6" ht="9.9499999999999993" customHeight="1" thickBot="1">
      <c r="C199" s="28"/>
      <c r="E199" s="274"/>
      <c r="F199" s="281"/>
    </row>
    <row r="200" spans="2:6" ht="14.25" customHeight="1">
      <c r="B200" s="226"/>
      <c r="C200" s="232"/>
      <c r="D200" s="105"/>
      <c r="E200" s="287"/>
      <c r="F200" s="288"/>
    </row>
    <row r="201" spans="2:6" ht="14.25" customHeight="1">
      <c r="B201" s="100"/>
      <c r="C201" s="236">
        <v>51116020</v>
      </c>
      <c r="D201" s="237">
        <v>20</v>
      </c>
      <c r="E201" s="321">
        <v>4.2184750598436942</v>
      </c>
      <c r="F201" s="322">
        <f t="shared" si="7"/>
        <v>4.2184750598436942</v>
      </c>
    </row>
    <row r="202" spans="2:6" ht="14.25" customHeight="1">
      <c r="B202" s="332" t="s">
        <v>1507</v>
      </c>
      <c r="C202" s="228">
        <v>51116025</v>
      </c>
      <c r="D202" s="229">
        <v>25</v>
      </c>
      <c r="E202" s="220">
        <v>5.0227167079433901</v>
      </c>
      <c r="F202" s="323">
        <f t="shared" si="7"/>
        <v>5.0227167079433901</v>
      </c>
    </row>
    <row r="203" spans="2:6" ht="14.25" customHeight="1">
      <c r="B203" s="99" t="s">
        <v>1675</v>
      </c>
      <c r="C203" s="228">
        <v>51116032</v>
      </c>
      <c r="D203" s="229">
        <v>32</v>
      </c>
      <c r="E203" s="220">
        <v>5.7510865024487785</v>
      </c>
      <c r="F203" s="323">
        <f t="shared" si="7"/>
        <v>5.7510865024487785</v>
      </c>
    </row>
    <row r="204" spans="2:6" ht="14.25" customHeight="1">
      <c r="B204" s="4"/>
      <c r="C204" s="228">
        <v>51116040</v>
      </c>
      <c r="D204" s="229">
        <v>40</v>
      </c>
      <c r="E204" s="220">
        <v>7.845149661651762</v>
      </c>
      <c r="F204" s="323">
        <f t="shared" si="7"/>
        <v>7.8451496616517629</v>
      </c>
    </row>
    <row r="205" spans="2:6" ht="14.25" customHeight="1">
      <c r="B205" s="227"/>
      <c r="C205" s="228">
        <v>51116050</v>
      </c>
      <c r="D205" s="229" t="s">
        <v>141</v>
      </c>
      <c r="E205" s="220">
        <v>9.726771630790676</v>
      </c>
      <c r="F205" s="323">
        <f t="shared" si="7"/>
        <v>9.726771630790676</v>
      </c>
    </row>
    <row r="206" spans="2:6" ht="14.25" customHeight="1">
      <c r="B206" s="227"/>
      <c r="C206" s="228">
        <v>51116063</v>
      </c>
      <c r="D206" s="229">
        <v>63</v>
      </c>
      <c r="E206" s="220">
        <v>17.374654473097227</v>
      </c>
      <c r="F206" s="323">
        <f t="shared" si="7"/>
        <v>17.374654473097227</v>
      </c>
    </row>
    <row r="207" spans="2:6" ht="14.25" customHeight="1">
      <c r="B207" s="227"/>
      <c r="C207" s="228">
        <v>51116075</v>
      </c>
      <c r="D207" s="229">
        <v>75</v>
      </c>
      <c r="E207" s="220">
        <v>26.054394524286412</v>
      </c>
      <c r="F207" s="323">
        <f t="shared" si="7"/>
        <v>26.054394524286412</v>
      </c>
    </row>
    <row r="208" spans="2:6" ht="14.25" customHeight="1">
      <c r="B208" s="227"/>
      <c r="C208" s="228">
        <v>51116090</v>
      </c>
      <c r="D208" s="229">
        <v>90</v>
      </c>
      <c r="E208" s="220">
        <v>54.27872406137012</v>
      </c>
      <c r="F208" s="323">
        <f t="shared" si="7"/>
        <v>54.27872406137012</v>
      </c>
    </row>
    <row r="209" spans="2:6" ht="14.25" customHeight="1">
      <c r="B209" s="227"/>
      <c r="C209" s="228">
        <v>51116110</v>
      </c>
      <c r="D209" s="229">
        <v>110</v>
      </c>
      <c r="E209" s="220">
        <v>86.372518131763698</v>
      </c>
      <c r="F209" s="323">
        <f t="shared" si="7"/>
        <v>86.372518131763698</v>
      </c>
    </row>
    <row r="210" spans="2:6" ht="14.25" customHeight="1" thickBot="1">
      <c r="B210" s="246"/>
      <c r="C210" s="247"/>
      <c r="D210" s="248"/>
      <c r="E210" s="272"/>
      <c r="F210" s="205"/>
    </row>
    <row r="211" spans="2:6" ht="9.9499999999999993" customHeight="1" thickBot="1">
      <c r="C211" s="28"/>
      <c r="E211" s="274"/>
      <c r="F211" s="281"/>
    </row>
    <row r="212" spans="2:6" ht="14.25" customHeight="1">
      <c r="B212" s="226"/>
      <c r="C212" s="232"/>
      <c r="D212" s="105"/>
      <c r="E212" s="287"/>
      <c r="F212" s="288"/>
    </row>
    <row r="213" spans="2:6" ht="14.25" customHeight="1">
      <c r="B213" s="100"/>
      <c r="C213" s="236">
        <v>54216220</v>
      </c>
      <c r="D213" s="237" t="s">
        <v>95</v>
      </c>
      <c r="E213" s="321">
        <v>1.3828862894400002</v>
      </c>
      <c r="F213" s="322">
        <f>E213*(100-$F$5)/100</f>
        <v>1.3828862894400005</v>
      </c>
    </row>
    <row r="214" spans="2:6" ht="14.25" customHeight="1">
      <c r="B214" s="99" t="s">
        <v>2279</v>
      </c>
      <c r="C214" s="228">
        <v>54216320</v>
      </c>
      <c r="D214" s="229" t="s">
        <v>96</v>
      </c>
      <c r="E214" s="220">
        <v>1.9333555891200005</v>
      </c>
      <c r="F214" s="323">
        <f>E214*(100-$F$5)/100</f>
        <v>1.9333555891200005</v>
      </c>
    </row>
    <row r="215" spans="2:6" ht="14.25" customHeight="1">
      <c r="B215" s="99" t="s">
        <v>1675</v>
      </c>
      <c r="C215" s="228">
        <v>54216325</v>
      </c>
      <c r="D215" s="229" t="s">
        <v>97</v>
      </c>
      <c r="E215" s="220">
        <v>1.9333555891200005</v>
      </c>
      <c r="F215" s="323">
        <f>E215*(100-$F$5)/100</f>
        <v>1.9333555891200005</v>
      </c>
    </row>
    <row r="216" spans="2:6" ht="14.25" customHeight="1">
      <c r="B216" s="100"/>
      <c r="C216" s="228">
        <v>54216420</v>
      </c>
      <c r="D216" s="229" t="s">
        <v>174</v>
      </c>
      <c r="E216" s="220">
        <v>3.866711178240001</v>
      </c>
      <c r="F216" s="323">
        <f t="shared" ref="F216:F221" si="9">E216*(100-$F$5)/100</f>
        <v>3.866711178240001</v>
      </c>
    </row>
    <row r="217" spans="2:6" ht="14.25" customHeight="1">
      <c r="B217" s="4"/>
      <c r="C217" s="228">
        <v>54216425</v>
      </c>
      <c r="D217" s="229" t="s">
        <v>98</v>
      </c>
      <c r="E217" s="220">
        <v>3.866711178240001</v>
      </c>
      <c r="F217" s="323">
        <f t="shared" si="9"/>
        <v>3.866711178240001</v>
      </c>
    </row>
    <row r="218" spans="2:6" ht="14.25" customHeight="1">
      <c r="B218" s="227"/>
      <c r="C218" s="228">
        <v>54216432</v>
      </c>
      <c r="D218" s="229" t="s">
        <v>99</v>
      </c>
      <c r="E218" s="220">
        <v>3.866711178240001</v>
      </c>
      <c r="F218" s="323">
        <f t="shared" si="9"/>
        <v>3.866711178240001</v>
      </c>
    </row>
    <row r="219" spans="2:6" ht="14.25" customHeight="1">
      <c r="B219" s="227"/>
      <c r="C219" s="228">
        <v>54216520</v>
      </c>
      <c r="D219" s="229" t="s">
        <v>176</v>
      </c>
      <c r="E219" s="220">
        <v>4.3097718340800011</v>
      </c>
      <c r="F219" s="323">
        <f t="shared" si="9"/>
        <v>4.3097718340800011</v>
      </c>
    </row>
    <row r="220" spans="2:6" ht="14.25" customHeight="1">
      <c r="B220" s="227"/>
      <c r="C220" s="228">
        <v>54216525</v>
      </c>
      <c r="D220" s="229" t="s">
        <v>175</v>
      </c>
      <c r="E220" s="220">
        <v>4.3097718340800011</v>
      </c>
      <c r="F220" s="323">
        <f t="shared" si="9"/>
        <v>4.3097718340800011</v>
      </c>
    </row>
    <row r="221" spans="2:6" ht="14.25" customHeight="1">
      <c r="B221" s="227"/>
      <c r="C221" s="228">
        <v>54216532</v>
      </c>
      <c r="D221" s="229" t="s">
        <v>100</v>
      </c>
      <c r="E221" s="220">
        <v>3.866711178240001</v>
      </c>
      <c r="F221" s="323">
        <f t="shared" si="9"/>
        <v>3.866711178240001</v>
      </c>
    </row>
    <row r="222" spans="2:6" ht="14.25" customHeight="1">
      <c r="B222" s="227"/>
      <c r="C222" s="228">
        <v>54216540</v>
      </c>
      <c r="D222" s="229" t="s">
        <v>101</v>
      </c>
      <c r="E222" s="220">
        <v>4.3095212841568662</v>
      </c>
      <c r="F222" s="323">
        <f t="shared" ref="F222:F239" si="10">E222*(100-$F$5)/100</f>
        <v>4.3095212841568662</v>
      </c>
    </row>
    <row r="223" spans="2:6" ht="14.25" customHeight="1">
      <c r="B223" s="227"/>
      <c r="C223" s="228">
        <v>54216620</v>
      </c>
      <c r="D223" s="229" t="s">
        <v>291</v>
      </c>
      <c r="E223" s="220">
        <v>10.682756986078996</v>
      </c>
      <c r="F223" s="323">
        <f t="shared" si="10"/>
        <v>10.682756986078996</v>
      </c>
    </row>
    <row r="224" spans="2:6" ht="14.25" customHeight="1">
      <c r="B224" s="227"/>
      <c r="C224" s="228">
        <v>54216625</v>
      </c>
      <c r="D224" s="229" t="s">
        <v>319</v>
      </c>
      <c r="E224" s="220">
        <v>10.682756986078996</v>
      </c>
      <c r="F224" s="323">
        <f t="shared" si="10"/>
        <v>10.682756986078996</v>
      </c>
    </row>
    <row r="225" spans="2:6" ht="14.25" customHeight="1">
      <c r="B225" s="227"/>
      <c r="C225" s="228">
        <v>54216632</v>
      </c>
      <c r="D225" s="229" t="s">
        <v>286</v>
      </c>
      <c r="E225" s="220">
        <v>10.682756986078996</v>
      </c>
      <c r="F225" s="323">
        <f t="shared" si="10"/>
        <v>10.682756986078996</v>
      </c>
    </row>
    <row r="226" spans="2:6" ht="14.25" customHeight="1">
      <c r="B226" s="227"/>
      <c r="C226" s="228">
        <v>54216640</v>
      </c>
      <c r="D226" s="229" t="s">
        <v>102</v>
      </c>
      <c r="E226" s="220">
        <v>10.687008171650035</v>
      </c>
      <c r="F226" s="323">
        <f t="shared" si="10"/>
        <v>10.687008171650037</v>
      </c>
    </row>
    <row r="227" spans="2:6" ht="14.25" customHeight="1">
      <c r="B227" s="227"/>
      <c r="C227" s="228">
        <v>54216650</v>
      </c>
      <c r="D227" s="229" t="s">
        <v>103</v>
      </c>
      <c r="E227" s="220">
        <v>10.687008171650035</v>
      </c>
      <c r="F227" s="323">
        <f t="shared" si="10"/>
        <v>10.687008171650037</v>
      </c>
    </row>
    <row r="228" spans="2:6" ht="14.25" customHeight="1">
      <c r="B228" s="227"/>
      <c r="C228" s="228">
        <v>54216750</v>
      </c>
      <c r="D228" s="229" t="s">
        <v>185</v>
      </c>
      <c r="E228" s="220">
        <v>11.882081224800002</v>
      </c>
      <c r="F228" s="323">
        <f t="shared" si="10"/>
        <v>11.882081224800002</v>
      </c>
    </row>
    <row r="229" spans="2:6" ht="14.25" customHeight="1">
      <c r="B229" s="227"/>
      <c r="C229" s="228">
        <v>54216763</v>
      </c>
      <c r="D229" s="229" t="s">
        <v>104</v>
      </c>
      <c r="E229" s="220">
        <v>11.882081224800002</v>
      </c>
      <c r="F229" s="323">
        <f t="shared" si="10"/>
        <v>11.882081224800002</v>
      </c>
    </row>
    <row r="230" spans="2:6" ht="14.25" customHeight="1">
      <c r="B230" s="227"/>
      <c r="C230" s="228">
        <v>54216940</v>
      </c>
      <c r="D230" s="229" t="s">
        <v>323</v>
      </c>
      <c r="E230" s="220">
        <v>32.048270958236991</v>
      </c>
      <c r="F230" s="323">
        <f t="shared" si="10"/>
        <v>32.048270958236991</v>
      </c>
    </row>
    <row r="231" spans="2:6" ht="14.25" customHeight="1">
      <c r="B231" s="227"/>
      <c r="C231" s="228">
        <v>54216950</v>
      </c>
      <c r="D231" s="229" t="s">
        <v>179</v>
      </c>
      <c r="E231" s="220">
        <v>21.471734567190023</v>
      </c>
      <c r="F231" s="323">
        <f t="shared" si="10"/>
        <v>21.471734567190023</v>
      </c>
    </row>
    <row r="232" spans="2:6" ht="14.25" customHeight="1">
      <c r="B232" s="227"/>
      <c r="C232" s="228">
        <v>54216963</v>
      </c>
      <c r="D232" s="229" t="s">
        <v>178</v>
      </c>
      <c r="E232" s="220">
        <v>21.471734567190023</v>
      </c>
      <c r="F232" s="323">
        <f t="shared" si="10"/>
        <v>21.471734567190023</v>
      </c>
    </row>
    <row r="233" spans="2:6" ht="14.25" customHeight="1">
      <c r="B233" s="227"/>
      <c r="C233" s="228">
        <v>54216975</v>
      </c>
      <c r="D233" s="229" t="s">
        <v>177</v>
      </c>
      <c r="E233" s="220">
        <v>21.471734567190023</v>
      </c>
      <c r="F233" s="323">
        <f t="shared" si="10"/>
        <v>21.471734567190023</v>
      </c>
    </row>
    <row r="234" spans="2:6" ht="14.25" customHeight="1">
      <c r="B234" s="227"/>
      <c r="C234" s="228">
        <v>54216150</v>
      </c>
      <c r="D234" s="229" t="s">
        <v>180</v>
      </c>
      <c r="E234" s="220">
        <v>31.744783543859747</v>
      </c>
      <c r="F234" s="323">
        <f t="shared" si="10"/>
        <v>31.74478354385975</v>
      </c>
    </row>
    <row r="235" spans="2:6" ht="14.25" customHeight="1">
      <c r="B235" s="227"/>
      <c r="C235" s="228">
        <v>54216163</v>
      </c>
      <c r="D235" s="229" t="s">
        <v>181</v>
      </c>
      <c r="E235" s="220">
        <v>31.744783543859747</v>
      </c>
      <c r="F235" s="323">
        <f t="shared" si="10"/>
        <v>31.74478354385975</v>
      </c>
    </row>
    <row r="236" spans="2:6" ht="14.25" customHeight="1">
      <c r="B236" s="227"/>
      <c r="C236" s="228">
        <v>54216175</v>
      </c>
      <c r="D236" s="229" t="s">
        <v>182</v>
      </c>
      <c r="E236" s="220">
        <v>31.744783543859747</v>
      </c>
      <c r="F236" s="323">
        <f t="shared" si="10"/>
        <v>31.74478354385975</v>
      </c>
    </row>
    <row r="237" spans="2:6" ht="14.25" customHeight="1">
      <c r="B237" s="227"/>
      <c r="C237" s="228">
        <v>54216190</v>
      </c>
      <c r="D237" s="229" t="s">
        <v>105</v>
      </c>
      <c r="E237" s="220">
        <v>31.744783543859747</v>
      </c>
      <c r="F237" s="323">
        <f t="shared" si="10"/>
        <v>31.74478354385975</v>
      </c>
    </row>
    <row r="238" spans="2:6" ht="14.25" customHeight="1">
      <c r="B238" s="227"/>
      <c r="C238" s="228">
        <v>54216263</v>
      </c>
      <c r="D238" s="229" t="s">
        <v>300</v>
      </c>
      <c r="E238" s="220">
        <v>76.146080400000002</v>
      </c>
      <c r="F238" s="323">
        <f t="shared" si="10"/>
        <v>76.146080400000002</v>
      </c>
    </row>
    <row r="239" spans="2:6" ht="14.25" customHeight="1">
      <c r="B239" s="227"/>
      <c r="C239" s="228">
        <v>54216275</v>
      </c>
      <c r="D239" s="229" t="s">
        <v>423</v>
      </c>
      <c r="E239" s="220">
        <v>76.146080400000002</v>
      </c>
      <c r="F239" s="323">
        <f t="shared" si="10"/>
        <v>76.146080400000002</v>
      </c>
    </row>
    <row r="240" spans="2:6" ht="14.25" customHeight="1">
      <c r="B240" s="227"/>
      <c r="C240" s="228">
        <v>54216290</v>
      </c>
      <c r="D240" s="229" t="s">
        <v>287</v>
      </c>
      <c r="E240" s="220">
        <v>76.144992267250558</v>
      </c>
      <c r="F240" s="323">
        <f>E240*(100-$F$5)/100</f>
        <v>76.144992267250558</v>
      </c>
    </row>
    <row r="241" spans="2:8" ht="14.25" customHeight="1">
      <c r="B241" s="227"/>
      <c r="C241" s="228">
        <v>54216210</v>
      </c>
      <c r="D241" s="229" t="s">
        <v>288</v>
      </c>
      <c r="E241" s="220">
        <v>76.144992267250558</v>
      </c>
      <c r="F241" s="323">
        <f>E241*(100-$F$5)/100</f>
        <v>76.144992267250558</v>
      </c>
    </row>
    <row r="242" spans="2:8" ht="14.25" customHeight="1">
      <c r="B242" s="227"/>
      <c r="C242" s="228">
        <v>54216475</v>
      </c>
      <c r="D242" s="229" t="s">
        <v>422</v>
      </c>
      <c r="E242" s="220">
        <v>113.61051357212138</v>
      </c>
      <c r="F242" s="323">
        <f t="shared" ref="F242:F255" si="11">E242*(100-$F$5)/100</f>
        <v>113.61051357212138</v>
      </c>
    </row>
    <row r="243" spans="2:8" ht="14.25" customHeight="1">
      <c r="B243" s="227"/>
      <c r="C243" s="228">
        <v>54216490</v>
      </c>
      <c r="D243" s="229" t="s">
        <v>424</v>
      </c>
      <c r="E243" s="220">
        <v>113.61051357212138</v>
      </c>
      <c r="F243" s="323">
        <f>E243*(100-$F$5)/100</f>
        <v>113.61051357212138</v>
      </c>
    </row>
    <row r="244" spans="2:8" ht="14.25" customHeight="1">
      <c r="B244" s="227"/>
      <c r="C244" s="228">
        <v>54216401</v>
      </c>
      <c r="D244" s="229" t="s">
        <v>425</v>
      </c>
      <c r="E244" s="220">
        <v>113.61051357212138</v>
      </c>
      <c r="F244" s="323">
        <f>E244*(100-$F$5)/100</f>
        <v>113.61051357212138</v>
      </c>
    </row>
    <row r="245" spans="2:8" ht="14.25" customHeight="1">
      <c r="B245" s="227"/>
      <c r="C245" s="228">
        <v>54216402</v>
      </c>
      <c r="D245" s="229" t="s">
        <v>186</v>
      </c>
      <c r="E245" s="220">
        <v>113.61051357212138</v>
      </c>
      <c r="F245" s="323">
        <f>E245*(100-$F$5)/100</f>
        <v>113.61051357212138</v>
      </c>
    </row>
    <row r="246" spans="2:8" ht="14.25" customHeight="1">
      <c r="B246" s="227"/>
      <c r="C246" s="228">
        <v>54216690</v>
      </c>
      <c r="D246" s="229" t="s">
        <v>289</v>
      </c>
      <c r="E246" s="220">
        <v>135.18846873434345</v>
      </c>
      <c r="F246" s="323">
        <f t="shared" si="11"/>
        <v>135.18846873434345</v>
      </c>
    </row>
    <row r="247" spans="2:8" ht="14.25" customHeight="1">
      <c r="B247" s="227"/>
      <c r="C247" s="228">
        <v>54216610</v>
      </c>
      <c r="D247" s="229" t="s">
        <v>230</v>
      </c>
      <c r="E247" s="220">
        <v>135.18846873434345</v>
      </c>
      <c r="F247" s="323">
        <f t="shared" si="11"/>
        <v>135.18846873434345</v>
      </c>
      <c r="H247" s="19"/>
    </row>
    <row r="248" spans="2:8" ht="14.25" customHeight="1">
      <c r="B248" s="227"/>
      <c r="C248" s="228">
        <v>54216602</v>
      </c>
      <c r="D248" s="229" t="s">
        <v>290</v>
      </c>
      <c r="E248" s="220">
        <v>135.18846873434345</v>
      </c>
      <c r="F248" s="323">
        <f>E248*(100-$F$5)/100</f>
        <v>135.18846873434345</v>
      </c>
    </row>
    <row r="249" spans="2:8" ht="14.25" customHeight="1">
      <c r="B249" s="227"/>
      <c r="C249" s="228">
        <v>54216604</v>
      </c>
      <c r="D249" s="229" t="s">
        <v>229</v>
      </c>
      <c r="E249" s="220">
        <v>135.18846873434345</v>
      </c>
      <c r="F249" s="323">
        <f t="shared" si="11"/>
        <v>135.18846873434345</v>
      </c>
    </row>
    <row r="250" spans="2:8" ht="14.25" customHeight="1">
      <c r="B250" s="227"/>
      <c r="C250" s="836">
        <v>54210290</v>
      </c>
      <c r="D250" s="837" t="s">
        <v>349</v>
      </c>
      <c r="E250" s="335" t="s">
        <v>1404</v>
      </c>
      <c r="F250" s="336" t="s">
        <v>1404</v>
      </c>
    </row>
    <row r="251" spans="2:8" ht="14.25" customHeight="1">
      <c r="B251" s="227"/>
      <c r="C251" s="836">
        <v>54210211</v>
      </c>
      <c r="D251" s="837" t="s">
        <v>187</v>
      </c>
      <c r="E251" s="335" t="s">
        <v>1404</v>
      </c>
      <c r="F251" s="336" t="s">
        <v>1404</v>
      </c>
    </row>
    <row r="252" spans="2:8" ht="14.25" customHeight="1">
      <c r="B252" s="227"/>
      <c r="C252" s="836">
        <v>54210212</v>
      </c>
      <c r="D252" s="837" t="s">
        <v>188</v>
      </c>
      <c r="E252" s="335" t="s">
        <v>1404</v>
      </c>
      <c r="F252" s="336" t="s">
        <v>1404</v>
      </c>
    </row>
    <row r="253" spans="2:8" ht="14.25" customHeight="1">
      <c r="B253" s="227"/>
      <c r="C253" s="836">
        <v>54210214</v>
      </c>
      <c r="D253" s="837" t="s">
        <v>189</v>
      </c>
      <c r="E253" s="335" t="s">
        <v>1404</v>
      </c>
      <c r="F253" s="336" t="s">
        <v>1404</v>
      </c>
    </row>
    <row r="254" spans="2:8" ht="14.25" customHeight="1">
      <c r="B254" s="227"/>
      <c r="C254" s="836">
        <v>54210216</v>
      </c>
      <c r="D254" s="837" t="s">
        <v>190</v>
      </c>
      <c r="E254" s="335" t="s">
        <v>1404</v>
      </c>
      <c r="F254" s="336" t="s">
        <v>1404</v>
      </c>
    </row>
    <row r="255" spans="2:8" ht="14.25" customHeight="1">
      <c r="B255" s="227"/>
      <c r="C255" s="789">
        <v>54210316</v>
      </c>
      <c r="D255" s="229" t="s">
        <v>554</v>
      </c>
      <c r="E255" s="220">
        <v>1062.0356687999999</v>
      </c>
      <c r="F255" s="323">
        <f t="shared" si="11"/>
        <v>1062.0356687999999</v>
      </c>
    </row>
    <row r="256" spans="2:8" ht="14.25" customHeight="1" thickBot="1">
      <c r="B256" s="246"/>
      <c r="C256" s="247"/>
      <c r="D256" s="248"/>
      <c r="E256" s="272"/>
      <c r="F256" s="205"/>
    </row>
    <row r="257" spans="2:6" ht="9.9499999999999993" customHeight="1" thickBot="1">
      <c r="C257" s="28"/>
      <c r="E257" s="274"/>
      <c r="F257" s="281"/>
    </row>
    <row r="258" spans="2:6" ht="14.25" customHeight="1">
      <c r="B258" s="226"/>
      <c r="C258" s="232"/>
      <c r="D258" s="105"/>
      <c r="E258" s="287"/>
      <c r="F258" s="288"/>
    </row>
    <row r="259" spans="2:6" ht="14.25" customHeight="1">
      <c r="B259" s="100"/>
      <c r="C259" s="236">
        <v>50116016</v>
      </c>
      <c r="D259" s="237">
        <v>16</v>
      </c>
      <c r="E259" s="321">
        <v>1.2493074145238017</v>
      </c>
      <c r="F259" s="322">
        <f t="shared" ref="F259:F274" si="12">E259*(100-$F$5)/100</f>
        <v>1.2493074145238017</v>
      </c>
    </row>
    <row r="260" spans="2:6" ht="14.25" customHeight="1">
      <c r="B260" s="99" t="s">
        <v>1508</v>
      </c>
      <c r="C260" s="228">
        <v>50116020</v>
      </c>
      <c r="D260" s="229" t="s">
        <v>137</v>
      </c>
      <c r="E260" s="220">
        <v>0.92136421821130332</v>
      </c>
      <c r="F260" s="323">
        <f>E260*(100-$F$5)/100</f>
        <v>0.92136421821130332</v>
      </c>
    </row>
    <row r="261" spans="2:6" ht="14.25" customHeight="1">
      <c r="B261" s="99" t="s">
        <v>1675</v>
      </c>
      <c r="C261" s="228">
        <v>50116025</v>
      </c>
      <c r="D261" s="229" t="s">
        <v>138</v>
      </c>
      <c r="E261" s="220">
        <v>0.99944593161904105</v>
      </c>
      <c r="F261" s="323">
        <f t="shared" si="12"/>
        <v>0.99944593161904105</v>
      </c>
    </row>
    <row r="262" spans="2:6" ht="14.25" customHeight="1">
      <c r="B262" s="97"/>
      <c r="C262" s="228">
        <v>50116032</v>
      </c>
      <c r="D262" s="229" t="s">
        <v>139</v>
      </c>
      <c r="E262" s="220">
        <v>1.2024583864791585</v>
      </c>
      <c r="F262" s="323">
        <f t="shared" si="12"/>
        <v>1.2024583864791585</v>
      </c>
    </row>
    <row r="263" spans="2:6" ht="14.25" customHeight="1">
      <c r="B263" s="4"/>
      <c r="C263" s="228">
        <v>50116040</v>
      </c>
      <c r="D263" s="229" t="s">
        <v>140</v>
      </c>
      <c r="E263" s="220">
        <v>1.7334140376517744</v>
      </c>
      <c r="F263" s="323">
        <f t="shared" si="12"/>
        <v>1.7334140376517744</v>
      </c>
    </row>
    <row r="264" spans="2:6" ht="14.25" customHeight="1">
      <c r="B264" s="227"/>
      <c r="C264" s="228">
        <v>50116050</v>
      </c>
      <c r="D264" s="229" t="s">
        <v>141</v>
      </c>
      <c r="E264" s="220">
        <v>2.32683505955058</v>
      </c>
      <c r="F264" s="323">
        <f t="shared" si="12"/>
        <v>2.32683505955058</v>
      </c>
    </row>
    <row r="265" spans="2:6" ht="14.25" customHeight="1">
      <c r="B265" s="227"/>
      <c r="C265" s="228">
        <v>50116063</v>
      </c>
      <c r="D265" s="229" t="s">
        <v>142</v>
      </c>
      <c r="E265" s="220">
        <v>3.4199790472589062</v>
      </c>
      <c r="F265" s="323">
        <f t="shared" si="12"/>
        <v>3.4199790472589062</v>
      </c>
    </row>
    <row r="266" spans="2:6" ht="14.25" customHeight="1">
      <c r="B266" s="227"/>
      <c r="C266" s="228">
        <v>50116075</v>
      </c>
      <c r="D266" s="229" t="s">
        <v>143</v>
      </c>
      <c r="E266" s="220">
        <v>7.0742032347410273</v>
      </c>
      <c r="F266" s="323">
        <f t="shared" si="12"/>
        <v>7.0742032347410273</v>
      </c>
    </row>
    <row r="267" spans="2:6" ht="14.25" customHeight="1">
      <c r="B267" s="227"/>
      <c r="C267" s="228">
        <v>50116090</v>
      </c>
      <c r="D267" s="229" t="s">
        <v>144</v>
      </c>
      <c r="E267" s="220">
        <v>9.1824094967499388</v>
      </c>
      <c r="F267" s="323">
        <f t="shared" si="12"/>
        <v>9.1824094967499388</v>
      </c>
    </row>
    <row r="268" spans="2:6" ht="14.25" customHeight="1">
      <c r="B268" s="227"/>
      <c r="C268" s="228">
        <v>50116110</v>
      </c>
      <c r="D268" s="229" t="s">
        <v>145</v>
      </c>
      <c r="E268" s="220">
        <v>15.194701429145731</v>
      </c>
      <c r="F268" s="323">
        <f t="shared" si="12"/>
        <v>15.194701429145731</v>
      </c>
    </row>
    <row r="269" spans="2:6" ht="14.25" customHeight="1">
      <c r="B269" s="227"/>
      <c r="C269" s="228">
        <v>50116125</v>
      </c>
      <c r="D269" s="229" t="s">
        <v>146</v>
      </c>
      <c r="E269" s="220">
        <v>23.315199623550438</v>
      </c>
      <c r="F269" s="323">
        <f t="shared" si="12"/>
        <v>23.315199623550438</v>
      </c>
    </row>
    <row r="270" spans="2:6" ht="14.25" customHeight="1">
      <c r="B270" s="227"/>
      <c r="C270" s="228">
        <v>50116140</v>
      </c>
      <c r="D270" s="229" t="s">
        <v>147</v>
      </c>
      <c r="E270" s="220">
        <v>34.543350011583108</v>
      </c>
      <c r="F270" s="323">
        <f t="shared" si="12"/>
        <v>34.543350011583108</v>
      </c>
    </row>
    <row r="271" spans="2:6" ht="14.25" customHeight="1">
      <c r="B271" s="227"/>
      <c r="C271" s="228">
        <v>50116160</v>
      </c>
      <c r="D271" s="229" t="s">
        <v>148</v>
      </c>
      <c r="E271" s="220">
        <v>46.72409730319017</v>
      </c>
      <c r="F271" s="323">
        <f t="shared" si="12"/>
        <v>46.724097303190177</v>
      </c>
    </row>
    <row r="272" spans="2:6" ht="14.25" customHeight="1">
      <c r="B272" s="227"/>
      <c r="C272" s="228">
        <v>50110200</v>
      </c>
      <c r="D272" s="229" t="s">
        <v>149</v>
      </c>
      <c r="E272" s="220">
        <v>69.92998252796977</v>
      </c>
      <c r="F272" s="323">
        <f t="shared" si="12"/>
        <v>69.92998252796977</v>
      </c>
    </row>
    <row r="273" spans="2:6" ht="14.25" customHeight="1">
      <c r="B273" s="227"/>
      <c r="C273" s="228">
        <v>50110225</v>
      </c>
      <c r="D273" s="229" t="s">
        <v>150</v>
      </c>
      <c r="E273" s="220">
        <v>161.61353041133526</v>
      </c>
      <c r="F273" s="323">
        <f t="shared" si="12"/>
        <v>161.61353041133526</v>
      </c>
    </row>
    <row r="274" spans="2:6" ht="14.25" customHeight="1">
      <c r="B274" s="227"/>
      <c r="C274" s="228">
        <v>50110250</v>
      </c>
      <c r="D274" s="229" t="s">
        <v>151</v>
      </c>
      <c r="E274" s="220">
        <v>303.87841224023316</v>
      </c>
      <c r="F274" s="323">
        <f t="shared" si="12"/>
        <v>303.87841224023316</v>
      </c>
    </row>
    <row r="275" spans="2:6" ht="14.25" customHeight="1">
      <c r="B275" s="227"/>
      <c r="C275" s="333">
        <v>50110280</v>
      </c>
      <c r="D275" s="334">
        <v>280</v>
      </c>
      <c r="E275" s="335" t="s">
        <v>1404</v>
      </c>
      <c r="F275" s="336" t="s">
        <v>1404</v>
      </c>
    </row>
    <row r="276" spans="2:6" ht="14.25" customHeight="1">
      <c r="B276" s="227"/>
      <c r="C276" s="228">
        <v>50110315</v>
      </c>
      <c r="D276" s="229" t="s">
        <v>152</v>
      </c>
      <c r="E276" s="220">
        <v>426.07758240000004</v>
      </c>
      <c r="F276" s="323">
        <f>E276*(100-$F$5)/100</f>
        <v>426.07758240000004</v>
      </c>
    </row>
    <row r="277" spans="2:6" ht="14.25" customHeight="1">
      <c r="B277" s="227"/>
      <c r="C277" s="333">
        <v>50106400</v>
      </c>
      <c r="D277" s="334">
        <v>400</v>
      </c>
      <c r="E277" s="335" t="s">
        <v>1404</v>
      </c>
      <c r="F277" s="336" t="s">
        <v>1404</v>
      </c>
    </row>
    <row r="278" spans="2:6" ht="14.25" customHeight="1" thickBot="1">
      <c r="B278" s="246"/>
      <c r="C278" s="247"/>
      <c r="D278" s="248"/>
      <c r="E278" s="204"/>
      <c r="F278" s="205"/>
    </row>
    <row r="279" spans="2:6" ht="9.9499999999999993" customHeight="1" thickBot="1">
      <c r="B279" s="656"/>
      <c r="C279" s="59"/>
      <c r="D279" s="29"/>
      <c r="E279" s="200"/>
      <c r="F279" s="200"/>
    </row>
    <row r="280" spans="2:6" ht="14.25" customHeight="1">
      <c r="B280" s="226"/>
      <c r="C280" s="232"/>
      <c r="D280" s="105"/>
      <c r="E280" s="287"/>
      <c r="F280" s="288"/>
    </row>
    <row r="281" spans="2:6" ht="14.25" customHeight="1">
      <c r="B281" s="99" t="s">
        <v>1960</v>
      </c>
      <c r="C281" s="735" t="s">
        <v>1961</v>
      </c>
      <c r="D281" s="237">
        <v>50</v>
      </c>
      <c r="E281" s="321">
        <v>2.6655048000000003</v>
      </c>
      <c r="F281" s="322">
        <f t="shared" ref="F281" si="13">E281*(100-$F$5)/100</f>
        <v>2.6655048000000003</v>
      </c>
    </row>
    <row r="282" spans="2:6" ht="14.25" customHeight="1">
      <c r="B282" s="99"/>
      <c r="C282" s="789" t="s">
        <v>1962</v>
      </c>
      <c r="D282" s="229">
        <v>63</v>
      </c>
      <c r="E282" s="220">
        <v>4.2670476000000006</v>
      </c>
      <c r="F282" s="323">
        <f>E282*(100-$F$5)/100</f>
        <v>4.2670476000000006</v>
      </c>
    </row>
    <row r="283" spans="2:6" ht="14.25" customHeight="1">
      <c r="B283" s="99"/>
      <c r="C283" s="59"/>
      <c r="D283" s="29"/>
      <c r="E283" s="219"/>
      <c r="F283" s="201"/>
    </row>
    <row r="284" spans="2:6" ht="14.25" customHeight="1" thickBot="1">
      <c r="B284" s="246"/>
      <c r="C284" s="247"/>
      <c r="D284" s="248"/>
      <c r="E284" s="204"/>
      <c r="F284" s="205"/>
    </row>
    <row r="285" spans="2:6" ht="9.9499999999999993" customHeight="1">
      <c r="C285" s="28"/>
      <c r="E285" s="281"/>
      <c r="F285" s="281"/>
    </row>
    <row r="286" spans="2:6" ht="9.9499999999999993" customHeight="1">
      <c r="C286" s="28"/>
      <c r="E286" s="281"/>
      <c r="F286" s="281"/>
    </row>
    <row r="287" spans="2:6" ht="9.9499999999999993" customHeight="1">
      <c r="C287" s="28"/>
      <c r="E287" s="281"/>
      <c r="F287" s="281"/>
    </row>
    <row r="288" spans="2:6" ht="9.9499999999999993" customHeight="1" thickBot="1">
      <c r="C288" s="28"/>
      <c r="E288" s="281"/>
      <c r="F288" s="281"/>
    </row>
    <row r="289" spans="2:6" ht="14.25" customHeight="1">
      <c r="B289" s="226"/>
      <c r="C289" s="232"/>
      <c r="D289" s="105"/>
      <c r="E289" s="290"/>
      <c r="F289" s="288"/>
    </row>
    <row r="290" spans="2:6" ht="14.25" customHeight="1">
      <c r="B290" s="100"/>
      <c r="C290" s="236">
        <v>53116016</v>
      </c>
      <c r="D290" s="237" t="s">
        <v>183</v>
      </c>
      <c r="E290" s="321">
        <v>1.291234560244688</v>
      </c>
      <c r="F290" s="322">
        <f>E290*(100-$F$5)/100</f>
        <v>1.291234560244688</v>
      </c>
    </row>
    <row r="291" spans="2:6" ht="14.25" customHeight="1">
      <c r="B291" s="99" t="s">
        <v>1509</v>
      </c>
      <c r="C291" s="228">
        <v>53116020</v>
      </c>
      <c r="D291" s="229" t="s">
        <v>153</v>
      </c>
      <c r="E291" s="220">
        <v>1.5304015827916568</v>
      </c>
      <c r="F291" s="323">
        <f>E291*(100-$F$5)/100</f>
        <v>1.5304015827916571</v>
      </c>
    </row>
    <row r="292" spans="2:6" ht="14.25" customHeight="1">
      <c r="B292" s="5" t="s">
        <v>1670</v>
      </c>
      <c r="C292" s="228">
        <v>53116025</v>
      </c>
      <c r="D292" s="229" t="s">
        <v>19</v>
      </c>
      <c r="E292" s="220">
        <v>1.7958794083779643</v>
      </c>
      <c r="F292" s="323">
        <f t="shared" ref="F292:F322" si="14">E292*(100-$F$5)/100</f>
        <v>1.7958794083779643</v>
      </c>
    </row>
    <row r="293" spans="2:6" ht="14.25" customHeight="1">
      <c r="B293" s="97"/>
      <c r="C293" s="228">
        <v>53116032</v>
      </c>
      <c r="D293" s="229" t="s">
        <v>22</v>
      </c>
      <c r="E293" s="220">
        <v>1.9988918632380821</v>
      </c>
      <c r="F293" s="323">
        <f t="shared" si="14"/>
        <v>1.9988918632380821</v>
      </c>
    </row>
    <row r="294" spans="2:6" ht="14.25" customHeight="1">
      <c r="B294" s="4"/>
      <c r="C294" s="228">
        <v>53116040</v>
      </c>
      <c r="D294" s="229" t="s">
        <v>23</v>
      </c>
      <c r="E294" s="220">
        <v>2.5610801997737926</v>
      </c>
      <c r="F294" s="323">
        <f t="shared" si="14"/>
        <v>2.5610801997737926</v>
      </c>
    </row>
    <row r="295" spans="2:6" ht="14.25" customHeight="1">
      <c r="B295" s="227"/>
      <c r="C295" s="228">
        <v>53116050</v>
      </c>
      <c r="D295" s="229" t="s">
        <v>25</v>
      </c>
      <c r="E295" s="220">
        <v>3.4199790472589062</v>
      </c>
      <c r="F295" s="323">
        <f t="shared" si="14"/>
        <v>3.4199790472589062</v>
      </c>
    </row>
    <row r="296" spans="2:6" ht="14.25" customHeight="1">
      <c r="B296" s="227"/>
      <c r="C296" s="228">
        <v>53116063</v>
      </c>
      <c r="D296" s="229" t="s">
        <v>26</v>
      </c>
      <c r="E296" s="220">
        <v>4.6692864617827068</v>
      </c>
      <c r="F296" s="323">
        <f t="shared" si="14"/>
        <v>4.6692864617827068</v>
      </c>
    </row>
    <row r="297" spans="2:6" ht="14.25" customHeight="1">
      <c r="B297" s="227"/>
      <c r="C297" s="228">
        <v>53116075</v>
      </c>
      <c r="D297" s="229" t="s">
        <v>155</v>
      </c>
      <c r="E297" s="220">
        <v>13.211425908589204</v>
      </c>
      <c r="F297" s="323">
        <f t="shared" si="14"/>
        <v>13.211425908589204</v>
      </c>
    </row>
    <row r="298" spans="2:6" ht="14.25" customHeight="1">
      <c r="B298" s="227"/>
      <c r="C298" s="228">
        <v>53116090</v>
      </c>
      <c r="D298" s="229" t="s">
        <v>156</v>
      </c>
      <c r="E298" s="220">
        <v>19.957685947017719</v>
      </c>
      <c r="F298" s="323">
        <f t="shared" si="14"/>
        <v>19.957685947017719</v>
      </c>
    </row>
    <row r="299" spans="2:6" ht="14.25" customHeight="1">
      <c r="B299" s="227"/>
      <c r="C299" s="228">
        <v>53116110</v>
      </c>
      <c r="D299" s="229" t="s">
        <v>157</v>
      </c>
      <c r="E299" s="220">
        <v>31.779257356949195</v>
      </c>
      <c r="F299" s="323">
        <f t="shared" si="14"/>
        <v>31.779257356949199</v>
      </c>
    </row>
    <row r="300" spans="2:6" ht="14.25" customHeight="1" thickBot="1">
      <c r="B300" s="246"/>
      <c r="C300" s="247"/>
      <c r="D300" s="248"/>
      <c r="E300" s="272"/>
      <c r="F300" s="205"/>
    </row>
    <row r="301" spans="2:6" ht="9.9499999999999993" customHeight="1" thickBot="1">
      <c r="C301" s="28"/>
      <c r="E301" s="274"/>
      <c r="F301" s="281"/>
    </row>
    <row r="302" spans="2:6" ht="14.25" customHeight="1">
      <c r="B302" s="226"/>
      <c r="C302" s="232"/>
      <c r="D302" s="105"/>
      <c r="E302" s="287"/>
      <c r="F302" s="288"/>
    </row>
    <row r="303" spans="2:6" ht="14.25" customHeight="1">
      <c r="B303" s="100"/>
      <c r="C303" s="350" t="s">
        <v>954</v>
      </c>
      <c r="D303" s="351" t="s">
        <v>183</v>
      </c>
      <c r="E303" s="364" t="s">
        <v>1404</v>
      </c>
      <c r="F303" s="365" t="s">
        <v>1404</v>
      </c>
    </row>
    <row r="304" spans="2:6" ht="14.25" customHeight="1">
      <c r="B304" s="99" t="s">
        <v>1693</v>
      </c>
      <c r="C304" s="228" t="s">
        <v>955</v>
      </c>
      <c r="D304" s="229" t="s">
        <v>153</v>
      </c>
      <c r="E304" s="220">
        <v>2.1550552900535567</v>
      </c>
      <c r="F304" s="323">
        <f t="shared" ref="F304:F309" si="15">E304*(100-$F$5)/100</f>
        <v>2.1550552900535567</v>
      </c>
    </row>
    <row r="305" spans="2:6" ht="14.25" customHeight="1">
      <c r="B305" s="99" t="s">
        <v>1670</v>
      </c>
      <c r="C305" s="228" t="s">
        <v>956</v>
      </c>
      <c r="D305" s="229" t="s">
        <v>19</v>
      </c>
      <c r="E305" s="220">
        <v>2.5454638570922454</v>
      </c>
      <c r="F305" s="323">
        <f t="shared" si="15"/>
        <v>2.5454638570922454</v>
      </c>
    </row>
    <row r="306" spans="2:6" ht="14.25" customHeight="1">
      <c r="B306" s="99"/>
      <c r="C306" s="228" t="s">
        <v>957</v>
      </c>
      <c r="D306" s="229" t="s">
        <v>22</v>
      </c>
      <c r="E306" s="220">
        <v>2.9827214521755754</v>
      </c>
      <c r="F306" s="323">
        <f t="shared" si="15"/>
        <v>2.9827214521755754</v>
      </c>
    </row>
    <row r="307" spans="2:6" ht="14.25" customHeight="1">
      <c r="B307" s="227"/>
      <c r="C307" s="228" t="s">
        <v>958</v>
      </c>
      <c r="D307" s="229" t="s">
        <v>23</v>
      </c>
      <c r="E307" s="220">
        <v>3.8884693277053319</v>
      </c>
      <c r="F307" s="323">
        <f t="shared" si="15"/>
        <v>3.8884693277053319</v>
      </c>
    </row>
    <row r="308" spans="2:6" ht="14.25" customHeight="1">
      <c r="B308" s="227"/>
      <c r="C308" s="228" t="s">
        <v>959</v>
      </c>
      <c r="D308" s="229" t="s">
        <v>25</v>
      </c>
      <c r="E308" s="220">
        <v>6.4339331847975769</v>
      </c>
      <c r="F308" s="323">
        <f t="shared" si="15"/>
        <v>6.4339331847975769</v>
      </c>
    </row>
    <row r="309" spans="2:6" ht="14.25" customHeight="1">
      <c r="B309" s="227"/>
      <c r="C309" s="228" t="s">
        <v>960</v>
      </c>
      <c r="D309" s="229" t="s">
        <v>26</v>
      </c>
      <c r="E309" s="220">
        <v>9.4166546369731545</v>
      </c>
      <c r="F309" s="323">
        <f t="shared" si="15"/>
        <v>9.4166546369731545</v>
      </c>
    </row>
    <row r="310" spans="2:6" ht="14.25" customHeight="1" thickBot="1">
      <c r="B310" s="246"/>
      <c r="C310" s="247"/>
      <c r="D310" s="247"/>
      <c r="E310" s="204"/>
      <c r="F310" s="205"/>
    </row>
    <row r="311" spans="2:6" ht="9.9499999999999993" customHeight="1" thickBot="1">
      <c r="C311" s="28"/>
      <c r="D311" s="28"/>
      <c r="E311" s="281"/>
      <c r="F311" s="281"/>
    </row>
    <row r="312" spans="2:6" ht="14.25" customHeight="1">
      <c r="B312" s="226"/>
      <c r="C312" s="232"/>
      <c r="D312" s="232"/>
      <c r="E312" s="290"/>
      <c r="F312" s="288"/>
    </row>
    <row r="313" spans="2:6" ht="14.25" customHeight="1">
      <c r="B313" s="100"/>
      <c r="C313" s="236">
        <v>52116016</v>
      </c>
      <c r="D313" s="237" t="s">
        <v>184</v>
      </c>
      <c r="E313" s="321">
        <v>2.63916191318153</v>
      </c>
      <c r="F313" s="322">
        <f>E313*(100-$F$5)/100</f>
        <v>2.63916191318153</v>
      </c>
    </row>
    <row r="314" spans="2:6" ht="14.25" customHeight="1">
      <c r="B314" s="99" t="s">
        <v>1509</v>
      </c>
      <c r="C314" s="228">
        <v>52116020</v>
      </c>
      <c r="D314" s="229" t="s">
        <v>134</v>
      </c>
      <c r="E314" s="220">
        <v>1.7958794083779643</v>
      </c>
      <c r="F314" s="323">
        <f>E314*(100-$F$5)/100</f>
        <v>1.7958794083779643</v>
      </c>
    </row>
    <row r="315" spans="2:6" ht="14.25" customHeight="1">
      <c r="B315" s="5" t="s">
        <v>1498</v>
      </c>
      <c r="C315" s="228">
        <v>52116025</v>
      </c>
      <c r="D315" s="229" t="s">
        <v>133</v>
      </c>
      <c r="E315" s="220">
        <v>2.1550552900535567</v>
      </c>
      <c r="F315" s="323">
        <f t="shared" si="14"/>
        <v>2.1550552900535567</v>
      </c>
    </row>
    <row r="316" spans="2:6" ht="14.25" customHeight="1">
      <c r="B316" s="97"/>
      <c r="C316" s="228">
        <v>52116032</v>
      </c>
      <c r="D316" s="229" t="s">
        <v>132</v>
      </c>
      <c r="E316" s="220">
        <v>2.5142311717291497</v>
      </c>
      <c r="F316" s="323">
        <f t="shared" si="14"/>
        <v>2.5142311717291497</v>
      </c>
    </row>
    <row r="317" spans="2:6" ht="14.25" customHeight="1">
      <c r="B317" s="4"/>
      <c r="C317" s="228">
        <v>52116040</v>
      </c>
      <c r="D317" s="229" t="s">
        <v>131</v>
      </c>
      <c r="E317" s="220">
        <v>3.2481992777618838</v>
      </c>
      <c r="F317" s="323">
        <f t="shared" si="14"/>
        <v>3.2481992777618838</v>
      </c>
    </row>
    <row r="318" spans="2:6" ht="14.25" customHeight="1">
      <c r="B318" s="227"/>
      <c r="C318" s="228">
        <v>52116050</v>
      </c>
      <c r="D318" s="229" t="s">
        <v>135</v>
      </c>
      <c r="E318" s="220">
        <v>4.3569596081517572</v>
      </c>
      <c r="F318" s="323">
        <f t="shared" si="14"/>
        <v>4.3569596081517572</v>
      </c>
    </row>
    <row r="319" spans="2:6" ht="14.25" customHeight="1">
      <c r="B319" s="227"/>
      <c r="C319" s="228">
        <v>52116063</v>
      </c>
      <c r="D319" s="229" t="s">
        <v>136</v>
      </c>
      <c r="E319" s="220">
        <v>6.246537072619005</v>
      </c>
      <c r="F319" s="323">
        <f t="shared" si="14"/>
        <v>6.246537072619005</v>
      </c>
    </row>
    <row r="320" spans="2:6" ht="14.25" customHeight="1">
      <c r="B320" s="227"/>
      <c r="C320" s="228">
        <v>52116075</v>
      </c>
      <c r="D320" s="229" t="s">
        <v>158</v>
      </c>
      <c r="E320" s="220">
        <v>19.005089043443327</v>
      </c>
      <c r="F320" s="323">
        <f t="shared" si="14"/>
        <v>19.005089043443327</v>
      </c>
    </row>
    <row r="321" spans="2:6" ht="14.25" customHeight="1">
      <c r="B321" s="227"/>
      <c r="C321" s="228">
        <v>52116090</v>
      </c>
      <c r="D321" s="229" t="s">
        <v>159</v>
      </c>
      <c r="E321" s="220">
        <v>26.766411356172437</v>
      </c>
      <c r="F321" s="323">
        <f t="shared" si="14"/>
        <v>26.766411356172441</v>
      </c>
    </row>
    <row r="322" spans="2:6" ht="14.25" customHeight="1">
      <c r="B322" s="227"/>
      <c r="C322" s="228">
        <v>52116110</v>
      </c>
      <c r="D322" s="229" t="s">
        <v>160</v>
      </c>
      <c r="E322" s="220">
        <v>41.586320560961035</v>
      </c>
      <c r="F322" s="323">
        <f t="shared" si="14"/>
        <v>41.586320560961028</v>
      </c>
    </row>
    <row r="323" spans="2:6" ht="14.25" customHeight="1" thickBot="1">
      <c r="B323" s="246"/>
      <c r="C323" s="247"/>
      <c r="D323" s="248"/>
      <c r="E323" s="272"/>
      <c r="F323" s="205"/>
    </row>
    <row r="324" spans="2:6" ht="9.9499999999999993" customHeight="1" thickBot="1">
      <c r="C324" s="28"/>
      <c r="E324" s="274"/>
      <c r="F324" s="281"/>
    </row>
    <row r="325" spans="2:6" ht="14.25" customHeight="1">
      <c r="B325" s="226"/>
      <c r="C325" s="232"/>
      <c r="D325" s="105"/>
      <c r="E325" s="287"/>
      <c r="F325" s="288"/>
    </row>
    <row r="326" spans="2:6" ht="14.25" customHeight="1">
      <c r="B326" s="100"/>
      <c r="C326" s="236">
        <v>507162520</v>
      </c>
      <c r="D326" s="237" t="s">
        <v>2317</v>
      </c>
      <c r="E326" s="321">
        <v>1.0306786169821363</v>
      </c>
      <c r="F326" s="322">
        <f t="shared" ref="F326:F406" si="16">E326*(100-$F$5)/100</f>
        <v>1.0306786169821363</v>
      </c>
    </row>
    <row r="327" spans="2:6" ht="14.25" customHeight="1">
      <c r="B327" s="99" t="s">
        <v>1524</v>
      </c>
      <c r="C327" s="228">
        <v>50716322025</v>
      </c>
      <c r="D327" s="229" t="s">
        <v>2318</v>
      </c>
      <c r="E327" s="220">
        <v>1.0619113023452316</v>
      </c>
      <c r="F327" s="323">
        <f t="shared" si="16"/>
        <v>1.0619113023452316</v>
      </c>
    </row>
    <row r="328" spans="2:6" ht="14.25" customHeight="1">
      <c r="B328" s="99" t="s">
        <v>1675</v>
      </c>
      <c r="C328" s="228">
        <v>507163225</v>
      </c>
      <c r="D328" s="229" t="s">
        <v>2319</v>
      </c>
      <c r="E328" s="220">
        <v>1.0619113023452316</v>
      </c>
      <c r="F328" s="323">
        <f t="shared" si="16"/>
        <v>1.0619113023452316</v>
      </c>
    </row>
    <row r="329" spans="2:6" ht="14.25" customHeight="1">
      <c r="B329" s="4" t="s">
        <v>2348</v>
      </c>
      <c r="C329" s="228">
        <v>507164025</v>
      </c>
      <c r="D329" s="229" t="s">
        <v>2320</v>
      </c>
      <c r="E329" s="220">
        <v>1.3898544986577288</v>
      </c>
      <c r="F329" s="323">
        <f t="shared" si="16"/>
        <v>1.389854498657729</v>
      </c>
    </row>
    <row r="330" spans="2:6" ht="14.25" customHeight="1">
      <c r="B330" s="227"/>
      <c r="C330" s="228">
        <v>507164032</v>
      </c>
      <c r="D330" s="229" t="s">
        <v>2321</v>
      </c>
      <c r="E330" s="220">
        <v>2.6860109412261726</v>
      </c>
      <c r="F330" s="323">
        <f t="shared" si="16"/>
        <v>2.6860109412261726</v>
      </c>
    </row>
    <row r="331" spans="2:6" ht="14.25" customHeight="1">
      <c r="B331" s="227"/>
      <c r="C331" s="228">
        <v>507165032</v>
      </c>
      <c r="D331" s="229" t="s">
        <v>2322</v>
      </c>
      <c r="E331" s="220">
        <v>2.6852160960000004</v>
      </c>
      <c r="F331" s="323">
        <f t="shared" si="16"/>
        <v>2.6852160960000004</v>
      </c>
    </row>
    <row r="332" spans="2:6" ht="14.25" customHeight="1">
      <c r="B332" s="227"/>
      <c r="C332" s="228">
        <v>50716504063</v>
      </c>
      <c r="D332" s="229" t="s">
        <v>2323</v>
      </c>
      <c r="E332" s="220">
        <v>2.6852160960000004</v>
      </c>
      <c r="F332" s="323">
        <f t="shared" si="16"/>
        <v>2.6852160960000004</v>
      </c>
    </row>
    <row r="333" spans="2:6" ht="14.25" customHeight="1">
      <c r="B333" s="227"/>
      <c r="C333" s="228">
        <v>507166350</v>
      </c>
      <c r="D333" s="229" t="s">
        <v>2324</v>
      </c>
      <c r="E333" s="220">
        <v>3.4639287638400011</v>
      </c>
      <c r="F333" s="323">
        <f t="shared" si="16"/>
        <v>3.4639287638400007</v>
      </c>
    </row>
    <row r="334" spans="2:6" ht="14.25" customHeight="1">
      <c r="B334" s="227"/>
      <c r="C334" s="228">
        <v>507167550</v>
      </c>
      <c r="D334" s="229" t="s">
        <v>2325</v>
      </c>
      <c r="E334" s="220">
        <v>5.5449712382400023</v>
      </c>
      <c r="F334" s="323">
        <f t="shared" si="16"/>
        <v>5.5449712382400023</v>
      </c>
    </row>
    <row r="335" spans="2:6" ht="14.25" customHeight="1">
      <c r="B335" s="227"/>
      <c r="C335" s="228">
        <v>507167563</v>
      </c>
      <c r="D335" s="229" t="s">
        <v>2326</v>
      </c>
      <c r="E335" s="220">
        <v>5.5449712382400023</v>
      </c>
      <c r="F335" s="323">
        <f t="shared" si="16"/>
        <v>5.5449712382400023</v>
      </c>
    </row>
    <row r="336" spans="2:6" ht="14.25" customHeight="1">
      <c r="B336" s="227"/>
      <c r="C336" s="228">
        <v>507169063</v>
      </c>
      <c r="D336" s="229" t="s">
        <v>2327</v>
      </c>
      <c r="E336" s="220">
        <v>6.5250751132800016</v>
      </c>
      <c r="F336" s="323">
        <f t="shared" si="16"/>
        <v>6.5250751132800016</v>
      </c>
    </row>
    <row r="337" spans="2:6" ht="14.25" customHeight="1">
      <c r="B337" s="227"/>
      <c r="C337" s="228">
        <v>507169075</v>
      </c>
      <c r="D337" s="229" t="s">
        <v>2328</v>
      </c>
      <c r="E337" s="220">
        <v>6.5250751132800016</v>
      </c>
      <c r="F337" s="323">
        <f t="shared" si="16"/>
        <v>6.5250751132800016</v>
      </c>
    </row>
    <row r="338" spans="2:6" ht="14.25" customHeight="1">
      <c r="B338" s="227"/>
      <c r="C338" s="228">
        <v>507161163</v>
      </c>
      <c r="D338" s="229" t="s">
        <v>2329</v>
      </c>
      <c r="E338" s="220">
        <v>11.949211627200006</v>
      </c>
      <c r="F338" s="323">
        <f t="shared" si="16"/>
        <v>11.949211627200008</v>
      </c>
    </row>
    <row r="339" spans="2:6" ht="14.25" customHeight="1">
      <c r="B339" s="227"/>
      <c r="C339" s="228">
        <v>507161175</v>
      </c>
      <c r="D339" s="229" t="s">
        <v>2330</v>
      </c>
      <c r="E339" s="220">
        <v>11.949211627200006</v>
      </c>
      <c r="F339" s="323">
        <f t="shared" si="16"/>
        <v>11.949211627200008</v>
      </c>
    </row>
    <row r="340" spans="2:6" ht="14.25" customHeight="1">
      <c r="B340" s="227"/>
      <c r="C340" s="228">
        <v>507161190</v>
      </c>
      <c r="D340" s="229" t="s">
        <v>2331</v>
      </c>
      <c r="E340" s="220">
        <v>11.949211627200006</v>
      </c>
      <c r="F340" s="323">
        <f t="shared" si="16"/>
        <v>11.949211627200008</v>
      </c>
    </row>
    <row r="341" spans="2:6" ht="14.25" customHeight="1">
      <c r="B341" s="227"/>
      <c r="C341" s="228">
        <v>507126375</v>
      </c>
      <c r="D341" s="229" t="s">
        <v>2332</v>
      </c>
      <c r="E341" s="220">
        <v>21.800414383440334</v>
      </c>
      <c r="F341" s="323">
        <f t="shared" si="16"/>
        <v>21.800414383440334</v>
      </c>
    </row>
    <row r="342" spans="2:6" ht="14.25" customHeight="1">
      <c r="B342" s="227"/>
      <c r="C342" s="228">
        <v>507127590</v>
      </c>
      <c r="D342" s="229" t="s">
        <v>2333</v>
      </c>
      <c r="E342" s="220">
        <v>21.800414383440334</v>
      </c>
      <c r="F342" s="323">
        <f t="shared" si="16"/>
        <v>21.800414383440334</v>
      </c>
    </row>
    <row r="343" spans="2:6" ht="14.25" customHeight="1">
      <c r="B343" s="227"/>
      <c r="C343" s="228">
        <v>507129011</v>
      </c>
      <c r="D343" s="229" t="s">
        <v>2334</v>
      </c>
      <c r="E343" s="220">
        <v>21.800414383440334</v>
      </c>
      <c r="F343" s="323">
        <f t="shared" si="16"/>
        <v>21.800414383440334</v>
      </c>
    </row>
    <row r="344" spans="2:6" ht="14.25" customHeight="1">
      <c r="B344" s="227"/>
      <c r="C344" s="228">
        <v>507121112</v>
      </c>
      <c r="D344" s="229" t="s">
        <v>2335</v>
      </c>
      <c r="E344" s="220">
        <v>21.800414383440334</v>
      </c>
      <c r="F344" s="323">
        <f t="shared" si="16"/>
        <v>21.800414383440334</v>
      </c>
    </row>
    <row r="345" spans="2:6" ht="14.25" customHeight="1">
      <c r="B345" s="227"/>
      <c r="C345" s="228">
        <v>507147590</v>
      </c>
      <c r="D345" s="229" t="s">
        <v>2336</v>
      </c>
      <c r="E345" s="220">
        <v>35.355399831023583</v>
      </c>
      <c r="F345" s="323">
        <f t="shared" si="16"/>
        <v>35.355399831023583</v>
      </c>
    </row>
    <row r="346" spans="2:6" ht="14.25" customHeight="1">
      <c r="B346" s="227"/>
      <c r="C346" s="228">
        <v>507149011</v>
      </c>
      <c r="D346" s="229" t="s">
        <v>2337</v>
      </c>
      <c r="E346" s="220">
        <v>35.355399831023583</v>
      </c>
      <c r="F346" s="323">
        <f t="shared" si="16"/>
        <v>35.355399831023583</v>
      </c>
    </row>
    <row r="347" spans="2:6" ht="14.25" customHeight="1">
      <c r="B347" s="227"/>
      <c r="C347" s="228">
        <v>507141112</v>
      </c>
      <c r="D347" s="229" t="s">
        <v>2338</v>
      </c>
      <c r="E347" s="220">
        <v>35.355399831023583</v>
      </c>
      <c r="F347" s="323">
        <f t="shared" si="16"/>
        <v>35.355399831023583</v>
      </c>
    </row>
    <row r="348" spans="2:6" ht="14.25" customHeight="1">
      <c r="B348" s="227"/>
      <c r="C348" s="228">
        <v>507140125</v>
      </c>
      <c r="D348" s="229" t="s">
        <v>2339</v>
      </c>
      <c r="E348" s="220">
        <v>35.355399831023583</v>
      </c>
      <c r="F348" s="323">
        <f t="shared" si="16"/>
        <v>35.355399831023583</v>
      </c>
    </row>
    <row r="349" spans="2:6" ht="14.25" customHeight="1">
      <c r="B349" s="227"/>
      <c r="C349" s="228">
        <v>507167590</v>
      </c>
      <c r="D349" s="229" t="s">
        <v>2340</v>
      </c>
      <c r="E349" s="220">
        <v>35.386632516386676</v>
      </c>
      <c r="F349" s="323">
        <f t="shared" si="16"/>
        <v>35.386632516386676</v>
      </c>
    </row>
    <row r="350" spans="2:6" ht="14.25" customHeight="1">
      <c r="B350" s="227"/>
      <c r="C350" s="228">
        <v>507169011</v>
      </c>
      <c r="D350" s="229" t="s">
        <v>2341</v>
      </c>
      <c r="E350" s="220">
        <v>35.386632516386676</v>
      </c>
      <c r="F350" s="323">
        <f t="shared" si="16"/>
        <v>35.386632516386676</v>
      </c>
    </row>
    <row r="351" spans="2:6" ht="14.25" customHeight="1">
      <c r="B351" s="227"/>
      <c r="C351" s="228">
        <v>507161112</v>
      </c>
      <c r="D351" s="229" t="s">
        <v>2342</v>
      </c>
      <c r="E351" s="220">
        <v>35.386632516386676</v>
      </c>
      <c r="F351" s="323">
        <f t="shared" si="16"/>
        <v>35.386632516386676</v>
      </c>
    </row>
    <row r="352" spans="2:6" ht="14.25" customHeight="1">
      <c r="B352" s="227"/>
      <c r="C352" s="228">
        <v>507161214</v>
      </c>
      <c r="D352" s="229" t="s">
        <v>2343</v>
      </c>
      <c r="E352" s="220">
        <v>35.386632516386676</v>
      </c>
      <c r="F352" s="323">
        <f t="shared" si="16"/>
        <v>35.386632516386676</v>
      </c>
    </row>
    <row r="353" spans="2:6" ht="14.25" customHeight="1">
      <c r="B353" s="227"/>
      <c r="C353" s="228">
        <v>507102011</v>
      </c>
      <c r="D353" s="229" t="s">
        <v>2344</v>
      </c>
      <c r="E353" s="220">
        <v>56.827871018151406</v>
      </c>
      <c r="F353" s="323">
        <f t="shared" si="16"/>
        <v>56.827871018151406</v>
      </c>
    </row>
    <row r="354" spans="2:6" ht="14.25" customHeight="1">
      <c r="B354" s="227"/>
      <c r="C354" s="228">
        <v>507102012</v>
      </c>
      <c r="D354" s="229" t="s">
        <v>2345</v>
      </c>
      <c r="E354" s="220">
        <v>56.827871018151406</v>
      </c>
      <c r="F354" s="323">
        <f t="shared" si="16"/>
        <v>56.827871018151406</v>
      </c>
    </row>
    <row r="355" spans="2:6" ht="14.25" customHeight="1">
      <c r="B355" s="227"/>
      <c r="C355" s="228">
        <v>507102014</v>
      </c>
      <c r="D355" s="229" t="s">
        <v>2346</v>
      </c>
      <c r="E355" s="220">
        <v>56.827871018151406</v>
      </c>
      <c r="F355" s="323">
        <f t="shared" si="16"/>
        <v>56.827871018151406</v>
      </c>
    </row>
    <row r="356" spans="2:6" ht="14.25" customHeight="1">
      <c r="B356" s="227"/>
      <c r="C356" s="228">
        <v>507102016</v>
      </c>
      <c r="D356" s="229" t="s">
        <v>2347</v>
      </c>
      <c r="E356" s="220">
        <v>56.827871018151406</v>
      </c>
      <c r="F356" s="323">
        <f t="shared" si="16"/>
        <v>56.827871018151406</v>
      </c>
    </row>
    <row r="357" spans="2:6" ht="14.25" customHeight="1" thickBot="1">
      <c r="B357" s="246"/>
      <c r="C357" s="247"/>
      <c r="D357" s="248"/>
      <c r="E357" s="272"/>
      <c r="F357" s="205"/>
    </row>
    <row r="358" spans="2:6" ht="9.9499999999999993" customHeight="1" thickBot="1">
      <c r="C358" s="28"/>
      <c r="E358" s="274"/>
      <c r="F358" s="281"/>
    </row>
    <row r="359" spans="2:6" ht="14.25" customHeight="1">
      <c r="B359" s="226"/>
      <c r="C359" s="232"/>
      <c r="D359" s="105"/>
      <c r="E359" s="287"/>
      <c r="F359" s="288"/>
    </row>
    <row r="360" spans="2:6" ht="14.25" customHeight="1">
      <c r="B360" s="100"/>
      <c r="C360" s="236">
        <v>517162016</v>
      </c>
      <c r="D360" s="237" t="s">
        <v>93</v>
      </c>
      <c r="E360" s="321">
        <v>0.59342102189880552</v>
      </c>
      <c r="F360" s="322">
        <f t="shared" si="16"/>
        <v>0.59342102189880552</v>
      </c>
    </row>
    <row r="361" spans="2:6" ht="14.25" customHeight="1">
      <c r="B361" s="99" t="s">
        <v>1475</v>
      </c>
      <c r="C361" s="228">
        <v>517162516</v>
      </c>
      <c r="D361" s="229" t="s">
        <v>94</v>
      </c>
      <c r="E361" s="220">
        <v>0.68711907798809069</v>
      </c>
      <c r="F361" s="323">
        <f t="shared" si="16"/>
        <v>0.68711907798809069</v>
      </c>
    </row>
    <row r="362" spans="2:6" ht="14.25" customHeight="1">
      <c r="B362" s="99" t="s">
        <v>1672</v>
      </c>
      <c r="C362" s="228">
        <v>517162520</v>
      </c>
      <c r="D362" s="229" t="s">
        <v>95</v>
      </c>
      <c r="E362" s="220">
        <v>0.68711907798809069</v>
      </c>
      <c r="F362" s="323">
        <f t="shared" si="16"/>
        <v>0.68711907798809069</v>
      </c>
    </row>
    <row r="363" spans="2:6" ht="14.25" customHeight="1">
      <c r="B363" s="227"/>
      <c r="C363" s="228">
        <v>517163220</v>
      </c>
      <c r="D363" s="229" t="s">
        <v>96</v>
      </c>
      <c r="E363" s="220">
        <v>0.89013153284820823</v>
      </c>
      <c r="F363" s="323">
        <f>E363*(100-$F$5)/100</f>
        <v>0.89013153284820812</v>
      </c>
    </row>
    <row r="364" spans="2:6" ht="14.25" customHeight="1">
      <c r="B364" s="4"/>
      <c r="C364" s="228">
        <v>517163225</v>
      </c>
      <c r="D364" s="229" t="s">
        <v>97</v>
      </c>
      <c r="E364" s="220">
        <v>0.68711907798809069</v>
      </c>
      <c r="F364" s="323">
        <f t="shared" si="16"/>
        <v>0.68711907798809069</v>
      </c>
    </row>
    <row r="365" spans="2:6" ht="14.25" customHeight="1">
      <c r="B365" s="4"/>
      <c r="C365" s="228">
        <v>517164020</v>
      </c>
      <c r="D365" s="229" t="s">
        <v>174</v>
      </c>
      <c r="E365" s="220">
        <v>1.9364264925118919</v>
      </c>
      <c r="F365" s="323">
        <f t="shared" si="16"/>
        <v>1.9364264925118919</v>
      </c>
    </row>
    <row r="366" spans="2:6" ht="14.25" customHeight="1">
      <c r="B366" s="227"/>
      <c r="C366" s="228">
        <v>517164025</v>
      </c>
      <c r="D366" s="229" t="s">
        <v>98</v>
      </c>
      <c r="E366" s="220">
        <v>1.311772785249991</v>
      </c>
      <c r="F366" s="323">
        <f>E366*(100-$F$5)/100</f>
        <v>1.3117727852499912</v>
      </c>
    </row>
    <row r="367" spans="2:6" ht="14.25" customHeight="1">
      <c r="B367" s="227"/>
      <c r="C367" s="228">
        <v>517164032</v>
      </c>
      <c r="D367" s="229" t="s">
        <v>99</v>
      </c>
      <c r="E367" s="220">
        <v>1.0306786169821363</v>
      </c>
      <c r="F367" s="323">
        <f t="shared" si="16"/>
        <v>1.0306786169821363</v>
      </c>
    </row>
    <row r="368" spans="2:6" ht="14.25" customHeight="1">
      <c r="B368" s="227"/>
      <c r="C368" s="228">
        <v>517165020</v>
      </c>
      <c r="D368" s="229" t="s">
        <v>176</v>
      </c>
      <c r="E368" s="220">
        <v>1.6709486669255844</v>
      </c>
      <c r="F368" s="323">
        <f>E368*(100-$F$5)/100</f>
        <v>1.6709486669255844</v>
      </c>
    </row>
    <row r="369" spans="2:6" ht="14.25" customHeight="1">
      <c r="B369" s="227"/>
      <c r="C369" s="228">
        <v>517165025</v>
      </c>
      <c r="D369" s="229" t="s">
        <v>175</v>
      </c>
      <c r="E369" s="220">
        <v>1.6709486669255844</v>
      </c>
      <c r="F369" s="323">
        <f>E369*(100-$F$5)/100</f>
        <v>1.6709486669255844</v>
      </c>
    </row>
    <row r="370" spans="2:6" ht="14.25" customHeight="1">
      <c r="B370" s="227"/>
      <c r="C370" s="228">
        <v>517165032</v>
      </c>
      <c r="D370" s="229" t="s">
        <v>100</v>
      </c>
      <c r="E370" s="220">
        <v>1.6709486669255844</v>
      </c>
      <c r="F370" s="323">
        <f t="shared" si="16"/>
        <v>1.6709486669255844</v>
      </c>
    </row>
    <row r="371" spans="2:6" ht="14.25" customHeight="1">
      <c r="B371" s="227"/>
      <c r="C371" s="228">
        <v>517165040</v>
      </c>
      <c r="D371" s="229" t="s">
        <v>101</v>
      </c>
      <c r="E371" s="220">
        <v>1.311772785249991</v>
      </c>
      <c r="F371" s="323">
        <f>E371*(100-$F$5)/100</f>
        <v>1.3117727852499912</v>
      </c>
    </row>
    <row r="372" spans="2:6" ht="14.25" customHeight="1">
      <c r="B372" s="227"/>
      <c r="C372" s="228">
        <v>517166332</v>
      </c>
      <c r="D372" s="229" t="s">
        <v>286</v>
      </c>
      <c r="E372" s="220">
        <v>3.4980607606666436</v>
      </c>
      <c r="F372" s="323">
        <f>E372*(100-$F$5)/100</f>
        <v>3.4980607606666441</v>
      </c>
    </row>
    <row r="373" spans="2:6" ht="14.25" customHeight="1">
      <c r="B373" s="227"/>
      <c r="C373" s="228">
        <v>517166340</v>
      </c>
      <c r="D373" s="229" t="s">
        <v>102</v>
      </c>
      <c r="E373" s="220">
        <v>2.279986031505937</v>
      </c>
      <c r="F373" s="323">
        <f>E373*(100-$F$5)/100</f>
        <v>2.279986031505937</v>
      </c>
    </row>
    <row r="374" spans="2:6" ht="14.25" customHeight="1">
      <c r="B374" s="227"/>
      <c r="C374" s="228">
        <v>517166350</v>
      </c>
      <c r="D374" s="229" t="s">
        <v>103</v>
      </c>
      <c r="E374" s="220">
        <v>1.7958794083779643</v>
      </c>
      <c r="F374" s="323">
        <f t="shared" si="16"/>
        <v>1.7958794083779643</v>
      </c>
    </row>
    <row r="375" spans="2:6" ht="14.25" customHeight="1">
      <c r="B375" s="227"/>
      <c r="C375" s="228">
        <v>517167540</v>
      </c>
      <c r="D375" s="229" t="s">
        <v>321</v>
      </c>
      <c r="E375" s="220">
        <v>5.2002421129553227</v>
      </c>
      <c r="F375" s="323">
        <f t="shared" si="16"/>
        <v>5.2002421129553227</v>
      </c>
    </row>
    <row r="376" spans="2:6" ht="14.25" customHeight="1">
      <c r="B376" s="227"/>
      <c r="C376" s="228">
        <v>517167550</v>
      </c>
      <c r="D376" s="229" t="s">
        <v>185</v>
      </c>
      <c r="E376" s="220">
        <v>3.482444417985096</v>
      </c>
      <c r="F376" s="323">
        <f>E376*(100-$F$5)/100</f>
        <v>3.4824444179850955</v>
      </c>
    </row>
    <row r="377" spans="2:6" ht="14.25" customHeight="1">
      <c r="B377" s="227"/>
      <c r="C377" s="228">
        <v>517167563</v>
      </c>
      <c r="D377" s="229" t="s">
        <v>104</v>
      </c>
      <c r="E377" s="220">
        <v>3.1076521936279566</v>
      </c>
      <c r="F377" s="323">
        <f t="shared" si="16"/>
        <v>3.1076521936279566</v>
      </c>
    </row>
    <row r="378" spans="2:6" ht="14.25" customHeight="1">
      <c r="B378" s="227"/>
      <c r="C378" s="228">
        <v>517169050</v>
      </c>
      <c r="D378" s="229" t="s">
        <v>179</v>
      </c>
      <c r="E378" s="220">
        <v>8.3547433346279192</v>
      </c>
      <c r="F378" s="323">
        <f t="shared" ref="F378:F383" si="17">E378*(100-$F$5)/100</f>
        <v>8.3547433346279192</v>
      </c>
    </row>
    <row r="379" spans="2:6" ht="14.25" customHeight="1">
      <c r="B379" s="227"/>
      <c r="C379" s="228">
        <v>517169063</v>
      </c>
      <c r="D379" s="229" t="s">
        <v>178</v>
      </c>
      <c r="E379" s="220">
        <v>5.6999650787648433</v>
      </c>
      <c r="F379" s="323">
        <f t="shared" si="17"/>
        <v>5.6999650787648433</v>
      </c>
    </row>
    <row r="380" spans="2:6" ht="14.25" customHeight="1">
      <c r="B380" s="227"/>
      <c r="C380" s="228">
        <v>517169075</v>
      </c>
      <c r="D380" s="229" t="s">
        <v>177</v>
      </c>
      <c r="E380" s="220">
        <v>5.6999650787648433</v>
      </c>
      <c r="F380" s="323">
        <f t="shared" si="17"/>
        <v>5.6999650787648433</v>
      </c>
    </row>
    <row r="381" spans="2:6" ht="14.25" customHeight="1">
      <c r="B381" s="227"/>
      <c r="C381" s="228">
        <v>517161150</v>
      </c>
      <c r="D381" s="229" t="s">
        <v>180</v>
      </c>
      <c r="E381" s="220">
        <v>10.962672562446354</v>
      </c>
      <c r="F381" s="323">
        <f t="shared" si="17"/>
        <v>10.962672562446352</v>
      </c>
    </row>
    <row r="382" spans="2:6" ht="14.25" customHeight="1">
      <c r="B382" s="227"/>
      <c r="C382" s="228">
        <v>517161163</v>
      </c>
      <c r="D382" s="229" t="s">
        <v>181</v>
      </c>
      <c r="E382" s="220">
        <v>10.962672562446354</v>
      </c>
      <c r="F382" s="323">
        <f t="shared" si="17"/>
        <v>10.962672562446352</v>
      </c>
    </row>
    <row r="383" spans="2:6" ht="14.25" customHeight="1">
      <c r="B383" s="227"/>
      <c r="C383" s="228">
        <v>517161175</v>
      </c>
      <c r="D383" s="229" t="s">
        <v>182</v>
      </c>
      <c r="E383" s="220">
        <v>10.962672562446354</v>
      </c>
      <c r="F383" s="323">
        <f t="shared" si="17"/>
        <v>10.962672562446352</v>
      </c>
    </row>
    <row r="384" spans="2:6" ht="14.25" customHeight="1">
      <c r="B384" s="227"/>
      <c r="C384" s="228">
        <v>517161190</v>
      </c>
      <c r="D384" s="229" t="s">
        <v>105</v>
      </c>
      <c r="E384" s="220">
        <v>9.1355604687053003</v>
      </c>
      <c r="F384" s="323">
        <f t="shared" si="16"/>
        <v>9.1355604687053003</v>
      </c>
    </row>
    <row r="385" spans="2:6" ht="14.25" customHeight="1">
      <c r="B385" s="227"/>
      <c r="C385" s="228">
        <v>517161275</v>
      </c>
      <c r="D385" s="229" t="s">
        <v>423</v>
      </c>
      <c r="E385" s="220">
        <v>21.472471187127834</v>
      </c>
      <c r="F385" s="323">
        <f t="shared" si="16"/>
        <v>21.472471187127834</v>
      </c>
    </row>
    <row r="386" spans="2:6" ht="14.25" customHeight="1">
      <c r="B386" s="227"/>
      <c r="C386" s="228">
        <v>517161290</v>
      </c>
      <c r="D386" s="229" t="s">
        <v>287</v>
      </c>
      <c r="E386" s="220">
        <v>21.09767896277069</v>
      </c>
      <c r="F386" s="323">
        <f t="shared" si="16"/>
        <v>21.097678962770694</v>
      </c>
    </row>
    <row r="387" spans="2:6" ht="14.25" customHeight="1">
      <c r="B387" s="227"/>
      <c r="C387" s="228">
        <v>517161211</v>
      </c>
      <c r="D387" s="229" t="s">
        <v>288</v>
      </c>
      <c r="E387" s="220">
        <v>18.193039224002856</v>
      </c>
      <c r="F387" s="323">
        <f t="shared" si="16"/>
        <v>18.193039224002856</v>
      </c>
    </row>
    <row r="388" spans="2:6" ht="14.25" customHeight="1">
      <c r="B388" s="227"/>
      <c r="C388" s="228">
        <v>517161490</v>
      </c>
      <c r="D388" s="229" t="s">
        <v>424</v>
      </c>
      <c r="E388" s="220">
        <v>17.314581600000004</v>
      </c>
      <c r="F388" s="323">
        <f t="shared" si="16"/>
        <v>17.314581600000004</v>
      </c>
    </row>
    <row r="389" spans="2:6" ht="14.25" customHeight="1">
      <c r="B389" s="227"/>
      <c r="C389" s="228">
        <v>517161411</v>
      </c>
      <c r="D389" s="229" t="s">
        <v>425</v>
      </c>
      <c r="E389" s="220">
        <v>27.73828227168001</v>
      </c>
      <c r="F389" s="323">
        <f t="shared" si="16"/>
        <v>27.73828227168001</v>
      </c>
    </row>
    <row r="390" spans="2:6" ht="14.25" customHeight="1">
      <c r="B390" s="227"/>
      <c r="C390" s="228">
        <v>517161412</v>
      </c>
      <c r="D390" s="229" t="s">
        <v>186</v>
      </c>
      <c r="E390" s="220">
        <v>22.475258723520003</v>
      </c>
      <c r="F390" s="323">
        <f t="shared" si="16"/>
        <v>22.475258723520007</v>
      </c>
    </row>
    <row r="391" spans="2:6" ht="14.25" customHeight="1">
      <c r="B391" s="227"/>
      <c r="C391" s="228">
        <v>517161690</v>
      </c>
      <c r="D391" s="229" t="s">
        <v>289</v>
      </c>
      <c r="E391" s="220">
        <v>25.835940000000004</v>
      </c>
      <c r="F391" s="323">
        <f t="shared" si="16"/>
        <v>25.835940000000004</v>
      </c>
    </row>
    <row r="392" spans="2:6" ht="14.25" customHeight="1">
      <c r="B392" s="227"/>
      <c r="C392" s="228">
        <v>517161611</v>
      </c>
      <c r="D392" s="229" t="s">
        <v>230</v>
      </c>
      <c r="E392" s="220">
        <v>34.625861557920011</v>
      </c>
      <c r="F392" s="323">
        <f t="shared" si="16"/>
        <v>34.625861557920011</v>
      </c>
    </row>
    <row r="393" spans="2:6" ht="14.25" customHeight="1">
      <c r="B393" s="227"/>
      <c r="C393" s="228">
        <v>517161612</v>
      </c>
      <c r="D393" s="229" t="s">
        <v>290</v>
      </c>
      <c r="E393" s="220">
        <v>34.629163200000008</v>
      </c>
      <c r="F393" s="323">
        <f t="shared" si="16"/>
        <v>34.629163200000008</v>
      </c>
    </row>
    <row r="394" spans="2:6" ht="14.25" customHeight="1">
      <c r="B394" s="227"/>
      <c r="C394" s="228">
        <v>517161614</v>
      </c>
      <c r="D394" s="229" t="s">
        <v>229</v>
      </c>
      <c r="E394" s="220">
        <v>32.343427876320007</v>
      </c>
      <c r="F394" s="323">
        <f t="shared" si="16"/>
        <v>32.343427876320007</v>
      </c>
    </row>
    <row r="395" spans="2:6" ht="14.25" customHeight="1">
      <c r="B395" s="227"/>
      <c r="C395" s="228">
        <v>517102016</v>
      </c>
      <c r="D395" s="229" t="s">
        <v>190</v>
      </c>
      <c r="E395" s="220">
        <v>62.686369761120012</v>
      </c>
      <c r="F395" s="323">
        <f>E395*(100-$F$5)/100</f>
        <v>62.686369761120012</v>
      </c>
    </row>
    <row r="396" spans="2:6" ht="14.25" customHeight="1">
      <c r="B396" s="227"/>
      <c r="C396" s="228">
        <v>517102018</v>
      </c>
      <c r="D396" s="229" t="s">
        <v>429</v>
      </c>
      <c r="E396" s="220">
        <v>66.43224621504001</v>
      </c>
      <c r="F396" s="323">
        <f t="shared" si="16"/>
        <v>66.43224621504001</v>
      </c>
    </row>
    <row r="397" spans="2:6" ht="14.25" customHeight="1">
      <c r="B397" s="227"/>
      <c r="C397" s="228">
        <v>517102214</v>
      </c>
      <c r="D397" s="229" t="s">
        <v>490</v>
      </c>
      <c r="E397" s="220">
        <v>60.36584400000001</v>
      </c>
      <c r="F397" s="323">
        <f t="shared" si="16"/>
        <v>60.36584400000001</v>
      </c>
    </row>
    <row r="398" spans="2:6" ht="14.25" customHeight="1">
      <c r="B398" s="227"/>
      <c r="C398" s="228">
        <v>517102216</v>
      </c>
      <c r="D398" s="229" t="s">
        <v>228</v>
      </c>
      <c r="E398" s="220">
        <v>84.436620138720016</v>
      </c>
      <c r="F398" s="323">
        <f>E398*(100-$F$5)/100</f>
        <v>84.436620138720002</v>
      </c>
    </row>
    <row r="399" spans="2:6" ht="14.25" customHeight="1">
      <c r="B399" s="227"/>
      <c r="C399" s="228">
        <v>517102220</v>
      </c>
      <c r="D399" s="229" t="s">
        <v>224</v>
      </c>
      <c r="E399" s="220">
        <v>72.621669316320023</v>
      </c>
      <c r="F399" s="323">
        <f t="shared" si="16"/>
        <v>72.621669316320023</v>
      </c>
    </row>
    <row r="400" spans="2:6" ht="14.25" customHeight="1">
      <c r="B400" s="227"/>
      <c r="C400" s="228">
        <v>517102516</v>
      </c>
      <c r="D400" s="229" t="s">
        <v>491</v>
      </c>
      <c r="E400" s="220">
        <v>86.819299200000003</v>
      </c>
      <c r="F400" s="323">
        <f t="shared" si="16"/>
        <v>86.819299200000003</v>
      </c>
    </row>
    <row r="401" spans="2:6" ht="14.25" customHeight="1">
      <c r="B401" s="227"/>
      <c r="C401" s="228">
        <v>517102520</v>
      </c>
      <c r="D401" s="229" t="s">
        <v>225</v>
      </c>
      <c r="E401" s="220">
        <v>122.68752342624003</v>
      </c>
      <c r="F401" s="323">
        <f>E401*(100-$F$5)/100</f>
        <v>122.68752342624003</v>
      </c>
    </row>
    <row r="402" spans="2:6" ht="14.25" customHeight="1">
      <c r="B402" s="227"/>
      <c r="C402" s="228">
        <v>517102522</v>
      </c>
      <c r="D402" s="229" t="s">
        <v>227</v>
      </c>
      <c r="E402" s="220">
        <v>121.46575010256001</v>
      </c>
      <c r="F402" s="323">
        <f>E402*(100-$F$5)/100</f>
        <v>121.46575010256001</v>
      </c>
    </row>
    <row r="403" spans="2:6" ht="14.25" customHeight="1">
      <c r="B403" s="227"/>
      <c r="C403" s="228">
        <v>517103120</v>
      </c>
      <c r="D403" s="229" t="s">
        <v>492</v>
      </c>
      <c r="E403" s="220">
        <v>255.91086000000001</v>
      </c>
      <c r="F403" s="323">
        <f t="shared" si="16"/>
        <v>255.91086000000004</v>
      </c>
    </row>
    <row r="404" spans="2:6" ht="14.25" customHeight="1">
      <c r="B404" s="227"/>
      <c r="C404" s="228">
        <v>517103122</v>
      </c>
      <c r="D404" s="229" t="s">
        <v>433</v>
      </c>
      <c r="E404" s="220">
        <v>358.27495760880009</v>
      </c>
      <c r="F404" s="323">
        <f t="shared" si="16"/>
        <v>358.27495760880009</v>
      </c>
    </row>
    <row r="405" spans="2:6" ht="14.25" customHeight="1">
      <c r="B405" s="227"/>
      <c r="C405" s="236">
        <v>517103125</v>
      </c>
      <c r="D405" s="237" t="s">
        <v>226</v>
      </c>
      <c r="E405" s="321">
        <v>339.53214925872004</v>
      </c>
      <c r="F405" s="322">
        <f t="shared" si="16"/>
        <v>339.53214925872004</v>
      </c>
    </row>
    <row r="406" spans="2:6" ht="14.25" customHeight="1">
      <c r="B406" s="227"/>
      <c r="C406" s="228">
        <v>517064031</v>
      </c>
      <c r="D406" s="229" t="s">
        <v>543</v>
      </c>
      <c r="E406" s="220">
        <v>514.43369967168019</v>
      </c>
      <c r="F406" s="323">
        <f t="shared" si="16"/>
        <v>514.43369967168019</v>
      </c>
    </row>
    <row r="407" spans="2:6" ht="14.25" customHeight="1" thickBot="1">
      <c r="B407" s="246"/>
      <c r="C407" s="247"/>
      <c r="D407" s="248"/>
      <c r="E407" s="272"/>
      <c r="F407" s="205"/>
    </row>
    <row r="408" spans="2:6" ht="9.9499999999999993" customHeight="1" thickBot="1">
      <c r="C408" s="28"/>
      <c r="E408" s="274"/>
      <c r="F408" s="281"/>
    </row>
    <row r="409" spans="2:6" ht="14.25" customHeight="1">
      <c r="B409" s="226"/>
      <c r="C409" s="232"/>
      <c r="D409" s="105"/>
      <c r="E409" s="287"/>
      <c r="F409" s="288"/>
    </row>
    <row r="410" spans="2:6" ht="14.25" customHeight="1">
      <c r="B410" s="100"/>
      <c r="C410" s="236">
        <v>55000012</v>
      </c>
      <c r="D410" s="237">
        <v>12</v>
      </c>
      <c r="E410" s="321">
        <v>0.13656933646975988</v>
      </c>
      <c r="F410" s="322">
        <f t="shared" ref="F410:F416" si="18">E410*(100-$F$5)/100</f>
        <v>0.13656933646975988</v>
      </c>
    </row>
    <row r="411" spans="2:6" ht="14.25" customHeight="1">
      <c r="B411" s="99" t="s">
        <v>1695</v>
      </c>
      <c r="C411" s="228">
        <v>55000016</v>
      </c>
      <c r="D411" s="229">
        <v>16</v>
      </c>
      <c r="E411" s="220">
        <v>0.18209244862634649</v>
      </c>
      <c r="F411" s="323">
        <f t="shared" si="18"/>
        <v>0.18209244862634649</v>
      </c>
    </row>
    <row r="412" spans="2:6" ht="14.25" customHeight="1">
      <c r="B412" s="5" t="s">
        <v>1694</v>
      </c>
      <c r="C412" s="228">
        <v>55000020</v>
      </c>
      <c r="D412" s="229">
        <v>20</v>
      </c>
      <c r="E412" s="220">
        <v>0.5766260873167639</v>
      </c>
      <c r="F412" s="323">
        <f t="shared" si="18"/>
        <v>0.5766260873167639</v>
      </c>
    </row>
    <row r="413" spans="2:6" ht="14.25" customHeight="1">
      <c r="B413" s="97"/>
      <c r="C413" s="228">
        <v>55000025</v>
      </c>
      <c r="D413" s="229">
        <v>25</v>
      </c>
      <c r="E413" s="220">
        <v>0.60697482875448838</v>
      </c>
      <c r="F413" s="323">
        <f t="shared" si="18"/>
        <v>0.60697482875448838</v>
      </c>
    </row>
    <row r="414" spans="2:6" ht="14.25" customHeight="1">
      <c r="B414" s="4"/>
      <c r="C414" s="228">
        <v>55000032</v>
      </c>
      <c r="D414" s="229">
        <v>32</v>
      </c>
      <c r="E414" s="220">
        <v>0.81941601881855952</v>
      </c>
      <c r="F414" s="323">
        <f t="shared" si="18"/>
        <v>0.81941601881855941</v>
      </c>
    </row>
    <row r="415" spans="2:6" ht="14.25" customHeight="1">
      <c r="B415" s="227"/>
      <c r="C415" s="228">
        <v>55000040</v>
      </c>
      <c r="D415" s="229">
        <v>40</v>
      </c>
      <c r="E415" s="220">
        <v>0.94081098456945689</v>
      </c>
      <c r="F415" s="323">
        <f t="shared" si="18"/>
        <v>0.94081098456945678</v>
      </c>
    </row>
    <row r="416" spans="2:6" ht="14.25" customHeight="1">
      <c r="B416" s="227"/>
      <c r="C416" s="228">
        <v>55000050</v>
      </c>
      <c r="D416" s="229">
        <v>50</v>
      </c>
      <c r="E416" s="220">
        <v>1.1836009160712522</v>
      </c>
      <c r="F416" s="323">
        <f t="shared" si="18"/>
        <v>1.1836009160712522</v>
      </c>
    </row>
    <row r="417" spans="2:6" ht="14.25" customHeight="1">
      <c r="B417" s="227"/>
      <c r="C417" s="333">
        <v>55000063</v>
      </c>
      <c r="D417" s="334">
        <v>63</v>
      </c>
      <c r="E417" s="335" t="s">
        <v>1404</v>
      </c>
      <c r="F417" s="336" t="s">
        <v>1404</v>
      </c>
    </row>
    <row r="418" spans="2:6" ht="14.25" customHeight="1">
      <c r="B418" s="227"/>
      <c r="C418" s="333">
        <v>55000075</v>
      </c>
      <c r="D418" s="334">
        <v>75</v>
      </c>
      <c r="E418" s="335" t="s">
        <v>1404</v>
      </c>
      <c r="F418" s="336" t="s">
        <v>1404</v>
      </c>
    </row>
    <row r="419" spans="2:6" ht="14.25" customHeight="1">
      <c r="B419" s="227"/>
      <c r="C419" s="333">
        <v>55000090</v>
      </c>
      <c r="D419" s="334">
        <v>90</v>
      </c>
      <c r="E419" s="335" t="s">
        <v>1404</v>
      </c>
      <c r="F419" s="336" t="s">
        <v>1404</v>
      </c>
    </row>
    <row r="420" spans="2:6" ht="14.25" customHeight="1">
      <c r="B420" s="227"/>
      <c r="C420" s="333">
        <v>55000110</v>
      </c>
      <c r="D420" s="334">
        <v>110</v>
      </c>
      <c r="E420" s="335" t="s">
        <v>1404</v>
      </c>
      <c r="F420" s="336" t="s">
        <v>1404</v>
      </c>
    </row>
    <row r="421" spans="2:6" ht="14.25" customHeight="1" thickBot="1">
      <c r="B421" s="246"/>
      <c r="C421" s="247"/>
      <c r="D421" s="248"/>
      <c r="E421" s="272"/>
      <c r="F421" s="205"/>
    </row>
    <row r="422" spans="2:6" ht="9.9499999999999993" customHeight="1" thickBot="1">
      <c r="C422" s="28"/>
      <c r="E422" s="274"/>
      <c r="F422" s="281"/>
    </row>
    <row r="423" spans="2:6" ht="14.25" customHeight="1">
      <c r="B423" s="679"/>
      <c r="C423" s="692"/>
      <c r="D423" s="553"/>
      <c r="E423" s="841"/>
      <c r="F423" s="680"/>
    </row>
    <row r="424" spans="2:6" ht="14.25" customHeight="1">
      <c r="B424" s="627" t="s">
        <v>2030</v>
      </c>
      <c r="C424" s="566">
        <v>55100016</v>
      </c>
      <c r="D424" s="567">
        <v>16</v>
      </c>
      <c r="E424" s="603">
        <v>1.1199600000000001</v>
      </c>
      <c r="F424" s="842">
        <f>E424*(100-$F$5)/100</f>
        <v>1.1199600000000001</v>
      </c>
    </row>
    <row r="425" spans="2:6" ht="14.25" customHeight="1">
      <c r="B425" s="675"/>
      <c r="C425" s="569">
        <v>55100020</v>
      </c>
      <c r="D425" s="570">
        <v>20</v>
      </c>
      <c r="E425" s="605">
        <v>1.2207564000000002</v>
      </c>
      <c r="F425" s="843">
        <f t="shared" ref="F425:F427" si="19">E425*(100-$F$5)/100</f>
        <v>1.2207564000000002</v>
      </c>
    </row>
    <row r="426" spans="2:6" ht="14.25" customHeight="1">
      <c r="B426" s="675"/>
      <c r="C426" s="569">
        <v>55100025</v>
      </c>
      <c r="D426" s="570">
        <v>25</v>
      </c>
      <c r="E426" s="605">
        <v>1.3775508000000001</v>
      </c>
      <c r="F426" s="843">
        <f t="shared" si="19"/>
        <v>1.3775508000000003</v>
      </c>
    </row>
    <row r="427" spans="2:6" ht="14.25" customHeight="1">
      <c r="B427" s="675"/>
      <c r="C427" s="569">
        <v>55100032</v>
      </c>
      <c r="D427" s="570">
        <v>32</v>
      </c>
      <c r="E427" s="605">
        <v>1.7695368000000002</v>
      </c>
      <c r="F427" s="843">
        <f t="shared" si="19"/>
        <v>1.7695368000000002</v>
      </c>
    </row>
    <row r="428" spans="2:6" ht="14.25" customHeight="1">
      <c r="B428" s="675"/>
      <c r="C428" s="562"/>
      <c r="D428" s="558"/>
      <c r="E428" s="629"/>
      <c r="F428" s="844"/>
    </row>
    <row r="429" spans="2:6" ht="14.25" customHeight="1">
      <c r="B429" s="675"/>
      <c r="C429" s="562"/>
      <c r="D429" s="558"/>
      <c r="E429" s="629"/>
      <c r="F429" s="844"/>
    </row>
    <row r="430" spans="2:6" ht="14.25" customHeight="1">
      <c r="B430" s="627" t="s">
        <v>2031</v>
      </c>
      <c r="C430" s="566">
        <v>55100040</v>
      </c>
      <c r="D430" s="567">
        <v>40</v>
      </c>
      <c r="E430" s="603">
        <v>2.2511196</v>
      </c>
      <c r="F430" s="842">
        <f>E430*(100-$F$5)/100</f>
        <v>2.2511196</v>
      </c>
    </row>
    <row r="431" spans="2:6" ht="14.25" customHeight="1">
      <c r="B431" s="675"/>
      <c r="C431" s="569">
        <v>55100050</v>
      </c>
      <c r="D431" s="570">
        <v>50</v>
      </c>
      <c r="E431" s="605">
        <v>2.6991036000000004</v>
      </c>
      <c r="F431" s="843">
        <f t="shared" ref="F431:F435" si="20">E431*(100-$F$5)/100</f>
        <v>2.6991036000000004</v>
      </c>
    </row>
    <row r="432" spans="2:6" ht="14.25" customHeight="1">
      <c r="B432" s="675"/>
      <c r="C432" s="569">
        <v>55100063</v>
      </c>
      <c r="D432" s="570">
        <v>63</v>
      </c>
      <c r="E432" s="605">
        <v>3.6622692000000003</v>
      </c>
      <c r="F432" s="843">
        <f t="shared" si="20"/>
        <v>3.6622691999999999</v>
      </c>
    </row>
    <row r="433" spans="2:6" ht="14.25" customHeight="1">
      <c r="B433" s="675"/>
      <c r="C433" s="569">
        <v>55100075</v>
      </c>
      <c r="D433" s="570">
        <v>75</v>
      </c>
      <c r="E433" s="605">
        <v>6.3501732000000013</v>
      </c>
      <c r="F433" s="843">
        <f t="shared" si="20"/>
        <v>6.3501732000000013</v>
      </c>
    </row>
    <row r="434" spans="2:6" ht="14.25" customHeight="1">
      <c r="B434" s="675"/>
      <c r="C434" s="569">
        <v>55100090</v>
      </c>
      <c r="D434" s="570">
        <v>90</v>
      </c>
      <c r="E434" s="605">
        <v>7.2797400000000003</v>
      </c>
      <c r="F434" s="843">
        <f t="shared" si="20"/>
        <v>7.2797400000000003</v>
      </c>
    </row>
    <row r="435" spans="2:6" ht="14.25" customHeight="1">
      <c r="B435" s="675"/>
      <c r="C435" s="569">
        <v>55100110</v>
      </c>
      <c r="D435" s="570">
        <v>110</v>
      </c>
      <c r="E435" s="605">
        <v>8.4444984000000005</v>
      </c>
      <c r="F435" s="843">
        <f t="shared" si="20"/>
        <v>8.4444984000000005</v>
      </c>
    </row>
    <row r="436" spans="2:6" ht="14.25" customHeight="1" thickBot="1">
      <c r="B436" s="676"/>
      <c r="C436" s="575"/>
      <c r="D436" s="576"/>
      <c r="E436" s="677"/>
      <c r="F436" s="678"/>
    </row>
    <row r="437" spans="2:6" ht="9.9499999999999993" customHeight="1" thickBot="1">
      <c r="C437" s="28"/>
      <c r="E437" s="274"/>
      <c r="F437" s="281"/>
    </row>
    <row r="438" spans="2:6" ht="14.25" customHeight="1">
      <c r="B438" s="226"/>
      <c r="C438" s="232"/>
      <c r="D438" s="105"/>
      <c r="E438" s="287"/>
      <c r="F438" s="288"/>
    </row>
    <row r="439" spans="2:6" ht="14.25" customHeight="1">
      <c r="B439" s="100"/>
      <c r="C439" s="236">
        <v>57116020</v>
      </c>
      <c r="D439" s="237">
        <v>20</v>
      </c>
      <c r="E439" s="321">
        <v>2.2956023741874847</v>
      </c>
      <c r="F439" s="322">
        <f t="shared" ref="F439:F454" si="21">E439*(100-$F$5)/100</f>
        <v>2.2956023741874847</v>
      </c>
    </row>
    <row r="440" spans="2:6" ht="14.25" customHeight="1">
      <c r="B440" s="99" t="s">
        <v>1457</v>
      </c>
      <c r="C440" s="228">
        <v>57116025</v>
      </c>
      <c r="D440" s="229">
        <v>25</v>
      </c>
      <c r="E440" s="220">
        <v>2.4829984863660552</v>
      </c>
      <c r="F440" s="323">
        <f t="shared" si="21"/>
        <v>2.4829984863660552</v>
      </c>
    </row>
    <row r="441" spans="2:6" ht="14.25" customHeight="1">
      <c r="B441" s="100"/>
      <c r="C441" s="228">
        <v>57116032</v>
      </c>
      <c r="D441" s="229">
        <v>32</v>
      </c>
      <c r="E441" s="220">
        <v>2.7016272839077202</v>
      </c>
      <c r="F441" s="323">
        <f t="shared" si="21"/>
        <v>2.7016272839077202</v>
      </c>
    </row>
    <row r="442" spans="2:6" ht="14.25" customHeight="1">
      <c r="B442" s="100"/>
      <c r="C442" s="228">
        <v>57116040</v>
      </c>
      <c r="D442" s="229">
        <v>40</v>
      </c>
      <c r="E442" s="220">
        <v>3.451211732622002</v>
      </c>
      <c r="F442" s="323">
        <f t="shared" si="21"/>
        <v>3.451211732622002</v>
      </c>
    </row>
    <row r="443" spans="2:6" ht="14.25" customHeight="1">
      <c r="B443" s="100"/>
      <c r="C443" s="228">
        <v>57116050</v>
      </c>
      <c r="D443" s="229" t="s">
        <v>141</v>
      </c>
      <c r="E443" s="220">
        <v>3.1701175643541468</v>
      </c>
      <c r="F443" s="323">
        <f t="shared" si="21"/>
        <v>3.1701175643541468</v>
      </c>
    </row>
    <row r="444" spans="2:6" ht="14.25" customHeight="1">
      <c r="B444" s="100"/>
      <c r="C444" s="228">
        <v>57116063</v>
      </c>
      <c r="D444" s="229" t="s">
        <v>142</v>
      </c>
      <c r="E444" s="220">
        <v>4.0134000691577114</v>
      </c>
      <c r="F444" s="323">
        <f t="shared" si="21"/>
        <v>4.0134000691577114</v>
      </c>
    </row>
    <row r="445" spans="2:6" ht="14.25" customHeight="1">
      <c r="B445" s="97"/>
      <c r="C445" s="228">
        <v>57116075</v>
      </c>
      <c r="D445" s="229" t="s">
        <v>143</v>
      </c>
      <c r="E445" s="220">
        <v>5.6218833653571068</v>
      </c>
      <c r="F445" s="323">
        <f t="shared" si="21"/>
        <v>5.6218833653571076</v>
      </c>
    </row>
    <row r="446" spans="2:6" ht="14.25" customHeight="1">
      <c r="B446" s="4"/>
      <c r="C446" s="228">
        <v>57116090</v>
      </c>
      <c r="D446" s="229" t="s">
        <v>144</v>
      </c>
      <c r="E446" s="220">
        <v>8.5265231041249425</v>
      </c>
      <c r="F446" s="323">
        <f t="shared" si="21"/>
        <v>8.5265231041249425</v>
      </c>
    </row>
    <row r="447" spans="2:6" ht="14.25" customHeight="1">
      <c r="B447" s="227"/>
      <c r="C447" s="228">
        <v>57116110</v>
      </c>
      <c r="D447" s="229" t="s">
        <v>145</v>
      </c>
      <c r="E447" s="220">
        <v>10.6815783941785</v>
      </c>
      <c r="F447" s="323">
        <f t="shared" si="21"/>
        <v>10.6815783941785</v>
      </c>
    </row>
    <row r="448" spans="2:6" ht="14.25" customHeight="1">
      <c r="B448" s="99"/>
      <c r="C448" s="228">
        <v>57116125</v>
      </c>
      <c r="D448" s="229" t="s">
        <v>146</v>
      </c>
      <c r="E448" s="220">
        <v>14.039092070711217</v>
      </c>
      <c r="F448" s="323">
        <f t="shared" si="21"/>
        <v>14.039092070711217</v>
      </c>
    </row>
    <row r="449" spans="2:6" ht="14.25" customHeight="1">
      <c r="B449" s="5"/>
      <c r="C449" s="228">
        <v>57116140</v>
      </c>
      <c r="D449" s="229" t="s">
        <v>147</v>
      </c>
      <c r="E449" s="220">
        <v>20.816584794502837</v>
      </c>
      <c r="F449" s="323">
        <f t="shared" si="21"/>
        <v>20.816584794502837</v>
      </c>
    </row>
    <row r="450" spans="2:6" ht="14.25" customHeight="1">
      <c r="B450" s="227"/>
      <c r="C450" s="228">
        <v>57116160</v>
      </c>
      <c r="D450" s="229" t="s">
        <v>148</v>
      </c>
      <c r="E450" s="220">
        <v>25.938745194050419</v>
      </c>
      <c r="F450" s="323">
        <f t="shared" si="21"/>
        <v>25.938745194050419</v>
      </c>
    </row>
    <row r="451" spans="2:6" ht="14.25" customHeight="1">
      <c r="B451" s="227"/>
      <c r="C451" s="228">
        <v>57110200</v>
      </c>
      <c r="D451" s="229" t="s">
        <v>149</v>
      </c>
      <c r="E451" s="220">
        <v>52.720772892904407</v>
      </c>
      <c r="F451" s="323">
        <f t="shared" si="21"/>
        <v>52.720772892904407</v>
      </c>
    </row>
    <row r="452" spans="2:6" ht="14.25" customHeight="1">
      <c r="B452" s="227"/>
      <c r="C452" s="228">
        <v>57110225</v>
      </c>
      <c r="D452" s="229" t="s">
        <v>150</v>
      </c>
      <c r="E452" s="220">
        <v>73.022018378916172</v>
      </c>
      <c r="F452" s="323">
        <f t="shared" si="21"/>
        <v>73.022018378916172</v>
      </c>
    </row>
    <row r="453" spans="2:6" ht="14.25" customHeight="1">
      <c r="B453" s="227"/>
      <c r="C453" s="228">
        <v>57110250</v>
      </c>
      <c r="D453" s="229" t="s">
        <v>151</v>
      </c>
      <c r="E453" s="220">
        <v>155.72374338075198</v>
      </c>
      <c r="F453" s="323">
        <f t="shared" si="21"/>
        <v>155.72374338075198</v>
      </c>
    </row>
    <row r="454" spans="2:6" ht="14.25" customHeight="1">
      <c r="B454" s="227"/>
      <c r="C454" s="228">
        <v>57110315</v>
      </c>
      <c r="D454" s="229" t="s">
        <v>152</v>
      </c>
      <c r="E454" s="220">
        <v>257.31083239920008</v>
      </c>
      <c r="F454" s="323">
        <f t="shared" si="21"/>
        <v>257.31083239920008</v>
      </c>
    </row>
    <row r="455" spans="2:6" ht="14.25" customHeight="1">
      <c r="B455" s="227"/>
      <c r="C455" s="333">
        <v>57106400</v>
      </c>
      <c r="D455" s="334">
        <v>400</v>
      </c>
      <c r="E455" s="335" t="s">
        <v>1404</v>
      </c>
      <c r="F455" s="336" t="s">
        <v>1404</v>
      </c>
    </row>
    <row r="456" spans="2:6" ht="14.25" customHeight="1" thickBot="1">
      <c r="B456" s="246"/>
      <c r="C456" s="247"/>
      <c r="D456" s="248"/>
      <c r="E456" s="204"/>
      <c r="F456" s="205"/>
    </row>
    <row r="457" spans="2:6" ht="9.9499999999999993" customHeight="1" thickBot="1">
      <c r="C457" s="28"/>
      <c r="E457" s="281"/>
      <c r="F457" s="281"/>
    </row>
    <row r="458" spans="2:6" ht="14.25" customHeight="1">
      <c r="B458" s="226"/>
      <c r="C458" s="232"/>
      <c r="D458" s="105"/>
      <c r="E458" s="290"/>
      <c r="F458" s="288"/>
    </row>
    <row r="459" spans="2:6" ht="14.25" customHeight="1">
      <c r="B459" s="100"/>
      <c r="C459" s="228">
        <v>57816020</v>
      </c>
      <c r="D459" s="229">
        <v>20</v>
      </c>
      <c r="E459" s="220">
        <v>5.3876382251338919</v>
      </c>
      <c r="F459" s="322">
        <f t="shared" ref="F459:F477" si="22">E459*(100-$F$5)/100</f>
        <v>5.3876382251338919</v>
      </c>
    </row>
    <row r="460" spans="2:6" ht="14.25" customHeight="1">
      <c r="B460" s="99" t="s">
        <v>1525</v>
      </c>
      <c r="C460" s="228">
        <v>57816025</v>
      </c>
      <c r="D460" s="229">
        <v>25</v>
      </c>
      <c r="E460" s="220">
        <v>6.2153043872559133</v>
      </c>
      <c r="F460" s="323">
        <f t="shared" si="22"/>
        <v>6.2153043872559133</v>
      </c>
    </row>
    <row r="461" spans="2:6" ht="14.25" customHeight="1">
      <c r="B461" s="100"/>
      <c r="C461" s="228">
        <v>57816032</v>
      </c>
      <c r="D461" s="229">
        <v>32</v>
      </c>
      <c r="E461" s="220">
        <v>6.902423465244004</v>
      </c>
      <c r="F461" s="323">
        <f t="shared" si="22"/>
        <v>6.902423465244004</v>
      </c>
    </row>
    <row r="462" spans="2:6" ht="14.25" customHeight="1">
      <c r="B462" s="100"/>
      <c r="C462" s="228">
        <v>57816040</v>
      </c>
      <c r="D462" s="229">
        <v>40</v>
      </c>
      <c r="E462" s="220">
        <v>8.0111837956338761</v>
      </c>
      <c r="F462" s="323">
        <f t="shared" si="22"/>
        <v>8.0111837956338761</v>
      </c>
    </row>
    <row r="463" spans="2:6" ht="14.25" customHeight="1">
      <c r="B463" s="100"/>
      <c r="C463" s="228">
        <v>57816050</v>
      </c>
      <c r="D463" s="229">
        <v>50</v>
      </c>
      <c r="E463" s="220">
        <v>6.8399580945178124</v>
      </c>
      <c r="F463" s="323">
        <f t="shared" si="22"/>
        <v>6.8399580945178124</v>
      </c>
    </row>
    <row r="464" spans="2:6" ht="14.25" customHeight="1">
      <c r="B464" s="100"/>
      <c r="C464" s="228">
        <v>57816063</v>
      </c>
      <c r="D464" s="229">
        <v>63</v>
      </c>
      <c r="E464" s="220">
        <v>7.6676242566398303</v>
      </c>
      <c r="F464" s="323">
        <f t="shared" si="22"/>
        <v>7.6676242566398294</v>
      </c>
    </row>
    <row r="465" spans="2:6" ht="14.25" customHeight="1">
      <c r="B465" s="97"/>
      <c r="C465" s="228">
        <v>57816075</v>
      </c>
      <c r="D465" s="229">
        <v>75</v>
      </c>
      <c r="E465" s="220">
        <v>10.072541029598147</v>
      </c>
      <c r="F465" s="323">
        <f t="shared" si="22"/>
        <v>10.072541029598147</v>
      </c>
    </row>
    <row r="466" spans="2:6" ht="14.25" customHeight="1">
      <c r="B466" s="4"/>
      <c r="C466" s="228">
        <v>57816090</v>
      </c>
      <c r="D466" s="229">
        <v>90</v>
      </c>
      <c r="E466" s="220">
        <v>10.74404376490469</v>
      </c>
      <c r="F466" s="323">
        <f t="shared" si="22"/>
        <v>10.74404376490469</v>
      </c>
    </row>
    <row r="467" spans="2:6" ht="14.25" customHeight="1">
      <c r="B467" s="227"/>
      <c r="C467" s="228">
        <v>57816110</v>
      </c>
      <c r="D467" s="229">
        <v>110</v>
      </c>
      <c r="E467" s="220">
        <v>16.225380046127871</v>
      </c>
      <c r="F467" s="323">
        <f t="shared" si="22"/>
        <v>16.225380046127871</v>
      </c>
    </row>
    <row r="468" spans="2:6" ht="14.25" customHeight="1">
      <c r="B468" s="227"/>
      <c r="C468" s="228">
        <v>57816125</v>
      </c>
      <c r="D468" s="229">
        <v>125</v>
      </c>
      <c r="E468" s="220">
        <v>23.346432308913538</v>
      </c>
      <c r="F468" s="323">
        <f t="shared" si="22"/>
        <v>23.346432308913542</v>
      </c>
    </row>
    <row r="469" spans="2:6" ht="14.25" customHeight="1">
      <c r="B469" s="227"/>
      <c r="C469" s="228">
        <v>57816140</v>
      </c>
      <c r="D469" s="229">
        <v>140</v>
      </c>
      <c r="E469" s="220">
        <v>26.563398901312322</v>
      </c>
      <c r="F469" s="323">
        <f t="shared" si="22"/>
        <v>26.563398901312322</v>
      </c>
    </row>
    <row r="470" spans="2:6" ht="14.25" customHeight="1">
      <c r="B470" s="227"/>
      <c r="C470" s="789">
        <v>57816125140</v>
      </c>
      <c r="D470" s="229" t="s">
        <v>2032</v>
      </c>
      <c r="E470" s="220">
        <v>27.035834400000002</v>
      </c>
      <c r="F470" s="323">
        <f t="shared" si="22"/>
        <v>27.035834400000002</v>
      </c>
    </row>
    <row r="471" spans="2:6" ht="14.25" customHeight="1">
      <c r="B471" s="227"/>
      <c r="C471" s="789">
        <v>57816160</v>
      </c>
      <c r="D471" s="229">
        <v>160</v>
      </c>
      <c r="E471" s="220">
        <v>32.029118839853957</v>
      </c>
      <c r="F471" s="323">
        <f t="shared" si="22"/>
        <v>32.029118839853957</v>
      </c>
    </row>
    <row r="472" spans="2:6" ht="14.25" customHeight="1">
      <c r="B472" s="227"/>
      <c r="C472" s="789">
        <v>57810200</v>
      </c>
      <c r="D472" s="229">
        <v>200</v>
      </c>
      <c r="E472" s="220">
        <v>43.007407744981862</v>
      </c>
      <c r="F472" s="323">
        <f t="shared" si="22"/>
        <v>43.007407744981862</v>
      </c>
    </row>
    <row r="473" spans="2:6" ht="14.25" customHeight="1">
      <c r="B473" s="227"/>
      <c r="C473" s="789">
        <v>57810225</v>
      </c>
      <c r="D473" s="229">
        <v>225</v>
      </c>
      <c r="E473" s="220">
        <v>56.140751940163334</v>
      </c>
      <c r="F473" s="323">
        <f t="shared" si="22"/>
        <v>56.140751940163334</v>
      </c>
    </row>
    <row r="474" spans="2:6" ht="14.25" customHeight="1">
      <c r="B474" s="227"/>
      <c r="C474" s="789">
        <v>57810200225</v>
      </c>
      <c r="D474" s="229" t="s">
        <v>2033</v>
      </c>
      <c r="E474" s="220">
        <v>54.799642800000001</v>
      </c>
      <c r="F474" s="323">
        <f t="shared" si="22"/>
        <v>54.799642800000001</v>
      </c>
    </row>
    <row r="475" spans="2:6" ht="14.25" customHeight="1">
      <c r="B475" s="227"/>
      <c r="C475" s="228">
        <v>57810250</v>
      </c>
      <c r="D475" s="229">
        <v>250</v>
      </c>
      <c r="E475" s="220">
        <v>143.62367040000001</v>
      </c>
      <c r="F475" s="323">
        <f t="shared" si="22"/>
        <v>143.62367040000001</v>
      </c>
    </row>
    <row r="476" spans="2:6" ht="14.25" customHeight="1">
      <c r="B476" s="227"/>
      <c r="C476" s="333">
        <v>57810280</v>
      </c>
      <c r="D476" s="334">
        <v>280</v>
      </c>
      <c r="E476" s="335" t="s">
        <v>1404</v>
      </c>
      <c r="F476" s="336" t="s">
        <v>1404</v>
      </c>
    </row>
    <row r="477" spans="2:6" ht="14.25" customHeight="1">
      <c r="B477" s="227"/>
      <c r="C477" s="228">
        <v>57810315</v>
      </c>
      <c r="D477" s="229">
        <v>315</v>
      </c>
      <c r="E477" s="220">
        <v>225.14555880000003</v>
      </c>
      <c r="F477" s="323">
        <f t="shared" si="22"/>
        <v>225.14555880000003</v>
      </c>
    </row>
    <row r="478" spans="2:6" ht="14.25" customHeight="1">
      <c r="B478" s="227"/>
      <c r="C478" s="333">
        <v>57806400</v>
      </c>
      <c r="D478" s="334">
        <v>400</v>
      </c>
      <c r="E478" s="335" t="s">
        <v>1404</v>
      </c>
      <c r="F478" s="336" t="s">
        <v>1404</v>
      </c>
    </row>
    <row r="479" spans="2:6" ht="14.25" customHeight="1" thickBot="1">
      <c r="B479" s="246"/>
      <c r="C479" s="247"/>
      <c r="D479" s="248"/>
      <c r="E479" s="204"/>
      <c r="F479" s="205"/>
    </row>
    <row r="480" spans="2:6" ht="9.9499999999999993" customHeight="1" thickBot="1">
      <c r="C480" s="28"/>
      <c r="E480" s="281"/>
      <c r="F480" s="281"/>
    </row>
    <row r="481" spans="2:6" ht="14.25" customHeight="1">
      <c r="B481" s="679"/>
      <c r="C481" s="692"/>
      <c r="D481" s="553"/>
      <c r="E481" s="697"/>
      <c r="F481" s="680"/>
    </row>
    <row r="482" spans="2:6" ht="14.25" customHeight="1">
      <c r="B482" s="675"/>
      <c r="C482" s="569">
        <v>50113050</v>
      </c>
      <c r="D482" s="570">
        <v>50</v>
      </c>
      <c r="E482" s="605">
        <v>15.836234400000002</v>
      </c>
      <c r="F482" s="323">
        <f t="shared" ref="F482:F492" si="23">E482*(100-$F$5)/100</f>
        <v>15.836234400000002</v>
      </c>
    </row>
    <row r="483" spans="2:6" ht="14.25" customHeight="1">
      <c r="B483" s="99" t="s">
        <v>2034</v>
      </c>
      <c r="C483" s="569">
        <v>50113063</v>
      </c>
      <c r="D483" s="570">
        <v>63</v>
      </c>
      <c r="E483" s="605">
        <v>17.392978800000002</v>
      </c>
      <c r="F483" s="323">
        <f t="shared" si="23"/>
        <v>17.392978800000002</v>
      </c>
    </row>
    <row r="484" spans="2:6" ht="14.25" customHeight="1">
      <c r="B484" s="675"/>
      <c r="C484" s="569">
        <v>50113075</v>
      </c>
      <c r="D484" s="570">
        <v>75</v>
      </c>
      <c r="E484" s="605">
        <v>21.245641200000001</v>
      </c>
      <c r="F484" s="323">
        <f t="shared" si="23"/>
        <v>21.245641200000001</v>
      </c>
    </row>
    <row r="485" spans="2:6" ht="14.25" customHeight="1">
      <c r="B485" s="681"/>
      <c r="C485" s="569">
        <v>50113090</v>
      </c>
      <c r="D485" s="570">
        <v>90</v>
      </c>
      <c r="E485" s="605">
        <v>21.693625200000003</v>
      </c>
      <c r="F485" s="323">
        <f t="shared" si="23"/>
        <v>21.6936252</v>
      </c>
    </row>
    <row r="486" spans="2:6" ht="14.25" customHeight="1">
      <c r="B486" s="675"/>
      <c r="C486" s="569">
        <v>50113110</v>
      </c>
      <c r="D486" s="570">
        <v>110</v>
      </c>
      <c r="E486" s="605">
        <v>33.755594400000007</v>
      </c>
      <c r="F486" s="323">
        <f t="shared" si="23"/>
        <v>33.755594400000007</v>
      </c>
    </row>
    <row r="487" spans="2:6" ht="14.25" customHeight="1">
      <c r="B487" s="675"/>
      <c r="C487" s="333">
        <v>50113125</v>
      </c>
      <c r="D487" s="334">
        <v>125</v>
      </c>
      <c r="E487" s="335" t="s">
        <v>1404</v>
      </c>
      <c r="F487" s="336" t="s">
        <v>1404</v>
      </c>
    </row>
    <row r="488" spans="2:6" ht="14.25" customHeight="1">
      <c r="B488" s="675"/>
      <c r="C488" s="569">
        <v>50113140</v>
      </c>
      <c r="D488" s="570">
        <v>140</v>
      </c>
      <c r="E488" s="605">
        <v>51.708553200000004</v>
      </c>
      <c r="F488" s="323">
        <f t="shared" si="23"/>
        <v>51.708553200000004</v>
      </c>
    </row>
    <row r="489" spans="2:6" ht="14.25" customHeight="1">
      <c r="B489" s="675"/>
      <c r="C489" s="569">
        <v>50113160</v>
      </c>
      <c r="D489" s="570">
        <v>160</v>
      </c>
      <c r="E489" s="605">
        <v>56.322788400000007</v>
      </c>
      <c r="F489" s="323">
        <f t="shared" si="23"/>
        <v>56.322788400000007</v>
      </c>
    </row>
    <row r="490" spans="2:6" ht="14.25" customHeight="1">
      <c r="B490" s="675"/>
      <c r="C490" s="569">
        <v>50113200</v>
      </c>
      <c r="D490" s="570">
        <v>200</v>
      </c>
      <c r="E490" s="605">
        <v>81.029105999999999</v>
      </c>
      <c r="F490" s="323">
        <f t="shared" si="23"/>
        <v>81.029105999999999</v>
      </c>
    </row>
    <row r="491" spans="2:6" ht="14.25" customHeight="1">
      <c r="B491" s="675"/>
      <c r="C491" s="569">
        <v>50113225</v>
      </c>
      <c r="D491" s="570">
        <v>225</v>
      </c>
      <c r="E491" s="605">
        <v>92.295903600000003</v>
      </c>
      <c r="F491" s="323">
        <f t="shared" si="23"/>
        <v>92.295903600000003</v>
      </c>
    </row>
    <row r="492" spans="2:6" ht="14.25" customHeight="1">
      <c r="B492" s="675"/>
      <c r="C492" s="569">
        <v>50113250</v>
      </c>
      <c r="D492" s="570">
        <v>250</v>
      </c>
      <c r="E492" s="605">
        <v>184.55820840000001</v>
      </c>
      <c r="F492" s="323">
        <f t="shared" si="23"/>
        <v>184.55820840000001</v>
      </c>
    </row>
    <row r="493" spans="2:6" ht="14.25" customHeight="1">
      <c r="B493" s="675"/>
      <c r="C493" s="333">
        <v>50113280</v>
      </c>
      <c r="D493" s="334">
        <v>280</v>
      </c>
      <c r="E493" s="335" t="s">
        <v>1404</v>
      </c>
      <c r="F493" s="336" t="s">
        <v>1404</v>
      </c>
    </row>
    <row r="494" spans="2:6" ht="14.25" customHeight="1">
      <c r="B494" s="675"/>
      <c r="C494" s="569">
        <v>50113315</v>
      </c>
      <c r="D494" s="570">
        <v>315</v>
      </c>
      <c r="E494" s="605">
        <v>248.74311600000001</v>
      </c>
      <c r="F494" s="323">
        <f t="shared" ref="F494:F495" si="24">E494*(100-$F$5)/100</f>
        <v>248.74311600000001</v>
      </c>
    </row>
    <row r="495" spans="2:6" ht="14.25" customHeight="1">
      <c r="B495" s="675"/>
      <c r="C495" s="569">
        <v>50113400</v>
      </c>
      <c r="D495" s="570">
        <v>400</v>
      </c>
      <c r="E495" s="605">
        <v>709.80824880000011</v>
      </c>
      <c r="F495" s="323">
        <f t="shared" si="24"/>
        <v>709.80824880000011</v>
      </c>
    </row>
    <row r="496" spans="2:6" ht="14.25" customHeight="1" thickBot="1">
      <c r="B496" s="676"/>
      <c r="C496" s="575"/>
      <c r="D496" s="576"/>
      <c r="E496" s="698"/>
      <c r="F496" s="678"/>
    </row>
    <row r="497" spans="2:6" ht="9.9499999999999993" customHeight="1" thickBot="1">
      <c r="C497" s="28"/>
      <c r="E497" s="281"/>
      <c r="F497" s="281"/>
    </row>
    <row r="498" spans="2:6" ht="14.25" customHeight="1">
      <c r="B498" s="226"/>
      <c r="C498" s="232"/>
      <c r="D498" s="105"/>
      <c r="E498" s="290"/>
      <c r="F498" s="288"/>
    </row>
    <row r="499" spans="2:6" ht="14.25" customHeight="1">
      <c r="B499" s="100"/>
      <c r="C499" s="228">
        <v>50616016</v>
      </c>
      <c r="D499" s="229">
        <v>16</v>
      </c>
      <c r="E499" s="220">
        <v>0.86493913097514585</v>
      </c>
      <c r="F499" s="323">
        <f t="shared" ref="F499:F515" si="25">E499*(100-$F$5)/100</f>
        <v>0.86493913097514574</v>
      </c>
    </row>
    <row r="500" spans="2:6" ht="14.25" customHeight="1">
      <c r="B500" s="99" t="s">
        <v>1526</v>
      </c>
      <c r="C500" s="228">
        <v>50616020</v>
      </c>
      <c r="D500" s="229">
        <v>20</v>
      </c>
      <c r="E500" s="220">
        <v>0.63732357019221264</v>
      </c>
      <c r="F500" s="323">
        <f t="shared" si="25"/>
        <v>0.63732357019221264</v>
      </c>
    </row>
    <row r="501" spans="2:6" ht="14.25" customHeight="1">
      <c r="B501" s="100"/>
      <c r="C501" s="228">
        <v>50616025</v>
      </c>
      <c r="D501" s="229">
        <v>25</v>
      </c>
      <c r="E501" s="220">
        <v>0.74354416522424815</v>
      </c>
      <c r="F501" s="323">
        <f t="shared" si="25"/>
        <v>0.74354416522424815</v>
      </c>
    </row>
    <row r="502" spans="2:6" ht="14.25" customHeight="1">
      <c r="B502" s="97"/>
      <c r="C502" s="228">
        <v>50616032</v>
      </c>
      <c r="D502" s="229">
        <v>32</v>
      </c>
      <c r="E502" s="220">
        <v>1.0318572088826305</v>
      </c>
      <c r="F502" s="323">
        <f t="shared" si="25"/>
        <v>1.0318572088826305</v>
      </c>
    </row>
    <row r="503" spans="2:6" ht="14.25" customHeight="1">
      <c r="B503" s="4"/>
      <c r="C503" s="228">
        <v>50616040</v>
      </c>
      <c r="D503" s="229">
        <v>40</v>
      </c>
      <c r="E503" s="220">
        <v>1.942319452014363</v>
      </c>
      <c r="F503" s="323">
        <f t="shared" si="25"/>
        <v>1.942319452014363</v>
      </c>
    </row>
    <row r="504" spans="2:6" ht="14.25" customHeight="1">
      <c r="B504" s="227"/>
      <c r="C504" s="228">
        <v>50616050</v>
      </c>
      <c r="D504" s="229">
        <v>50</v>
      </c>
      <c r="E504" s="220">
        <v>2.3368530907047802</v>
      </c>
      <c r="F504" s="323">
        <f t="shared" si="25"/>
        <v>2.3368530907047802</v>
      </c>
    </row>
    <row r="505" spans="2:6" ht="14.25" customHeight="1">
      <c r="B505" s="227"/>
      <c r="C505" s="228">
        <v>50616063</v>
      </c>
      <c r="D505" s="229">
        <v>63</v>
      </c>
      <c r="E505" s="220">
        <v>3.2473153338365131</v>
      </c>
      <c r="F505" s="323">
        <f t="shared" si="25"/>
        <v>3.2473153338365131</v>
      </c>
    </row>
    <row r="506" spans="2:6" ht="14.25" customHeight="1">
      <c r="B506" s="227"/>
      <c r="C506" s="228">
        <v>50616075</v>
      </c>
      <c r="D506" s="229">
        <v>75</v>
      </c>
      <c r="E506" s="220">
        <v>6.1911432532957793</v>
      </c>
      <c r="F506" s="323">
        <f t="shared" si="25"/>
        <v>6.1911432532957793</v>
      </c>
    </row>
    <row r="507" spans="2:6" ht="14.25" customHeight="1">
      <c r="B507" s="227"/>
      <c r="C507" s="228">
        <v>50616090</v>
      </c>
      <c r="D507" s="229">
        <v>90</v>
      </c>
      <c r="E507" s="220">
        <v>10.090956528043369</v>
      </c>
      <c r="F507" s="323">
        <f t="shared" si="25"/>
        <v>10.090956528043369</v>
      </c>
    </row>
    <row r="508" spans="2:6" ht="14.25" customHeight="1">
      <c r="B508" s="227"/>
      <c r="C508" s="228">
        <v>50616110</v>
      </c>
      <c r="D508" s="229">
        <v>110</v>
      </c>
      <c r="E508" s="220">
        <v>20.409528616869668</v>
      </c>
      <c r="F508" s="323">
        <f t="shared" si="25"/>
        <v>20.409528616869668</v>
      </c>
    </row>
    <row r="509" spans="2:6" ht="14.25" customHeight="1">
      <c r="B509" s="227"/>
      <c r="C509" s="228">
        <v>50616125</v>
      </c>
      <c r="D509" s="229">
        <v>125</v>
      </c>
      <c r="E509" s="220">
        <v>28.011888347019639</v>
      </c>
      <c r="F509" s="323">
        <f t="shared" si="25"/>
        <v>28.011888347019639</v>
      </c>
    </row>
    <row r="510" spans="2:6" ht="14.25" customHeight="1">
      <c r="B510" s="227"/>
      <c r="C510" s="228">
        <v>50616140</v>
      </c>
      <c r="D510" s="229">
        <v>140</v>
      </c>
      <c r="E510" s="220">
        <v>40.181733663547121</v>
      </c>
      <c r="F510" s="323">
        <f t="shared" si="25"/>
        <v>40.181733663547121</v>
      </c>
    </row>
    <row r="511" spans="2:6" ht="14.25" customHeight="1">
      <c r="B511" s="227"/>
      <c r="C511" s="228">
        <v>50616160</v>
      </c>
      <c r="D511" s="229">
        <v>160</v>
      </c>
      <c r="E511" s="220">
        <v>45.447240302992299</v>
      </c>
      <c r="F511" s="323">
        <f t="shared" si="25"/>
        <v>45.447240302992299</v>
      </c>
    </row>
    <row r="512" spans="2:6" ht="14.25" customHeight="1">
      <c r="B512" s="227"/>
      <c r="C512" s="228">
        <v>50610200</v>
      </c>
      <c r="D512" s="229">
        <v>200</v>
      </c>
      <c r="E512" s="220">
        <v>56.479007815605144</v>
      </c>
      <c r="F512" s="323">
        <f t="shared" si="25"/>
        <v>56.479007815605144</v>
      </c>
    </row>
    <row r="513" spans="2:6" ht="14.25" customHeight="1">
      <c r="B513" s="227"/>
      <c r="C513" s="228">
        <v>50610225</v>
      </c>
      <c r="D513" s="229">
        <v>225</v>
      </c>
      <c r="E513" s="220">
        <v>144.39931176069277</v>
      </c>
      <c r="F513" s="323">
        <f t="shared" si="25"/>
        <v>144.39931176069277</v>
      </c>
    </row>
    <row r="514" spans="2:6" ht="14.25" customHeight="1">
      <c r="B514" s="227"/>
      <c r="C514" s="228">
        <v>50610250</v>
      </c>
      <c r="D514" s="229">
        <v>250</v>
      </c>
      <c r="E514" s="220">
        <v>275.93075715179037</v>
      </c>
      <c r="F514" s="323">
        <f t="shared" si="25"/>
        <v>275.93075715179037</v>
      </c>
    </row>
    <row r="515" spans="2:6" ht="14.25" customHeight="1">
      <c r="B515" s="227"/>
      <c r="C515" s="228">
        <v>50610315</v>
      </c>
      <c r="D515" s="229">
        <v>315</v>
      </c>
      <c r="E515" s="220">
        <v>423.09180438331612</v>
      </c>
      <c r="F515" s="323">
        <f t="shared" si="25"/>
        <v>423.09180438331612</v>
      </c>
    </row>
    <row r="516" spans="2:6" ht="14.25" customHeight="1" thickBot="1">
      <c r="B516" s="246"/>
      <c r="C516" s="247"/>
      <c r="D516" s="248"/>
      <c r="E516" s="272"/>
      <c r="F516" s="205"/>
    </row>
    <row r="517" spans="2:6" ht="9.9499999999999993" customHeight="1" thickBot="1">
      <c r="C517" s="28"/>
      <c r="E517" s="274"/>
      <c r="F517" s="281"/>
    </row>
    <row r="518" spans="2:6" ht="14.25" customHeight="1">
      <c r="B518" s="226"/>
      <c r="C518" s="232"/>
      <c r="D518" s="105"/>
      <c r="E518" s="287"/>
      <c r="F518" s="288"/>
    </row>
    <row r="519" spans="2:6" ht="14.25" customHeight="1">
      <c r="B519" s="100"/>
      <c r="C519" s="236">
        <v>52616016</v>
      </c>
      <c r="D519" s="237" t="s">
        <v>184</v>
      </c>
      <c r="E519" s="321">
        <v>1.942319452014363</v>
      </c>
      <c r="F519" s="322">
        <f t="shared" ref="F519:F576" si="26">E519*(100-$F$5)/100</f>
        <v>1.942319452014363</v>
      </c>
    </row>
    <row r="520" spans="2:6" ht="14.25" customHeight="1">
      <c r="B520" s="99" t="s">
        <v>1527</v>
      </c>
      <c r="C520" s="228">
        <v>52616020</v>
      </c>
      <c r="D520" s="229" t="s">
        <v>134</v>
      </c>
      <c r="E520" s="220">
        <v>1.3505189939787365</v>
      </c>
      <c r="F520" s="323">
        <f t="shared" si="26"/>
        <v>1.3505189939787365</v>
      </c>
    </row>
    <row r="521" spans="2:6" ht="14.25" customHeight="1">
      <c r="B521" s="99" t="s">
        <v>1503</v>
      </c>
      <c r="C521" s="228">
        <v>52616025</v>
      </c>
      <c r="D521" s="229" t="s">
        <v>133</v>
      </c>
      <c r="E521" s="220">
        <v>1.4870883304484963</v>
      </c>
      <c r="F521" s="323">
        <f t="shared" si="26"/>
        <v>1.4870883304484963</v>
      </c>
    </row>
    <row r="522" spans="2:6" ht="14.25" customHeight="1">
      <c r="B522" s="4"/>
      <c r="C522" s="228">
        <v>52616032</v>
      </c>
      <c r="D522" s="229" t="s">
        <v>132</v>
      </c>
      <c r="E522" s="220">
        <v>1.8360988569823271</v>
      </c>
      <c r="F522" s="323">
        <f t="shared" si="26"/>
        <v>1.8360988569823271</v>
      </c>
    </row>
    <row r="523" spans="2:6" ht="14.25" customHeight="1">
      <c r="B523" s="227"/>
      <c r="C523" s="228">
        <v>52616040</v>
      </c>
      <c r="D523" s="229" t="s">
        <v>131</v>
      </c>
      <c r="E523" s="220">
        <v>2.5644686514877137</v>
      </c>
      <c r="F523" s="323">
        <f t="shared" si="26"/>
        <v>2.5644686514877137</v>
      </c>
    </row>
    <row r="524" spans="2:6" ht="14.25" customHeight="1">
      <c r="B524" s="227"/>
      <c r="C524" s="228">
        <v>52616050</v>
      </c>
      <c r="D524" s="229" t="s">
        <v>135</v>
      </c>
      <c r="E524" s="220">
        <v>3.3838846703062724</v>
      </c>
      <c r="F524" s="323">
        <f t="shared" si="26"/>
        <v>3.3838846703062724</v>
      </c>
    </row>
    <row r="525" spans="2:6" ht="14.25" customHeight="1">
      <c r="B525" s="227"/>
      <c r="C525" s="228">
        <v>52616063</v>
      </c>
      <c r="D525" s="229" t="s">
        <v>136</v>
      </c>
      <c r="E525" s="220">
        <v>4.5371368449398011</v>
      </c>
      <c r="F525" s="323">
        <f t="shared" si="26"/>
        <v>4.5371368449398011</v>
      </c>
    </row>
    <row r="526" spans="2:6" ht="14.25" customHeight="1">
      <c r="B526" s="227"/>
      <c r="C526" s="228">
        <v>52616075</v>
      </c>
      <c r="D526" s="229" t="s">
        <v>158</v>
      </c>
      <c r="E526" s="220">
        <v>14.521872777951135</v>
      </c>
      <c r="F526" s="323">
        <f t="shared" si="26"/>
        <v>14.521872777951135</v>
      </c>
    </row>
    <row r="527" spans="2:6" ht="14.25" customHeight="1">
      <c r="B527" s="227"/>
      <c r="C527" s="228">
        <v>52616090</v>
      </c>
      <c r="D527" s="229" t="s">
        <v>159</v>
      </c>
      <c r="E527" s="220">
        <v>23.186438458421453</v>
      </c>
      <c r="F527" s="323">
        <f>E527*(100-$F$5)/100</f>
        <v>23.186438458421453</v>
      </c>
    </row>
    <row r="528" spans="2:6" ht="14.25" customHeight="1">
      <c r="B528" s="227"/>
      <c r="C528" s="228">
        <v>52616110</v>
      </c>
      <c r="D528" s="229" t="s">
        <v>160</v>
      </c>
      <c r="E528" s="220">
        <v>32.427630226208542</v>
      </c>
      <c r="F528" s="323">
        <f t="shared" si="26"/>
        <v>32.427630226208542</v>
      </c>
    </row>
    <row r="529" spans="2:6" ht="14.25" customHeight="1" thickBot="1">
      <c r="B529" s="246"/>
      <c r="C529" s="247"/>
      <c r="D529" s="248"/>
      <c r="E529" s="272"/>
      <c r="F529" s="205"/>
    </row>
    <row r="530" spans="2:6" ht="9.9499999999999993" customHeight="1" thickBot="1">
      <c r="C530" s="28"/>
      <c r="E530" s="274"/>
      <c r="F530" s="281"/>
    </row>
    <row r="531" spans="2:6" ht="14.25" customHeight="1">
      <c r="B531" s="226"/>
      <c r="C531" s="232"/>
      <c r="D531" s="105"/>
      <c r="E531" s="287"/>
      <c r="F531" s="288"/>
    </row>
    <row r="532" spans="2:6" ht="14.25" customHeight="1">
      <c r="B532" s="100"/>
      <c r="C532" s="236">
        <v>54616016</v>
      </c>
      <c r="D532" s="237" t="s">
        <v>184</v>
      </c>
      <c r="E532" s="321">
        <v>1.2442983989467011</v>
      </c>
      <c r="F532" s="322">
        <f t="shared" si="26"/>
        <v>1.2442983989467011</v>
      </c>
    </row>
    <row r="533" spans="2:6" ht="14.25" customHeight="1">
      <c r="B533" s="99" t="s">
        <v>1529</v>
      </c>
      <c r="C533" s="228">
        <v>54616020</v>
      </c>
      <c r="D533" s="229" t="s">
        <v>134</v>
      </c>
      <c r="E533" s="220">
        <v>0.98633409672604322</v>
      </c>
      <c r="F533" s="323">
        <f t="shared" si="26"/>
        <v>0.98633409672604311</v>
      </c>
    </row>
    <row r="534" spans="2:6" ht="14.25" customHeight="1">
      <c r="B534" s="99" t="s">
        <v>1528</v>
      </c>
      <c r="C534" s="228">
        <v>54616025</v>
      </c>
      <c r="D534" s="229" t="s">
        <v>133</v>
      </c>
      <c r="E534" s="220">
        <v>1.2291240282278391</v>
      </c>
      <c r="F534" s="323">
        <f t="shared" si="26"/>
        <v>1.2291240282278391</v>
      </c>
    </row>
    <row r="535" spans="2:6" ht="14.25" customHeight="1">
      <c r="B535" s="97"/>
      <c r="C535" s="228">
        <v>54616032</v>
      </c>
      <c r="D535" s="229" t="s">
        <v>132</v>
      </c>
      <c r="E535" s="220">
        <v>1.6995295205125673</v>
      </c>
      <c r="F535" s="323">
        <f t="shared" si="26"/>
        <v>1.6995295205125673</v>
      </c>
    </row>
    <row r="536" spans="2:6" ht="14.25" customHeight="1">
      <c r="B536" s="4"/>
      <c r="C536" s="228">
        <v>54616040</v>
      </c>
      <c r="D536" s="229" t="s">
        <v>131</v>
      </c>
      <c r="E536" s="220">
        <v>2.1699350127972963</v>
      </c>
      <c r="F536" s="323">
        <f t="shared" si="26"/>
        <v>2.1699350127972963</v>
      </c>
    </row>
    <row r="537" spans="2:6" ht="14.25" customHeight="1">
      <c r="B537" s="227"/>
      <c r="C537" s="228">
        <v>54616050</v>
      </c>
      <c r="D537" s="229" t="s">
        <v>135</v>
      </c>
      <c r="E537" s="220">
        <v>2.9286535487404062</v>
      </c>
      <c r="F537" s="323">
        <f t="shared" si="26"/>
        <v>2.9286535487404062</v>
      </c>
    </row>
    <row r="538" spans="2:6" ht="14.25" customHeight="1">
      <c r="B538" s="227"/>
      <c r="C538" s="228">
        <v>54616063</v>
      </c>
      <c r="D538" s="229" t="s">
        <v>136</v>
      </c>
      <c r="E538" s="220">
        <v>3.6418489725269301</v>
      </c>
      <c r="F538" s="323">
        <f t="shared" si="26"/>
        <v>3.6418489725269301</v>
      </c>
    </row>
    <row r="539" spans="2:6" ht="14.25" customHeight="1">
      <c r="B539" s="227"/>
      <c r="C539" s="228">
        <v>54616075</v>
      </c>
      <c r="D539" s="229" t="s">
        <v>158</v>
      </c>
      <c r="E539" s="220">
        <v>9.028750577723013</v>
      </c>
      <c r="F539" s="323">
        <f t="shared" si="26"/>
        <v>9.028750577723013</v>
      </c>
    </row>
    <row r="540" spans="2:6" ht="14.25" customHeight="1">
      <c r="B540" s="227"/>
      <c r="C540" s="228">
        <v>54616090</v>
      </c>
      <c r="D540" s="229" t="s">
        <v>159</v>
      </c>
      <c r="E540" s="220">
        <v>14.597744631545442</v>
      </c>
      <c r="F540" s="323">
        <f t="shared" si="26"/>
        <v>14.597744631545442</v>
      </c>
    </row>
    <row r="541" spans="2:6" ht="14.25" customHeight="1">
      <c r="B541" s="227"/>
      <c r="C541" s="228">
        <v>54616110</v>
      </c>
      <c r="D541" s="229" t="s">
        <v>160</v>
      </c>
      <c r="E541" s="220">
        <v>28.542991322179809</v>
      </c>
      <c r="F541" s="323">
        <f t="shared" si="26"/>
        <v>28.542991322179809</v>
      </c>
    </row>
    <row r="542" spans="2:6" ht="14.25" customHeight="1" thickBot="1">
      <c r="B542" s="246"/>
      <c r="C542" s="247"/>
      <c r="D542" s="248"/>
      <c r="E542" s="272"/>
      <c r="F542" s="205"/>
    </row>
    <row r="543" spans="2:6" ht="9.9499999999999993" customHeight="1" thickBot="1">
      <c r="C543" s="28"/>
      <c r="E543" s="274"/>
      <c r="F543" s="281"/>
    </row>
    <row r="544" spans="2:6" ht="14.25" customHeight="1">
      <c r="B544" s="226"/>
      <c r="C544" s="232"/>
      <c r="D544" s="105"/>
      <c r="E544" s="287"/>
      <c r="F544" s="288"/>
    </row>
    <row r="545" spans="2:8" ht="14.25" customHeight="1">
      <c r="B545" s="100"/>
      <c r="C545" s="236" t="s">
        <v>1005</v>
      </c>
      <c r="D545" s="237" t="s">
        <v>153</v>
      </c>
      <c r="E545" s="321">
        <v>1.0925546917580791</v>
      </c>
      <c r="F545" s="322">
        <f t="shared" si="26"/>
        <v>1.0925546917580791</v>
      </c>
    </row>
    <row r="546" spans="2:8" ht="14.25" customHeight="1">
      <c r="B546" s="99" t="s">
        <v>1530</v>
      </c>
      <c r="C546" s="228" t="s">
        <v>1006</v>
      </c>
      <c r="D546" s="229" t="s">
        <v>19</v>
      </c>
      <c r="E546" s="220">
        <v>1.2291240282278391</v>
      </c>
      <c r="F546" s="323">
        <f t="shared" si="26"/>
        <v>1.2291240282278391</v>
      </c>
    </row>
    <row r="547" spans="2:8" ht="14.25" customHeight="1">
      <c r="B547" s="99" t="s">
        <v>1671</v>
      </c>
      <c r="C547" s="228" t="s">
        <v>1007</v>
      </c>
      <c r="D547" s="229" t="s">
        <v>22</v>
      </c>
      <c r="E547" s="220">
        <v>1.4870883304484963</v>
      </c>
      <c r="F547" s="323">
        <f t="shared" si="26"/>
        <v>1.4870883304484963</v>
      </c>
    </row>
    <row r="548" spans="2:8" ht="14.25" customHeight="1">
      <c r="B548" s="4"/>
      <c r="C548" s="228" t="s">
        <v>1008</v>
      </c>
      <c r="D548" s="229" t="s">
        <v>23</v>
      </c>
      <c r="E548" s="220">
        <v>1.942319452014363</v>
      </c>
      <c r="F548" s="323">
        <f t="shared" si="26"/>
        <v>1.942319452014363</v>
      </c>
      <c r="H548" s="19"/>
    </row>
    <row r="549" spans="2:8" ht="14.25" customHeight="1">
      <c r="B549" s="4"/>
      <c r="C549" s="228" t="s">
        <v>1009</v>
      </c>
      <c r="D549" s="229" t="s">
        <v>25</v>
      </c>
      <c r="E549" s="220">
        <v>2.3361380035200008</v>
      </c>
      <c r="F549" s="323">
        <f t="shared" si="26"/>
        <v>2.3361380035200008</v>
      </c>
    </row>
    <row r="550" spans="2:8" ht="14.25" customHeight="1">
      <c r="B550" s="227"/>
      <c r="C550" s="228" t="s">
        <v>1010</v>
      </c>
      <c r="D550" s="229" t="s">
        <v>24</v>
      </c>
      <c r="E550" s="220">
        <v>2.3361380035200008</v>
      </c>
      <c r="F550" s="323">
        <f t="shared" si="26"/>
        <v>2.3361380035200008</v>
      </c>
    </row>
    <row r="551" spans="2:8" ht="14.25" customHeight="1">
      <c r="B551" s="227"/>
      <c r="C551" s="228" t="s">
        <v>1011</v>
      </c>
      <c r="D551" s="229" t="s">
        <v>191</v>
      </c>
      <c r="E551" s="220">
        <v>3.6873720846835161</v>
      </c>
      <c r="F551" s="323">
        <f t="shared" si="26"/>
        <v>3.6873720846835156</v>
      </c>
    </row>
    <row r="552" spans="2:8" ht="14.25" customHeight="1">
      <c r="B552" s="227"/>
      <c r="C552" s="228" t="s">
        <v>1012</v>
      </c>
      <c r="D552" s="229" t="s">
        <v>440</v>
      </c>
      <c r="E552" s="220">
        <v>3.6873720846835161</v>
      </c>
      <c r="F552" s="323">
        <f t="shared" si="26"/>
        <v>3.6873720846835156</v>
      </c>
    </row>
    <row r="553" spans="2:8" ht="14.25" customHeight="1">
      <c r="B553" s="227"/>
      <c r="C553" s="228" t="s">
        <v>1013</v>
      </c>
      <c r="D553" s="229" t="s">
        <v>26</v>
      </c>
      <c r="E553" s="220">
        <v>3.6873720846835161</v>
      </c>
      <c r="F553" s="323">
        <f t="shared" si="26"/>
        <v>3.6873720846835156</v>
      </c>
    </row>
    <row r="554" spans="2:8" ht="14.25" customHeight="1">
      <c r="B554" s="227"/>
      <c r="C554" s="228" t="s">
        <v>1014</v>
      </c>
      <c r="D554" s="229" t="s">
        <v>155</v>
      </c>
      <c r="E554" s="220">
        <v>9.7115972600718141</v>
      </c>
      <c r="F554" s="323">
        <f t="shared" si="26"/>
        <v>9.7115972600718141</v>
      </c>
    </row>
    <row r="555" spans="2:8" ht="14.25" customHeight="1">
      <c r="B555" s="227"/>
      <c r="C555" s="228" t="s">
        <v>1015</v>
      </c>
      <c r="D555" s="229" t="s">
        <v>156</v>
      </c>
      <c r="E555" s="220">
        <v>19.60528696876997</v>
      </c>
      <c r="F555" s="323">
        <f t="shared" si="26"/>
        <v>19.60528696876997</v>
      </c>
    </row>
    <row r="556" spans="2:8" ht="14.25" customHeight="1">
      <c r="B556" s="227"/>
      <c r="C556" s="228" t="s">
        <v>1016</v>
      </c>
      <c r="D556" s="229" t="s">
        <v>157</v>
      </c>
      <c r="E556" s="220">
        <v>29.650720384656754</v>
      </c>
      <c r="F556" s="323">
        <f t="shared" si="26"/>
        <v>29.650720384656758</v>
      </c>
    </row>
    <row r="557" spans="2:8" ht="14.25" customHeight="1" thickBot="1">
      <c r="B557" s="246"/>
      <c r="C557" s="247"/>
      <c r="D557" s="248"/>
      <c r="E557" s="272"/>
      <c r="F557" s="205"/>
    </row>
    <row r="558" spans="2:8" ht="9.9499999999999993" customHeight="1" thickBot="1">
      <c r="C558" s="28"/>
      <c r="E558" s="274"/>
      <c r="F558" s="281"/>
    </row>
    <row r="559" spans="2:8" ht="14.25" customHeight="1">
      <c r="B559" s="226"/>
      <c r="C559" s="232"/>
      <c r="D559" s="105"/>
      <c r="E559" s="287"/>
      <c r="F559" s="288"/>
    </row>
    <row r="560" spans="2:8" ht="14.25" customHeight="1">
      <c r="B560" s="100"/>
      <c r="C560" s="236" t="s">
        <v>1017</v>
      </c>
      <c r="D560" s="237" t="s">
        <v>192</v>
      </c>
      <c r="E560" s="321">
        <v>1.4365906113600007</v>
      </c>
      <c r="F560" s="322">
        <f t="shared" si="26"/>
        <v>1.4365906113600007</v>
      </c>
    </row>
    <row r="561" spans="2:6" ht="14.25" customHeight="1">
      <c r="B561" s="99" t="s">
        <v>1531</v>
      </c>
      <c r="C561" s="228" t="s">
        <v>1018</v>
      </c>
      <c r="D561" s="229" t="s">
        <v>193</v>
      </c>
      <c r="E561" s="220">
        <v>1.9870599110400005</v>
      </c>
      <c r="F561" s="323">
        <f t="shared" si="26"/>
        <v>1.9870599110400005</v>
      </c>
    </row>
    <row r="562" spans="2:6" ht="14.25" customHeight="1">
      <c r="B562" s="99" t="s">
        <v>1519</v>
      </c>
      <c r="C562" s="228" t="s">
        <v>1019</v>
      </c>
      <c r="D562" s="229" t="s">
        <v>194</v>
      </c>
      <c r="E562" s="220">
        <v>1.8259469452800008</v>
      </c>
      <c r="F562" s="323">
        <f t="shared" si="26"/>
        <v>1.8259469452800008</v>
      </c>
    </row>
    <row r="563" spans="2:6" ht="14.25" customHeight="1">
      <c r="B563" s="99" t="s">
        <v>1676</v>
      </c>
      <c r="C563" s="228" t="s">
        <v>1020</v>
      </c>
      <c r="D563" s="229" t="s">
        <v>195</v>
      </c>
      <c r="E563" s="220">
        <v>1.8259469452800008</v>
      </c>
      <c r="F563" s="323">
        <f t="shared" si="26"/>
        <v>1.8259469452800008</v>
      </c>
    </row>
    <row r="564" spans="2:6" ht="14.25" customHeight="1">
      <c r="B564" s="227"/>
      <c r="C564" s="228" t="s">
        <v>1021</v>
      </c>
      <c r="D564" s="229" t="s">
        <v>196</v>
      </c>
      <c r="E564" s="220">
        <v>2.5509552912000002</v>
      </c>
      <c r="F564" s="323">
        <f t="shared" si="26"/>
        <v>2.5509552912000002</v>
      </c>
    </row>
    <row r="565" spans="2:6" ht="14.25" customHeight="1">
      <c r="B565" s="227"/>
      <c r="C565" s="228" t="s">
        <v>1022</v>
      </c>
      <c r="D565" s="229" t="s">
        <v>197</v>
      </c>
      <c r="E565" s="220">
        <v>3.3598800000000004</v>
      </c>
      <c r="F565" s="323">
        <f t="shared" si="26"/>
        <v>3.3598800000000004</v>
      </c>
    </row>
    <row r="566" spans="2:6" ht="14.25" customHeight="1">
      <c r="B566" s="227"/>
      <c r="C566" s="228" t="s">
        <v>1023</v>
      </c>
      <c r="D566" s="229" t="s">
        <v>198</v>
      </c>
      <c r="E566" s="220">
        <v>3.3598800000000004</v>
      </c>
      <c r="F566" s="323">
        <f t="shared" si="26"/>
        <v>3.3598800000000004</v>
      </c>
    </row>
    <row r="567" spans="2:6" ht="14.25" customHeight="1">
      <c r="B567" s="227"/>
      <c r="C567" s="228" t="s">
        <v>1024</v>
      </c>
      <c r="D567" s="229" t="s">
        <v>199</v>
      </c>
      <c r="E567" s="220">
        <v>3.3598800000000004</v>
      </c>
      <c r="F567" s="323">
        <f t="shared" si="26"/>
        <v>3.3598800000000004</v>
      </c>
    </row>
    <row r="568" spans="2:6" ht="14.25" customHeight="1">
      <c r="B568" s="227"/>
      <c r="C568" s="228" t="s">
        <v>1025</v>
      </c>
      <c r="D568" s="229" t="s">
        <v>200</v>
      </c>
      <c r="E568" s="220">
        <v>3.678746051520001</v>
      </c>
      <c r="F568" s="323">
        <f t="shared" si="26"/>
        <v>3.6787460515200006</v>
      </c>
    </row>
    <row r="569" spans="2:6" ht="14.25" customHeight="1">
      <c r="B569" s="227"/>
      <c r="C569" s="228" t="s">
        <v>1026</v>
      </c>
      <c r="D569" s="229" t="s">
        <v>201</v>
      </c>
      <c r="E569" s="220">
        <v>3.6734687999999998</v>
      </c>
      <c r="F569" s="323">
        <f t="shared" si="26"/>
        <v>3.6734688000000002</v>
      </c>
    </row>
    <row r="570" spans="2:6" ht="14.25" customHeight="1">
      <c r="B570" s="227"/>
      <c r="C570" s="228" t="s">
        <v>1027</v>
      </c>
      <c r="D570" s="229" t="s">
        <v>280</v>
      </c>
      <c r="E570" s="220">
        <v>3.678746051520001</v>
      </c>
      <c r="F570" s="323">
        <f t="shared" si="26"/>
        <v>3.6787460515200006</v>
      </c>
    </row>
    <row r="571" spans="2:6" ht="14.25" customHeight="1">
      <c r="B571" s="227"/>
      <c r="C571" s="228" t="s">
        <v>1028</v>
      </c>
      <c r="D571" s="229" t="s">
        <v>202</v>
      </c>
      <c r="E571" s="220">
        <v>3.6734687999999998</v>
      </c>
      <c r="F571" s="323">
        <f t="shared" si="26"/>
        <v>3.6734688000000002</v>
      </c>
    </row>
    <row r="572" spans="2:6" ht="14.25" customHeight="1">
      <c r="B572" s="227"/>
      <c r="C572" s="228" t="s">
        <v>1029</v>
      </c>
      <c r="D572" s="229" t="s">
        <v>200</v>
      </c>
      <c r="E572" s="220">
        <v>4.3454448000000001</v>
      </c>
      <c r="F572" s="323">
        <f t="shared" si="26"/>
        <v>4.3454448000000001</v>
      </c>
    </row>
    <row r="573" spans="2:6" ht="14.25" customHeight="1">
      <c r="B573" s="227"/>
      <c r="C573" s="228" t="s">
        <v>1030</v>
      </c>
      <c r="D573" s="229" t="s">
        <v>203</v>
      </c>
      <c r="E573" s="220">
        <v>4.0681023854400005</v>
      </c>
      <c r="F573" s="323">
        <f t="shared" si="26"/>
        <v>4.0681023854400005</v>
      </c>
    </row>
    <row r="574" spans="2:6" ht="14.25" customHeight="1">
      <c r="B574" s="227"/>
      <c r="C574" s="228" t="s">
        <v>1031</v>
      </c>
      <c r="D574" s="229" t="s">
        <v>204</v>
      </c>
      <c r="E574" s="220">
        <v>4.2023631902400007</v>
      </c>
      <c r="F574" s="323">
        <f t="shared" si="26"/>
        <v>4.2023631902400007</v>
      </c>
    </row>
    <row r="575" spans="2:6" ht="14.25" customHeight="1">
      <c r="B575" s="227"/>
      <c r="C575" s="228" t="s">
        <v>1032</v>
      </c>
      <c r="D575" s="229" t="s">
        <v>205</v>
      </c>
      <c r="E575" s="220">
        <v>4.2023631902400007</v>
      </c>
      <c r="F575" s="323">
        <f t="shared" si="26"/>
        <v>4.2023631902400007</v>
      </c>
    </row>
    <row r="576" spans="2:6" ht="14.25" customHeight="1">
      <c r="B576" s="227"/>
      <c r="C576" s="228" t="s">
        <v>1033</v>
      </c>
      <c r="D576" s="229" t="s">
        <v>223</v>
      </c>
      <c r="E576" s="220">
        <v>5.719510284480001</v>
      </c>
      <c r="F576" s="323">
        <f t="shared" si="26"/>
        <v>5.719510284480001</v>
      </c>
    </row>
    <row r="577" spans="2:6" ht="14.25" customHeight="1" thickBot="1">
      <c r="B577" s="246"/>
      <c r="C577" s="247"/>
      <c r="D577" s="248"/>
      <c r="E577" s="272"/>
      <c r="F577" s="205"/>
    </row>
    <row r="578" spans="2:6" ht="9.9499999999999993" customHeight="1" thickBot="1">
      <c r="C578" s="28"/>
      <c r="E578" s="274"/>
      <c r="F578" s="281"/>
    </row>
    <row r="579" spans="2:6" ht="14.25" customHeight="1">
      <c r="B579" s="226"/>
      <c r="C579" s="232"/>
      <c r="D579" s="105"/>
      <c r="E579" s="287"/>
      <c r="F579" s="288"/>
    </row>
    <row r="580" spans="2:6" ht="14.25" customHeight="1">
      <c r="B580" s="99" t="s">
        <v>1532</v>
      </c>
      <c r="C580" s="236" t="s">
        <v>1034</v>
      </c>
      <c r="D580" s="237" t="s">
        <v>184</v>
      </c>
      <c r="E580" s="321">
        <v>1.2442983989467011</v>
      </c>
      <c r="F580" s="322">
        <f t="shared" ref="F580:F586" si="27">E580*(100-$F$5)/100</f>
        <v>1.2442983989467011</v>
      </c>
    </row>
    <row r="581" spans="2:6" ht="14.25" customHeight="1">
      <c r="B581" s="99"/>
      <c r="C581" s="228" t="s">
        <v>1035</v>
      </c>
      <c r="D581" s="229" t="s">
        <v>134</v>
      </c>
      <c r="E581" s="220">
        <v>1.2442983989467011</v>
      </c>
      <c r="F581" s="323">
        <f t="shared" si="27"/>
        <v>1.2442983989467011</v>
      </c>
    </row>
    <row r="582" spans="2:6" ht="14.25" customHeight="1">
      <c r="B582" s="100"/>
      <c r="C582" s="228" t="s">
        <v>1036</v>
      </c>
      <c r="D582" s="229" t="s">
        <v>133</v>
      </c>
      <c r="E582" s="220">
        <v>1.4567395890107719</v>
      </c>
      <c r="F582" s="323">
        <f t="shared" si="27"/>
        <v>1.4567395890107719</v>
      </c>
    </row>
    <row r="583" spans="2:6" ht="14.25" customHeight="1">
      <c r="B583" s="97"/>
      <c r="C583" s="228" t="s">
        <v>1037</v>
      </c>
      <c r="D583" s="229" t="s">
        <v>132</v>
      </c>
      <c r="E583" s="220">
        <v>1.8512732277011894</v>
      </c>
      <c r="F583" s="323">
        <f t="shared" si="27"/>
        <v>1.8512732277011894</v>
      </c>
    </row>
    <row r="584" spans="2:6" ht="14.25" customHeight="1">
      <c r="B584" s="4"/>
      <c r="C584" s="228" t="s">
        <v>1038</v>
      </c>
      <c r="D584" s="229" t="s">
        <v>131</v>
      </c>
      <c r="E584" s="220">
        <v>2.6555148758008866</v>
      </c>
      <c r="F584" s="323">
        <f t="shared" si="27"/>
        <v>2.6555148758008871</v>
      </c>
    </row>
    <row r="585" spans="2:6" ht="14.25" customHeight="1">
      <c r="B585" s="227"/>
      <c r="C585" s="228" t="s">
        <v>1039</v>
      </c>
      <c r="D585" s="229" t="s">
        <v>135</v>
      </c>
      <c r="E585" s="220">
        <v>3.839115791872139</v>
      </c>
      <c r="F585" s="323">
        <f t="shared" si="27"/>
        <v>3.8391157918721386</v>
      </c>
    </row>
    <row r="586" spans="2:6" ht="14.25" customHeight="1">
      <c r="B586" s="227"/>
      <c r="C586" s="228" t="s">
        <v>1040</v>
      </c>
      <c r="D586" s="229" t="s">
        <v>136</v>
      </c>
      <c r="E586" s="220">
        <v>5.8573070974808124</v>
      </c>
      <c r="F586" s="323">
        <f t="shared" si="27"/>
        <v>5.8573070974808124</v>
      </c>
    </row>
    <row r="587" spans="2:6" ht="14.25" customHeight="1" thickBot="1">
      <c r="B587" s="246"/>
      <c r="C587" s="247"/>
      <c r="D587" s="248"/>
      <c r="E587" s="272"/>
      <c r="F587" s="205"/>
    </row>
    <row r="588" spans="2:6" ht="9.9499999999999993" customHeight="1" thickBot="1">
      <c r="C588" s="28"/>
      <c r="E588" s="274"/>
      <c r="F588" s="281"/>
    </row>
    <row r="589" spans="2:6" ht="14.25" customHeight="1">
      <c r="B589" s="226"/>
      <c r="C589" s="232"/>
      <c r="D589" s="105"/>
      <c r="E589" s="287"/>
      <c r="F589" s="288"/>
    </row>
    <row r="590" spans="2:6" ht="14.25" customHeight="1">
      <c r="B590" s="100"/>
      <c r="C590" s="236" t="s">
        <v>1041</v>
      </c>
      <c r="D590" s="237" t="s">
        <v>494</v>
      </c>
      <c r="E590" s="321">
        <v>1.4365906113600007</v>
      </c>
      <c r="F590" s="322">
        <f t="shared" ref="F590:F617" si="28">E590*(100-$F$5)/100</f>
        <v>1.4365906113600007</v>
      </c>
    </row>
    <row r="591" spans="2:6" ht="14.25" customHeight="1">
      <c r="B591" s="366" t="s">
        <v>1530</v>
      </c>
      <c r="C591" s="228" t="s">
        <v>1042</v>
      </c>
      <c r="D591" s="229" t="s">
        <v>495</v>
      </c>
      <c r="E591" s="220">
        <v>1.4365906113600007</v>
      </c>
      <c r="F591" s="323">
        <f t="shared" si="28"/>
        <v>1.4365906113600007</v>
      </c>
    </row>
    <row r="592" spans="2:6" ht="14.25" customHeight="1">
      <c r="B592" s="366" t="s">
        <v>1677</v>
      </c>
      <c r="C592" s="228" t="s">
        <v>1043</v>
      </c>
      <c r="D592" s="229" t="s">
        <v>206</v>
      </c>
      <c r="E592" s="220">
        <v>1.2754776456000001</v>
      </c>
      <c r="F592" s="323">
        <f t="shared" si="28"/>
        <v>1.2754776456000001</v>
      </c>
    </row>
    <row r="593" spans="2:6" ht="14.25" customHeight="1">
      <c r="B593" s="100"/>
      <c r="C593" s="228" t="s">
        <v>1044</v>
      </c>
      <c r="D593" s="229" t="s">
        <v>496</v>
      </c>
      <c r="E593" s="220">
        <v>1.5305731747200002</v>
      </c>
      <c r="F593" s="323">
        <f t="shared" si="28"/>
        <v>1.5305731747200002</v>
      </c>
    </row>
    <row r="594" spans="2:6" ht="14.25" customHeight="1">
      <c r="B594" s="100"/>
      <c r="C594" s="228" t="s">
        <v>1045</v>
      </c>
      <c r="D594" s="229" t="s">
        <v>497</v>
      </c>
      <c r="E594" s="220">
        <v>1.7185383014400004</v>
      </c>
      <c r="F594" s="323">
        <f t="shared" si="28"/>
        <v>1.7185383014400002</v>
      </c>
    </row>
    <row r="595" spans="2:6" ht="14.25" customHeight="1">
      <c r="B595" s="65"/>
      <c r="C595" s="228" t="s">
        <v>1046</v>
      </c>
      <c r="D595" s="229" t="s">
        <v>207</v>
      </c>
      <c r="E595" s="220">
        <v>1.5037210137600006</v>
      </c>
      <c r="F595" s="323">
        <f t="shared" si="28"/>
        <v>1.5037210137600006</v>
      </c>
    </row>
    <row r="596" spans="2:6" ht="14.25" customHeight="1">
      <c r="B596" s="100"/>
      <c r="C596" s="228" t="s">
        <v>1047</v>
      </c>
      <c r="D596" s="229" t="s">
        <v>498</v>
      </c>
      <c r="E596" s="220">
        <v>1.7185383014400004</v>
      </c>
      <c r="F596" s="323">
        <f t="shared" si="28"/>
        <v>1.7185383014400002</v>
      </c>
    </row>
    <row r="597" spans="2:6" ht="14.25" customHeight="1">
      <c r="B597" s="100"/>
      <c r="C597" s="228" t="s">
        <v>1048</v>
      </c>
      <c r="D597" s="229" t="s">
        <v>499</v>
      </c>
      <c r="E597" s="220">
        <v>2.3092858425600005</v>
      </c>
      <c r="F597" s="323">
        <f t="shared" si="28"/>
        <v>2.3092858425600005</v>
      </c>
    </row>
    <row r="598" spans="2:6" ht="14.25" customHeight="1">
      <c r="B598" s="100"/>
      <c r="C598" s="228" t="s">
        <v>1049</v>
      </c>
      <c r="D598" s="229" t="s">
        <v>208</v>
      </c>
      <c r="E598" s="220">
        <v>2.3092858425600005</v>
      </c>
      <c r="F598" s="323">
        <f t="shared" si="28"/>
        <v>2.3092858425600005</v>
      </c>
    </row>
    <row r="599" spans="2:6" ht="14.25" customHeight="1">
      <c r="B599" s="100"/>
      <c r="C599" s="228" t="s">
        <v>1050</v>
      </c>
      <c r="D599" s="229" t="s">
        <v>500</v>
      </c>
      <c r="E599" s="220">
        <v>2.3092858425600005</v>
      </c>
      <c r="F599" s="323">
        <f t="shared" si="28"/>
        <v>2.3092858425600005</v>
      </c>
    </row>
    <row r="600" spans="2:6" ht="14.25" customHeight="1">
      <c r="B600" s="97"/>
      <c r="C600" s="228" t="s">
        <v>1051</v>
      </c>
      <c r="D600" s="229" t="s">
        <v>501</v>
      </c>
      <c r="E600" s="220">
        <v>2.951488766812481</v>
      </c>
      <c r="F600" s="323">
        <f t="shared" si="28"/>
        <v>2.951488766812481</v>
      </c>
    </row>
    <row r="601" spans="2:6" ht="14.25" customHeight="1">
      <c r="B601" s="4"/>
      <c r="C601" s="228" t="s">
        <v>1052</v>
      </c>
      <c r="D601" s="229" t="s">
        <v>209</v>
      </c>
      <c r="E601" s="220">
        <v>2.5454638570922454</v>
      </c>
      <c r="F601" s="323">
        <f t="shared" si="28"/>
        <v>2.5454638570922454</v>
      </c>
    </row>
    <row r="602" spans="2:6" ht="14.25" customHeight="1">
      <c r="B602" s="227"/>
      <c r="C602" s="228" t="s">
        <v>1053</v>
      </c>
      <c r="D602" s="229" t="s">
        <v>210</v>
      </c>
      <c r="E602" s="220">
        <v>2.5454638570922454</v>
      </c>
      <c r="F602" s="323">
        <f t="shared" si="28"/>
        <v>2.5454638570922454</v>
      </c>
    </row>
    <row r="603" spans="2:6" ht="14.25" customHeight="1">
      <c r="B603" s="227"/>
      <c r="C603" s="228" t="s">
        <v>1054</v>
      </c>
      <c r="D603" s="229" t="s">
        <v>502</v>
      </c>
      <c r="E603" s="220">
        <v>4.8566825739612787</v>
      </c>
      <c r="F603" s="323">
        <f t="shared" si="28"/>
        <v>4.8566825739612787</v>
      </c>
    </row>
    <row r="604" spans="2:6" ht="14.25" customHeight="1">
      <c r="B604" s="227"/>
      <c r="C604" s="228" t="s">
        <v>1055</v>
      </c>
      <c r="D604" s="229" t="s">
        <v>211</v>
      </c>
      <c r="E604" s="220">
        <v>4.0758654398839012</v>
      </c>
      <c r="F604" s="323">
        <f t="shared" si="28"/>
        <v>4.0758654398839012</v>
      </c>
    </row>
    <row r="605" spans="2:6" ht="14.25" customHeight="1">
      <c r="B605" s="227"/>
      <c r="C605" s="228" t="s">
        <v>1056</v>
      </c>
      <c r="D605" s="229" t="s">
        <v>219</v>
      </c>
      <c r="E605" s="220">
        <v>4.0758654398839012</v>
      </c>
      <c r="F605" s="323">
        <f t="shared" si="28"/>
        <v>4.0758654398839012</v>
      </c>
    </row>
    <row r="606" spans="2:6" ht="14.25" customHeight="1">
      <c r="B606" s="227"/>
      <c r="C606" s="228" t="s">
        <v>1057</v>
      </c>
      <c r="D606" s="229" t="s">
        <v>503</v>
      </c>
      <c r="E606" s="220">
        <v>7.7613223127291153</v>
      </c>
      <c r="F606" s="323">
        <f t="shared" si="28"/>
        <v>7.7613223127291153</v>
      </c>
    </row>
    <row r="607" spans="2:6" ht="14.25" customHeight="1">
      <c r="B607" s="227"/>
      <c r="C607" s="228" t="s">
        <v>1058</v>
      </c>
      <c r="D607" s="229" t="s">
        <v>504</v>
      </c>
      <c r="E607" s="220">
        <v>7.7613223127291153</v>
      </c>
      <c r="F607" s="323">
        <f t="shared" si="28"/>
        <v>7.7613223127291153</v>
      </c>
    </row>
    <row r="608" spans="2:6" ht="14.25" customHeight="1">
      <c r="B608" s="227"/>
      <c r="C608" s="228" t="s">
        <v>1059</v>
      </c>
      <c r="D608" s="229" t="s">
        <v>505</v>
      </c>
      <c r="E608" s="220">
        <v>7.7613223127291153</v>
      </c>
      <c r="F608" s="323">
        <f t="shared" si="28"/>
        <v>7.7613223127291153</v>
      </c>
    </row>
    <row r="609" spans="2:6" ht="14.25" customHeight="1">
      <c r="B609" s="227"/>
      <c r="C609" s="228" t="s">
        <v>1060</v>
      </c>
      <c r="D609" s="229" t="s">
        <v>506</v>
      </c>
      <c r="E609" s="220">
        <v>11.212534045351116</v>
      </c>
      <c r="F609" s="323">
        <f t="shared" si="28"/>
        <v>11.212534045351116</v>
      </c>
    </row>
    <row r="610" spans="2:6" ht="14.25" customHeight="1">
      <c r="B610" s="227"/>
      <c r="C610" s="228" t="s">
        <v>1061</v>
      </c>
      <c r="D610" s="229" t="s">
        <v>212</v>
      </c>
      <c r="E610" s="220">
        <v>9.4791200076993434</v>
      </c>
      <c r="F610" s="323">
        <f t="shared" si="28"/>
        <v>9.4791200076993434</v>
      </c>
    </row>
    <row r="611" spans="2:6" ht="14.25" customHeight="1">
      <c r="B611" s="227"/>
      <c r="C611" s="228" t="s">
        <v>1062</v>
      </c>
      <c r="D611" s="229" t="s">
        <v>220</v>
      </c>
      <c r="E611" s="220">
        <v>9.4791200076993434</v>
      </c>
      <c r="F611" s="323">
        <f t="shared" si="28"/>
        <v>9.4791200076993434</v>
      </c>
    </row>
    <row r="612" spans="2:6" ht="14.25" customHeight="1">
      <c r="B612" s="227"/>
      <c r="C612" s="228" t="s">
        <v>1063</v>
      </c>
      <c r="D612" s="229" t="s">
        <v>215</v>
      </c>
      <c r="E612" s="220">
        <v>16.225380046127871</v>
      </c>
      <c r="F612" s="323">
        <f t="shared" si="28"/>
        <v>16.225380046127871</v>
      </c>
    </row>
    <row r="613" spans="2:6" ht="14.25" customHeight="1">
      <c r="B613" s="227"/>
      <c r="C613" s="228" t="s">
        <v>1064</v>
      </c>
      <c r="D613" s="229" t="s">
        <v>214</v>
      </c>
      <c r="E613" s="220">
        <v>16.225380046127871</v>
      </c>
      <c r="F613" s="323">
        <f t="shared" si="28"/>
        <v>16.225380046127871</v>
      </c>
    </row>
    <row r="614" spans="2:6" ht="14.25" customHeight="1">
      <c r="B614" s="227"/>
      <c r="C614" s="228" t="s">
        <v>1065</v>
      </c>
      <c r="D614" s="229" t="s">
        <v>213</v>
      </c>
      <c r="E614" s="220">
        <v>16.225380046127871</v>
      </c>
      <c r="F614" s="323">
        <f t="shared" si="28"/>
        <v>16.225380046127871</v>
      </c>
    </row>
    <row r="615" spans="2:6" ht="14.25" customHeight="1">
      <c r="B615" s="227"/>
      <c r="C615" s="228" t="s">
        <v>1066</v>
      </c>
      <c r="D615" s="229" t="s">
        <v>216</v>
      </c>
      <c r="E615" s="220">
        <v>17.474687460651673</v>
      </c>
      <c r="F615" s="323">
        <f t="shared" si="28"/>
        <v>17.474687460651673</v>
      </c>
    </row>
    <row r="616" spans="2:6" ht="14.25" customHeight="1">
      <c r="B616" s="227"/>
      <c r="C616" s="228" t="s">
        <v>1067</v>
      </c>
      <c r="D616" s="229" t="s">
        <v>217</v>
      </c>
      <c r="E616" s="220">
        <v>18.817692931264759</v>
      </c>
      <c r="F616" s="323">
        <f t="shared" si="28"/>
        <v>18.817692931264759</v>
      </c>
    </row>
    <row r="617" spans="2:6" ht="14.25" customHeight="1">
      <c r="B617" s="227"/>
      <c r="C617" s="228" t="s">
        <v>1068</v>
      </c>
      <c r="D617" s="229" t="s">
        <v>218</v>
      </c>
      <c r="E617" s="220">
        <v>18.817692931264759</v>
      </c>
      <c r="F617" s="323">
        <f t="shared" si="28"/>
        <v>18.817692931264759</v>
      </c>
    </row>
    <row r="618" spans="2:6" ht="14.25" customHeight="1" thickBot="1">
      <c r="B618" s="246"/>
      <c r="C618" s="247"/>
      <c r="D618" s="248"/>
      <c r="E618" s="272"/>
      <c r="F618" s="205"/>
    </row>
    <row r="619" spans="2:6" ht="9.9499999999999993" customHeight="1" thickBot="1">
      <c r="C619" s="28"/>
      <c r="E619" s="274"/>
      <c r="F619" s="281"/>
    </row>
    <row r="620" spans="2:6" ht="14.25" customHeight="1">
      <c r="B620" s="226"/>
      <c r="C620" s="232"/>
      <c r="D620" s="105"/>
      <c r="E620" s="290"/>
      <c r="F620" s="288"/>
    </row>
    <row r="621" spans="2:6" ht="14.25" customHeight="1">
      <c r="B621" s="99" t="s">
        <v>1696</v>
      </c>
      <c r="C621" s="236" t="s">
        <v>1119</v>
      </c>
      <c r="D621" s="237" t="s">
        <v>540</v>
      </c>
      <c r="E621" s="321">
        <v>2.1167244000000003</v>
      </c>
      <c r="F621" s="322">
        <f>E621*(100-$F$5)/100</f>
        <v>2.1167244000000003</v>
      </c>
    </row>
    <row r="622" spans="2:6" ht="14.25" customHeight="1">
      <c r="B622" s="99" t="s">
        <v>1680</v>
      </c>
      <c r="C622" s="236" t="s">
        <v>1120</v>
      </c>
      <c r="D622" s="237" t="s">
        <v>192</v>
      </c>
      <c r="E622" s="321">
        <v>1.8527991062400004</v>
      </c>
      <c r="F622" s="322">
        <f>E622*(100-$F$5)/100</f>
        <v>1.8527991062400004</v>
      </c>
    </row>
    <row r="623" spans="2:6" ht="14.25" customHeight="1">
      <c r="B623" s="99"/>
      <c r="C623" s="236" t="s">
        <v>1121</v>
      </c>
      <c r="D623" s="237" t="s">
        <v>195</v>
      </c>
      <c r="E623" s="321">
        <v>2.2018771987200005</v>
      </c>
      <c r="F623" s="322">
        <f>E623*(100-$F$5)/100</f>
        <v>2.2018771987200005</v>
      </c>
    </row>
    <row r="624" spans="2:6" ht="14.25" customHeight="1">
      <c r="B624" s="100"/>
      <c r="C624" s="58"/>
      <c r="D624" s="58"/>
      <c r="E624" s="845"/>
      <c r="F624" s="846"/>
    </row>
    <row r="625" spans="2:6" ht="14.25" customHeight="1" thickBot="1">
      <c r="B625" s="69"/>
      <c r="C625" s="247"/>
      <c r="D625" s="248"/>
      <c r="E625" s="272"/>
      <c r="F625" s="205"/>
    </row>
    <row r="626" spans="2:6" ht="14.25" customHeight="1" thickBot="1">
      <c r="C626" s="28"/>
      <c r="E626" s="274"/>
      <c r="F626" s="281"/>
    </row>
    <row r="627" spans="2:6" ht="14.25" customHeight="1">
      <c r="B627" s="226"/>
      <c r="C627" s="232"/>
      <c r="D627" s="105"/>
      <c r="E627" s="287"/>
      <c r="F627" s="288"/>
    </row>
    <row r="628" spans="2:6" ht="14.25" customHeight="1">
      <c r="B628" s="100"/>
      <c r="C628" s="236" t="s">
        <v>1069</v>
      </c>
      <c r="D628" s="237" t="s">
        <v>507</v>
      </c>
      <c r="E628" s="321">
        <v>2.5523046460221113</v>
      </c>
      <c r="F628" s="322">
        <f t="shared" ref="F628:F649" si="29">E628*(100-$F$5)/100</f>
        <v>2.5523046460221113</v>
      </c>
    </row>
    <row r="629" spans="2:6" ht="14.25" customHeight="1">
      <c r="B629" s="99" t="s">
        <v>1530</v>
      </c>
      <c r="C629" s="228" t="s">
        <v>1070</v>
      </c>
      <c r="D629" s="229" t="s">
        <v>508</v>
      </c>
      <c r="E629" s="220">
        <v>2.160317070198996</v>
      </c>
      <c r="F629" s="323">
        <f t="shared" si="29"/>
        <v>2.160317070198996</v>
      </c>
    </row>
    <row r="630" spans="2:6" ht="14.25" customHeight="1">
      <c r="B630" s="99" t="s">
        <v>1680</v>
      </c>
      <c r="C630" s="228" t="s">
        <v>1071</v>
      </c>
      <c r="D630" s="229" t="s">
        <v>192</v>
      </c>
      <c r="E630" s="220">
        <v>3.0596620591356793</v>
      </c>
      <c r="F630" s="323">
        <f t="shared" si="29"/>
        <v>3.0596620591356793</v>
      </c>
    </row>
    <row r="631" spans="2:6" ht="14.25" customHeight="1">
      <c r="B631" s="117" t="s">
        <v>2349</v>
      </c>
      <c r="C631" s="228" t="s">
        <v>1072</v>
      </c>
      <c r="D631" s="229" t="s">
        <v>221</v>
      </c>
      <c r="E631" s="220">
        <v>3.8712989846351773</v>
      </c>
      <c r="F631" s="323">
        <f t="shared" si="29"/>
        <v>3.8712989846351773</v>
      </c>
    </row>
    <row r="632" spans="2:6" ht="14.25" customHeight="1">
      <c r="B632" s="97"/>
      <c r="C632" s="228" t="s">
        <v>1073</v>
      </c>
      <c r="D632" s="229" t="s">
        <v>195</v>
      </c>
      <c r="E632" s="220">
        <v>3.8712989846351773</v>
      </c>
      <c r="F632" s="323">
        <f t="shared" si="29"/>
        <v>3.8712989846351773</v>
      </c>
    </row>
    <row r="633" spans="2:6" ht="14.25" customHeight="1">
      <c r="B633" s="4"/>
      <c r="C633" s="228" t="s">
        <v>1074</v>
      </c>
      <c r="D633" s="229" t="s">
        <v>194</v>
      </c>
      <c r="E633" s="220">
        <v>3.8712989846351773</v>
      </c>
      <c r="F633" s="323">
        <f t="shared" si="29"/>
        <v>3.8712989846351773</v>
      </c>
    </row>
    <row r="634" spans="2:6" ht="14.25" customHeight="1">
      <c r="B634" s="227"/>
      <c r="C634" s="228" t="s">
        <v>1075</v>
      </c>
      <c r="D634" s="229" t="s">
        <v>199</v>
      </c>
      <c r="E634" s="220">
        <v>6.6604154019376915</v>
      </c>
      <c r="F634" s="323">
        <f t="shared" si="29"/>
        <v>6.6604154019376915</v>
      </c>
    </row>
    <row r="635" spans="2:6" ht="14.25" customHeight="1">
      <c r="B635" s="227"/>
      <c r="C635" s="228" t="s">
        <v>1076</v>
      </c>
      <c r="D635" s="229" t="s">
        <v>198</v>
      </c>
      <c r="E635" s="220">
        <v>6.6604154019376915</v>
      </c>
      <c r="F635" s="323">
        <f t="shared" si="29"/>
        <v>6.6604154019376915</v>
      </c>
    </row>
    <row r="636" spans="2:6" ht="14.25" customHeight="1">
      <c r="B636" s="227"/>
      <c r="C636" s="228" t="s">
        <v>1077</v>
      </c>
      <c r="D636" s="229" t="s">
        <v>197</v>
      </c>
      <c r="E636" s="220">
        <v>6.6604154019376915</v>
      </c>
      <c r="F636" s="323">
        <f t="shared" si="29"/>
        <v>6.6604154019376915</v>
      </c>
    </row>
    <row r="637" spans="2:6" ht="14.25" customHeight="1">
      <c r="B637" s="227"/>
      <c r="C637" s="228" t="s">
        <v>1078</v>
      </c>
      <c r="D637" s="229" t="s">
        <v>509</v>
      </c>
      <c r="E637" s="220">
        <v>4.6802372004904544</v>
      </c>
      <c r="F637" s="323">
        <f t="shared" si="29"/>
        <v>4.6802372004904544</v>
      </c>
    </row>
    <row r="638" spans="2:6" ht="14.25" customHeight="1">
      <c r="B638" s="227"/>
      <c r="C638" s="228" t="s">
        <v>1079</v>
      </c>
      <c r="D638" s="229" t="s">
        <v>222</v>
      </c>
      <c r="E638" s="220">
        <v>4.6802372004904544</v>
      </c>
      <c r="F638" s="323">
        <f t="shared" si="29"/>
        <v>4.6802372004904544</v>
      </c>
    </row>
    <row r="639" spans="2:6" ht="14.25" customHeight="1">
      <c r="B639" s="227"/>
      <c r="C639" s="228" t="s">
        <v>1080</v>
      </c>
      <c r="D639" s="229" t="s">
        <v>202</v>
      </c>
      <c r="E639" s="220">
        <v>4.6802372004904544</v>
      </c>
      <c r="F639" s="323">
        <f t="shared" si="29"/>
        <v>4.6802372004904544</v>
      </c>
    </row>
    <row r="640" spans="2:6" ht="14.25" customHeight="1">
      <c r="B640" s="227"/>
      <c r="C640" s="228" t="s">
        <v>1081</v>
      </c>
      <c r="D640" s="229" t="s">
        <v>201</v>
      </c>
      <c r="E640" s="220">
        <v>4.6802372004904544</v>
      </c>
      <c r="F640" s="323">
        <f t="shared" si="29"/>
        <v>4.6802372004904544</v>
      </c>
    </row>
    <row r="641" spans="2:6" ht="14.25" customHeight="1">
      <c r="B641" s="227"/>
      <c r="C641" s="228" t="s">
        <v>1082</v>
      </c>
      <c r="D641" s="229" t="s">
        <v>200</v>
      </c>
      <c r="E641" s="220">
        <v>4.6802372004904544</v>
      </c>
      <c r="F641" s="323">
        <f t="shared" si="29"/>
        <v>4.6802372004904544</v>
      </c>
    </row>
    <row r="642" spans="2:6" ht="14.25" customHeight="1">
      <c r="B642" s="227"/>
      <c r="C642" s="228" t="s">
        <v>1087</v>
      </c>
      <c r="D642" s="229" t="s">
        <v>2501</v>
      </c>
      <c r="E642" s="220">
        <v>6.1206734730934684</v>
      </c>
      <c r="F642" s="323">
        <f t="shared" si="29"/>
        <v>6.1206734730934684</v>
      </c>
    </row>
    <row r="643" spans="2:6" ht="14.25" customHeight="1">
      <c r="B643" s="227"/>
      <c r="C643" s="228" t="s">
        <v>1084</v>
      </c>
      <c r="D643" s="229" t="s">
        <v>223</v>
      </c>
      <c r="E643" s="220">
        <v>10.352250195232164</v>
      </c>
      <c r="F643" s="323">
        <f t="shared" si="29"/>
        <v>10.352250195232164</v>
      </c>
    </row>
    <row r="644" spans="2:6" ht="14.25" customHeight="1">
      <c r="B644" s="227"/>
      <c r="C644" s="228" t="s">
        <v>1085</v>
      </c>
      <c r="D644" s="229" t="s">
        <v>205</v>
      </c>
      <c r="E644" s="220">
        <v>10.352250195232164</v>
      </c>
      <c r="F644" s="323">
        <f t="shared" si="29"/>
        <v>10.352250195232164</v>
      </c>
    </row>
    <row r="645" spans="2:6" ht="14.25" customHeight="1">
      <c r="B645" s="227"/>
      <c r="C645" s="228" t="s">
        <v>1086</v>
      </c>
      <c r="D645" s="229" t="s">
        <v>204</v>
      </c>
      <c r="E645" s="220">
        <v>10.352250195232164</v>
      </c>
      <c r="F645" s="323">
        <f t="shared" si="29"/>
        <v>10.352250195232164</v>
      </c>
    </row>
    <row r="646" spans="2:6" ht="14.25" customHeight="1">
      <c r="B646" s="227"/>
      <c r="C646" s="228" t="s">
        <v>1083</v>
      </c>
      <c r="D646" s="229" t="s">
        <v>203</v>
      </c>
      <c r="E646" s="220">
        <v>10.352098492462313</v>
      </c>
      <c r="F646" s="323">
        <f t="shared" si="29"/>
        <v>10.352098492462313</v>
      </c>
    </row>
    <row r="647" spans="2:6" ht="14.25" customHeight="1">
      <c r="B647" s="227"/>
      <c r="C647" s="228" t="s">
        <v>1088</v>
      </c>
      <c r="D647" s="229" t="s">
        <v>283</v>
      </c>
      <c r="E647" s="220">
        <v>7.9962766758271364</v>
      </c>
      <c r="F647" s="323">
        <f t="shared" si="29"/>
        <v>7.9962766758271364</v>
      </c>
    </row>
    <row r="648" spans="2:6" ht="14.25" customHeight="1">
      <c r="B648" s="227"/>
      <c r="C648" s="228" t="s">
        <v>1089</v>
      </c>
      <c r="D648" s="229" t="s">
        <v>510</v>
      </c>
      <c r="E648" s="220">
        <v>22.05250585775277</v>
      </c>
      <c r="F648" s="323">
        <f t="shared" si="29"/>
        <v>22.05250585775277</v>
      </c>
    </row>
    <row r="649" spans="2:6" ht="14.25" customHeight="1">
      <c r="B649" s="227"/>
      <c r="C649" s="228" t="s">
        <v>1090</v>
      </c>
      <c r="D649" s="229" t="s">
        <v>511</v>
      </c>
      <c r="E649" s="220">
        <v>26.913556604406036</v>
      </c>
      <c r="F649" s="323">
        <f t="shared" si="29"/>
        <v>26.913556604406036</v>
      </c>
    </row>
    <row r="650" spans="2:6" ht="14.25" customHeight="1" thickBot="1">
      <c r="B650" s="246"/>
      <c r="C650" s="247"/>
      <c r="D650" s="248"/>
      <c r="E650" s="272"/>
      <c r="F650" s="205"/>
    </row>
    <row r="651" spans="2:6" ht="9.9499999999999993" customHeight="1" thickBot="1">
      <c r="C651" s="28"/>
      <c r="E651" s="274"/>
      <c r="F651" s="281"/>
    </row>
    <row r="652" spans="2:6" ht="14.25" customHeight="1">
      <c r="B652" s="226"/>
      <c r="C652" s="232"/>
      <c r="D652" s="105"/>
      <c r="E652" s="287"/>
      <c r="F652" s="288"/>
    </row>
    <row r="653" spans="2:6" ht="14.25" customHeight="1">
      <c r="B653" s="100"/>
      <c r="C653" s="236" t="s">
        <v>1091</v>
      </c>
      <c r="D653" s="237" t="s">
        <v>512</v>
      </c>
      <c r="E653" s="321">
        <v>2.3216787199859179</v>
      </c>
      <c r="F653" s="322">
        <f t="shared" ref="F653:F679" si="30">E653*(100-$F$5)/100</f>
        <v>2.3216787199859179</v>
      </c>
    </row>
    <row r="654" spans="2:6" ht="14.25" customHeight="1">
      <c r="B654" s="99" t="s">
        <v>1530</v>
      </c>
      <c r="C654" s="228" t="s">
        <v>1092</v>
      </c>
      <c r="D654" s="229" t="s">
        <v>513</v>
      </c>
      <c r="E654" s="220">
        <v>2.3216787199859179</v>
      </c>
      <c r="F654" s="323">
        <f t="shared" si="30"/>
        <v>2.3216787199859179</v>
      </c>
    </row>
    <row r="655" spans="2:6" ht="14.25" customHeight="1">
      <c r="B655" s="5" t="s">
        <v>1679</v>
      </c>
      <c r="C655" s="228" t="s">
        <v>1093</v>
      </c>
      <c r="D655" s="229" t="s">
        <v>514</v>
      </c>
      <c r="E655" s="220">
        <v>2.3216787199859179</v>
      </c>
      <c r="F655" s="323">
        <f t="shared" si="30"/>
        <v>2.3216787199859179</v>
      </c>
    </row>
    <row r="656" spans="2:6" ht="14.25" customHeight="1">
      <c r="B656" s="5"/>
      <c r="C656" s="228" t="s">
        <v>1094</v>
      </c>
      <c r="D656" s="229" t="s">
        <v>515</v>
      </c>
      <c r="E656" s="220">
        <v>2.3216787199859179</v>
      </c>
      <c r="F656" s="323">
        <f t="shared" si="30"/>
        <v>2.3216787199859179</v>
      </c>
    </row>
    <row r="657" spans="2:6" ht="14.25" customHeight="1">
      <c r="B657" s="227"/>
      <c r="C657" s="228" t="s">
        <v>1095</v>
      </c>
      <c r="D657" s="229" t="s">
        <v>516</v>
      </c>
      <c r="E657" s="220">
        <v>2.7313867293951972</v>
      </c>
      <c r="F657" s="323">
        <f t="shared" si="30"/>
        <v>2.7313867293951972</v>
      </c>
    </row>
    <row r="658" spans="2:6" ht="14.25" customHeight="1">
      <c r="B658" s="227"/>
      <c r="C658" s="228" t="s">
        <v>1096</v>
      </c>
      <c r="D658" s="229" t="s">
        <v>517</v>
      </c>
      <c r="E658" s="220">
        <v>2.7313867293951972</v>
      </c>
      <c r="F658" s="323">
        <f t="shared" si="30"/>
        <v>2.7313867293951972</v>
      </c>
    </row>
    <row r="659" spans="2:6" ht="14.25" customHeight="1">
      <c r="B659" s="227"/>
      <c r="C659" s="228" t="s">
        <v>1097</v>
      </c>
      <c r="D659" s="229" t="s">
        <v>518</v>
      </c>
      <c r="E659" s="220">
        <v>2.7313867293951972</v>
      </c>
      <c r="F659" s="323">
        <f t="shared" si="30"/>
        <v>2.7313867293951972</v>
      </c>
    </row>
    <row r="660" spans="2:6" ht="14.25" customHeight="1">
      <c r="B660" s="227"/>
      <c r="C660" s="228" t="s">
        <v>1098</v>
      </c>
      <c r="D660" s="229" t="s">
        <v>519</v>
      </c>
      <c r="E660" s="220">
        <v>3.6570233432457928</v>
      </c>
      <c r="F660" s="323">
        <f t="shared" si="30"/>
        <v>3.6570233432457928</v>
      </c>
    </row>
    <row r="661" spans="2:6" ht="14.25" customHeight="1">
      <c r="B661" s="227"/>
      <c r="C661" s="228" t="s">
        <v>1099</v>
      </c>
      <c r="D661" s="229" t="s">
        <v>520</v>
      </c>
      <c r="E661" s="220">
        <v>3.6570233432457928</v>
      </c>
      <c r="F661" s="323">
        <f t="shared" si="30"/>
        <v>3.6570233432457928</v>
      </c>
    </row>
    <row r="662" spans="2:6" ht="14.25" customHeight="1">
      <c r="B662" s="227"/>
      <c r="C662" s="228" t="s">
        <v>1100</v>
      </c>
      <c r="D662" s="229" t="s">
        <v>521</v>
      </c>
      <c r="E662" s="220">
        <v>3.6570233432457928</v>
      </c>
      <c r="F662" s="323">
        <f t="shared" si="30"/>
        <v>3.6570233432457928</v>
      </c>
    </row>
    <row r="663" spans="2:6" ht="14.25" customHeight="1">
      <c r="B663" s="227"/>
      <c r="C663" s="228" t="s">
        <v>1101</v>
      </c>
      <c r="D663" s="229" t="s">
        <v>522</v>
      </c>
      <c r="E663" s="220">
        <v>3.6570233432457928</v>
      </c>
      <c r="F663" s="323">
        <f t="shared" si="30"/>
        <v>3.6570233432457928</v>
      </c>
    </row>
    <row r="664" spans="2:6" ht="14.25" customHeight="1">
      <c r="B664" s="227"/>
      <c r="C664" s="228" t="s">
        <v>1102</v>
      </c>
      <c r="D664" s="229" t="s">
        <v>523</v>
      </c>
      <c r="E664" s="220">
        <v>4.6888805521284223</v>
      </c>
      <c r="F664" s="323">
        <f t="shared" si="30"/>
        <v>4.6888805521284223</v>
      </c>
    </row>
    <row r="665" spans="2:6" ht="14.25" customHeight="1">
      <c r="B665" s="227"/>
      <c r="C665" s="228" t="s">
        <v>1103</v>
      </c>
      <c r="D665" s="229" t="s">
        <v>524</v>
      </c>
      <c r="E665" s="220">
        <v>5.493122200228119</v>
      </c>
      <c r="F665" s="323">
        <f t="shared" si="30"/>
        <v>5.4931222002281181</v>
      </c>
    </row>
    <row r="666" spans="2:6" ht="14.25" customHeight="1">
      <c r="B666" s="227"/>
      <c r="C666" s="228" t="s">
        <v>1104</v>
      </c>
      <c r="D666" s="229" t="s">
        <v>525</v>
      </c>
      <c r="E666" s="220">
        <v>5.493122200228119</v>
      </c>
      <c r="F666" s="323">
        <f t="shared" si="30"/>
        <v>5.4931222002281181</v>
      </c>
    </row>
    <row r="667" spans="2:6" ht="14.25" customHeight="1">
      <c r="B667" s="227"/>
      <c r="C667" s="228" t="s">
        <v>1105</v>
      </c>
      <c r="D667" s="229" t="s">
        <v>526</v>
      </c>
      <c r="E667" s="220">
        <v>6.6463743748616491</v>
      </c>
      <c r="F667" s="323">
        <f t="shared" si="30"/>
        <v>6.6463743748616491</v>
      </c>
    </row>
    <row r="668" spans="2:6" ht="14.25" customHeight="1">
      <c r="B668" s="227"/>
      <c r="C668" s="228" t="s">
        <v>1106</v>
      </c>
      <c r="D668" s="229" t="s">
        <v>527</v>
      </c>
      <c r="E668" s="220">
        <v>6.6463743748616491</v>
      </c>
      <c r="F668" s="323">
        <f t="shared" si="30"/>
        <v>6.6463743748616491</v>
      </c>
    </row>
    <row r="669" spans="2:6" ht="14.25" customHeight="1">
      <c r="B669" s="227"/>
      <c r="C669" s="228" t="s">
        <v>1107</v>
      </c>
      <c r="D669" s="229" t="s">
        <v>528</v>
      </c>
      <c r="E669" s="220">
        <v>6.6463743748616491</v>
      </c>
      <c r="F669" s="323">
        <f t="shared" si="30"/>
        <v>6.6463743748616491</v>
      </c>
    </row>
    <row r="670" spans="2:6" ht="14.25" customHeight="1">
      <c r="B670" s="99"/>
      <c r="C670" s="228" t="s">
        <v>1108</v>
      </c>
      <c r="D670" s="229" t="s">
        <v>529</v>
      </c>
      <c r="E670" s="220">
        <v>10.015084674449056</v>
      </c>
      <c r="F670" s="323">
        <f t="shared" si="30"/>
        <v>10.015084674449056</v>
      </c>
    </row>
    <row r="671" spans="2:6" ht="14.25" customHeight="1">
      <c r="B671" s="99"/>
      <c r="C671" s="228" t="s">
        <v>1109</v>
      </c>
      <c r="D671" s="229" t="s">
        <v>530</v>
      </c>
      <c r="E671" s="220">
        <v>10.015084674449056</v>
      </c>
      <c r="F671" s="323">
        <f t="shared" si="30"/>
        <v>10.015084674449056</v>
      </c>
    </row>
    <row r="672" spans="2:6" ht="14.25" customHeight="1">
      <c r="B672" s="99"/>
      <c r="C672" s="228" t="s">
        <v>1110</v>
      </c>
      <c r="D672" s="229" t="s">
        <v>531</v>
      </c>
      <c r="E672" s="220">
        <v>13.232051266847847</v>
      </c>
      <c r="F672" s="323">
        <f t="shared" si="30"/>
        <v>13.232051266847847</v>
      </c>
    </row>
    <row r="673" spans="2:8" ht="14.25" customHeight="1">
      <c r="B673" s="227"/>
      <c r="C673" s="228" t="s">
        <v>1111</v>
      </c>
      <c r="D673" s="229" t="s">
        <v>532</v>
      </c>
      <c r="E673" s="220">
        <v>13.990769802790959</v>
      </c>
      <c r="F673" s="323">
        <f t="shared" si="30"/>
        <v>13.990769802790959</v>
      </c>
    </row>
    <row r="674" spans="2:8" ht="14.25" customHeight="1">
      <c r="B674" s="227"/>
      <c r="C674" s="228" t="s">
        <v>1112</v>
      </c>
      <c r="D674" s="229" t="s">
        <v>533</v>
      </c>
      <c r="E674" s="220">
        <v>13.990769802790959</v>
      </c>
      <c r="F674" s="323">
        <f t="shared" si="30"/>
        <v>13.990769802790959</v>
      </c>
    </row>
    <row r="675" spans="2:8" ht="14.25" customHeight="1">
      <c r="B675" s="227"/>
      <c r="C675" s="228" t="s">
        <v>1113</v>
      </c>
      <c r="D675" s="229" t="s">
        <v>534</v>
      </c>
      <c r="E675" s="220">
        <v>19.301799554392733</v>
      </c>
      <c r="F675" s="323">
        <f t="shared" si="30"/>
        <v>19.301799554392733</v>
      </c>
      <c r="H675" s="19"/>
    </row>
    <row r="676" spans="2:8" ht="14.25" customHeight="1">
      <c r="B676" s="227"/>
      <c r="C676" s="334" t="s">
        <v>1114</v>
      </c>
      <c r="D676" s="334" t="s">
        <v>535</v>
      </c>
      <c r="E676" s="335" t="s">
        <v>1404</v>
      </c>
      <c r="F676" s="336" t="s">
        <v>1404</v>
      </c>
    </row>
    <row r="677" spans="2:8" ht="14.25" customHeight="1">
      <c r="B677" s="227"/>
      <c r="C677" s="334" t="s">
        <v>1115</v>
      </c>
      <c r="D677" s="334" t="s">
        <v>536</v>
      </c>
      <c r="E677" s="335" t="s">
        <v>1404</v>
      </c>
      <c r="F677" s="336" t="s">
        <v>1404</v>
      </c>
    </row>
    <row r="678" spans="2:8" ht="14.25" customHeight="1">
      <c r="B678" s="227"/>
      <c r="C678" s="228" t="s">
        <v>1116</v>
      </c>
      <c r="D678" s="229" t="s">
        <v>537</v>
      </c>
      <c r="E678" s="220">
        <v>26.691718094478627</v>
      </c>
      <c r="F678" s="323">
        <f t="shared" si="30"/>
        <v>26.691718094478627</v>
      </c>
    </row>
    <row r="679" spans="2:8" ht="14.25" customHeight="1">
      <c r="B679" s="227"/>
      <c r="C679" s="228" t="s">
        <v>1117</v>
      </c>
      <c r="D679" s="229" t="s">
        <v>538</v>
      </c>
      <c r="E679" s="220">
        <v>33.96024166881363</v>
      </c>
      <c r="F679" s="323">
        <f t="shared" si="30"/>
        <v>33.96024166881363</v>
      </c>
    </row>
    <row r="680" spans="2:8" ht="14.25" customHeight="1">
      <c r="B680" s="227"/>
      <c r="C680" s="333" t="s">
        <v>1118</v>
      </c>
      <c r="D680" s="334" t="s">
        <v>539</v>
      </c>
      <c r="E680" s="335" t="s">
        <v>1404</v>
      </c>
      <c r="F680" s="336" t="s">
        <v>1404</v>
      </c>
    </row>
    <row r="681" spans="2:8" ht="14.25" customHeight="1" thickBot="1">
      <c r="B681" s="246"/>
      <c r="C681" s="247"/>
      <c r="D681" s="248"/>
      <c r="E681" s="204"/>
      <c r="F681" s="205"/>
    </row>
    <row r="682" spans="2:8" ht="9.9499999999999993" customHeight="1" thickBot="1">
      <c r="C682" s="28"/>
      <c r="E682" s="281"/>
      <c r="F682" s="281"/>
    </row>
    <row r="683" spans="2:8" ht="14.25" customHeight="1">
      <c r="B683" s="587"/>
      <c r="C683" s="692"/>
      <c r="D683" s="553"/>
      <c r="E683" s="841"/>
      <c r="F683" s="680"/>
    </row>
    <row r="684" spans="2:8" ht="14.25" customHeight="1">
      <c r="B684" s="99" t="s">
        <v>2043</v>
      </c>
      <c r="C684" s="236" t="s">
        <v>2035</v>
      </c>
      <c r="D684" s="237" t="s">
        <v>2044</v>
      </c>
      <c r="E684" s="321">
        <v>5.1966144000000005</v>
      </c>
      <c r="F684" s="322">
        <f>E684*(100-$F$5)/100</f>
        <v>5.1966144000000005</v>
      </c>
    </row>
    <row r="685" spans="2:8" ht="14.25" customHeight="1">
      <c r="B685" s="5" t="s">
        <v>1670</v>
      </c>
      <c r="C685" s="236" t="s">
        <v>2036</v>
      </c>
      <c r="D685" s="237" t="s">
        <v>2045</v>
      </c>
      <c r="E685" s="321">
        <v>5.1966144000000005</v>
      </c>
      <c r="F685" s="322">
        <f t="shared" ref="F685:F691" si="31">E685*(100-$F$5)/100</f>
        <v>5.1966144000000005</v>
      </c>
    </row>
    <row r="686" spans="2:8" ht="14.25" customHeight="1">
      <c r="B686" s="590"/>
      <c r="C686" s="236" t="s">
        <v>2037</v>
      </c>
      <c r="D686" s="237" t="s">
        <v>245</v>
      </c>
      <c r="E686" s="321">
        <v>5.1966144000000005</v>
      </c>
      <c r="F686" s="322">
        <f t="shared" si="31"/>
        <v>5.1966144000000005</v>
      </c>
    </row>
    <row r="687" spans="2:8" ht="14.25" customHeight="1">
      <c r="B687" s="590"/>
      <c r="C687" s="236" t="s">
        <v>2038</v>
      </c>
      <c r="D687" s="237" t="s">
        <v>246</v>
      </c>
      <c r="E687" s="321">
        <v>5.1966144000000005</v>
      </c>
      <c r="F687" s="322">
        <f t="shared" si="31"/>
        <v>5.1966144000000005</v>
      </c>
    </row>
    <row r="688" spans="2:8" ht="14.25" customHeight="1">
      <c r="B688" s="590"/>
      <c r="C688" s="236" t="s">
        <v>2039</v>
      </c>
      <c r="D688" s="237" t="s">
        <v>24</v>
      </c>
      <c r="E688" s="321">
        <v>5.1966144000000005</v>
      </c>
      <c r="F688" s="322">
        <f t="shared" si="31"/>
        <v>5.1966144000000005</v>
      </c>
    </row>
    <row r="689" spans="2:6" ht="14.25" customHeight="1">
      <c r="B689" s="590"/>
      <c r="C689" s="236" t="s">
        <v>2040</v>
      </c>
      <c r="D689" s="237" t="s">
        <v>438</v>
      </c>
      <c r="E689" s="321">
        <v>5.1966144000000005</v>
      </c>
      <c r="F689" s="322">
        <f t="shared" si="31"/>
        <v>5.1966144000000005</v>
      </c>
    </row>
    <row r="690" spans="2:6" ht="14.25" customHeight="1">
      <c r="B690" s="590"/>
      <c r="C690" s="236" t="s">
        <v>2041</v>
      </c>
      <c r="D690" s="237" t="s">
        <v>439</v>
      </c>
      <c r="E690" s="321">
        <v>5.1966144000000005</v>
      </c>
      <c r="F690" s="322">
        <f t="shared" si="31"/>
        <v>5.1966144000000005</v>
      </c>
    </row>
    <row r="691" spans="2:6" ht="14.25" customHeight="1">
      <c r="B691" s="590"/>
      <c r="C691" s="236" t="s">
        <v>2042</v>
      </c>
      <c r="D691" s="237" t="s">
        <v>440</v>
      </c>
      <c r="E691" s="321">
        <v>5.1966144000000005</v>
      </c>
      <c r="F691" s="322">
        <f t="shared" si="31"/>
        <v>5.1966144000000005</v>
      </c>
    </row>
    <row r="692" spans="2:6" ht="14.25" customHeight="1" thickBot="1">
      <c r="B692" s="595"/>
      <c r="C692" s="575"/>
      <c r="D692" s="576"/>
      <c r="E692" s="677"/>
      <c r="F692" s="678"/>
    </row>
    <row r="693" spans="2:6" ht="9.9499999999999993" customHeight="1" thickBot="1">
      <c r="B693" s="10"/>
      <c r="C693" s="28"/>
      <c r="E693" s="274"/>
      <c r="F693" s="281"/>
    </row>
    <row r="694" spans="2:6" ht="14.25" customHeight="1">
      <c r="B694" s="21"/>
      <c r="C694" s="232"/>
      <c r="D694" s="105"/>
      <c r="E694" s="287"/>
      <c r="F694" s="288"/>
    </row>
    <row r="695" spans="2:6" ht="14.25" customHeight="1">
      <c r="B695" s="100"/>
      <c r="C695" s="236" t="s">
        <v>1122</v>
      </c>
      <c r="D695" s="237">
        <v>16</v>
      </c>
      <c r="E695" s="321">
        <v>3.7010732155267609</v>
      </c>
      <c r="F695" s="322">
        <f t="shared" ref="F695:F704" si="32">E695*(100-$F$5)/100</f>
        <v>3.7010732155267605</v>
      </c>
    </row>
    <row r="696" spans="2:6" ht="14.25" customHeight="1">
      <c r="B696" s="99" t="s">
        <v>1541</v>
      </c>
      <c r="C696" s="228" t="s">
        <v>1123</v>
      </c>
      <c r="D696" s="229">
        <v>20</v>
      </c>
      <c r="E696" s="220">
        <v>3.2169665923987885</v>
      </c>
      <c r="F696" s="323">
        <f t="shared" si="32"/>
        <v>3.2169665923987885</v>
      </c>
    </row>
    <row r="697" spans="2:6" ht="14.25" customHeight="1">
      <c r="B697" s="5" t="s">
        <v>1675</v>
      </c>
      <c r="C697" s="228" t="s">
        <v>1124</v>
      </c>
      <c r="D697" s="229">
        <v>25</v>
      </c>
      <c r="E697" s="220">
        <v>4.0758654398839012</v>
      </c>
      <c r="F697" s="323">
        <f t="shared" si="32"/>
        <v>4.0758654398839012</v>
      </c>
    </row>
    <row r="698" spans="2:6" ht="14.25" customHeight="1">
      <c r="B698" s="97"/>
      <c r="C698" s="228" t="s">
        <v>1125</v>
      </c>
      <c r="D698" s="229">
        <v>32</v>
      </c>
      <c r="E698" s="220">
        <v>4.6692864617827068</v>
      </c>
      <c r="F698" s="323">
        <f t="shared" si="32"/>
        <v>4.6692864617827068</v>
      </c>
    </row>
    <row r="699" spans="2:6" ht="14.25" customHeight="1">
      <c r="B699" s="4"/>
      <c r="C699" s="228" t="s">
        <v>1126</v>
      </c>
      <c r="D699" s="229">
        <v>40</v>
      </c>
      <c r="E699" s="220">
        <v>5.5906506799940106</v>
      </c>
      <c r="F699" s="323">
        <f t="shared" si="32"/>
        <v>5.5906506799940106</v>
      </c>
    </row>
    <row r="700" spans="2:6" ht="14.25" customHeight="1">
      <c r="B700" s="227"/>
      <c r="C700" s="228" t="s">
        <v>1127</v>
      </c>
      <c r="D700" s="229">
        <v>50</v>
      </c>
      <c r="E700" s="220">
        <v>8.6046048175326799</v>
      </c>
      <c r="F700" s="323">
        <f t="shared" si="32"/>
        <v>8.6046048175326799</v>
      </c>
    </row>
    <row r="701" spans="2:6" ht="14.25" customHeight="1">
      <c r="B701" s="227"/>
      <c r="C701" s="228" t="s">
        <v>1128</v>
      </c>
      <c r="D701" s="229">
        <v>63</v>
      </c>
      <c r="E701" s="220">
        <v>11.274999416077305</v>
      </c>
      <c r="F701" s="323">
        <f t="shared" si="32"/>
        <v>11.274999416077305</v>
      </c>
    </row>
    <row r="702" spans="2:6" ht="14.25" customHeight="1">
      <c r="B702" s="227"/>
      <c r="C702" s="228" t="s">
        <v>1129</v>
      </c>
      <c r="D702" s="229">
        <v>75</v>
      </c>
      <c r="E702" s="220">
        <v>39.977837264761654</v>
      </c>
      <c r="F702" s="323">
        <f t="shared" si="32"/>
        <v>39.977837264761654</v>
      </c>
    </row>
    <row r="703" spans="2:6" ht="14.25" customHeight="1">
      <c r="B703" s="227"/>
      <c r="C703" s="228" t="s">
        <v>1130</v>
      </c>
      <c r="D703" s="229">
        <v>90</v>
      </c>
      <c r="E703" s="220">
        <v>54.188709104969881</v>
      </c>
      <c r="F703" s="323">
        <f t="shared" si="32"/>
        <v>54.188709104969888</v>
      </c>
    </row>
    <row r="704" spans="2:6" ht="14.25" customHeight="1">
      <c r="B704" s="227"/>
      <c r="C704" s="228" t="s">
        <v>1131</v>
      </c>
      <c r="D704" s="229">
        <v>110</v>
      </c>
      <c r="E704" s="220">
        <v>76.613777195672114</v>
      </c>
      <c r="F704" s="323">
        <f t="shared" si="32"/>
        <v>76.613777195672114</v>
      </c>
    </row>
    <row r="705" spans="2:6" ht="14.25" customHeight="1" thickBot="1">
      <c r="B705" s="246"/>
      <c r="C705" s="247"/>
      <c r="D705" s="248"/>
      <c r="E705" s="272"/>
      <c r="F705" s="205"/>
    </row>
    <row r="706" spans="2:6" ht="9.9499999999999993" customHeight="1" thickBot="1">
      <c r="C706" s="28"/>
      <c r="E706" s="274"/>
      <c r="F706" s="281"/>
    </row>
    <row r="707" spans="2:6" ht="14.25" customHeight="1">
      <c r="B707" s="226"/>
      <c r="C707" s="232"/>
      <c r="D707" s="105"/>
      <c r="E707" s="287"/>
      <c r="F707" s="288"/>
    </row>
    <row r="708" spans="2:6" ht="14.25" customHeight="1">
      <c r="B708" s="100"/>
      <c r="C708" s="236" t="s">
        <v>1132</v>
      </c>
      <c r="D708" s="237" t="s">
        <v>183</v>
      </c>
      <c r="E708" s="321">
        <v>4.6692864617827068</v>
      </c>
      <c r="F708" s="322">
        <f t="shared" ref="F708:F717" si="33">E708*(100-$F$5)/100</f>
        <v>4.6692864617827068</v>
      </c>
    </row>
    <row r="709" spans="2:6" ht="14.25" customHeight="1">
      <c r="B709" s="99" t="s">
        <v>1541</v>
      </c>
      <c r="C709" s="228" t="s">
        <v>1133</v>
      </c>
      <c r="D709" s="229" t="s">
        <v>153</v>
      </c>
      <c r="E709" s="220">
        <v>3.5292934460297385</v>
      </c>
      <c r="F709" s="323">
        <f t="shared" si="33"/>
        <v>3.5292934460297385</v>
      </c>
    </row>
    <row r="710" spans="2:6" ht="14.25" customHeight="1">
      <c r="B710" s="5" t="s">
        <v>1670</v>
      </c>
      <c r="C710" s="228" t="s">
        <v>1134</v>
      </c>
      <c r="D710" s="229" t="s">
        <v>19</v>
      </c>
      <c r="E710" s="220">
        <v>4.122714467928545</v>
      </c>
      <c r="F710" s="323">
        <f t="shared" si="33"/>
        <v>4.122714467928545</v>
      </c>
    </row>
    <row r="711" spans="2:6" ht="14.25" customHeight="1">
      <c r="B711" s="97"/>
      <c r="C711" s="228" t="s">
        <v>1135</v>
      </c>
      <c r="D711" s="229" t="s">
        <v>22</v>
      </c>
      <c r="E711" s="220">
        <v>5.1533930849106797</v>
      </c>
      <c r="F711" s="323">
        <f t="shared" si="33"/>
        <v>5.1533930849106797</v>
      </c>
    </row>
    <row r="712" spans="2:6" ht="14.25" customHeight="1">
      <c r="B712" s="97"/>
      <c r="C712" s="228" t="s">
        <v>1136</v>
      </c>
      <c r="D712" s="229" t="s">
        <v>23</v>
      </c>
      <c r="E712" s="220">
        <v>6.246537072619005</v>
      </c>
      <c r="F712" s="323">
        <f t="shared" si="33"/>
        <v>6.246537072619005</v>
      </c>
    </row>
    <row r="713" spans="2:6" ht="14.25" customHeight="1">
      <c r="B713" s="97"/>
      <c r="C713" s="228" t="s">
        <v>1137</v>
      </c>
      <c r="D713" s="229" t="s">
        <v>25</v>
      </c>
      <c r="E713" s="220">
        <v>8.6670701882588723</v>
      </c>
      <c r="F713" s="323">
        <f t="shared" si="33"/>
        <v>8.6670701882588723</v>
      </c>
    </row>
    <row r="714" spans="2:6" ht="14.25" customHeight="1">
      <c r="B714" s="97"/>
      <c r="C714" s="228" t="s">
        <v>1138</v>
      </c>
      <c r="D714" s="229" t="s">
        <v>26</v>
      </c>
      <c r="E714" s="220">
        <v>12.555539515964202</v>
      </c>
      <c r="F714" s="323">
        <f t="shared" si="33"/>
        <v>12.555539515964204</v>
      </c>
    </row>
    <row r="715" spans="2:6" ht="14.25" customHeight="1">
      <c r="B715" s="4"/>
      <c r="C715" s="228" t="s">
        <v>1139</v>
      </c>
      <c r="D715" s="229" t="s">
        <v>155</v>
      </c>
      <c r="E715" s="220">
        <v>45.693418686208041</v>
      </c>
      <c r="F715" s="323">
        <f t="shared" si="33"/>
        <v>45.693418686208041</v>
      </c>
    </row>
    <row r="716" spans="2:6" ht="14.25" customHeight="1">
      <c r="B716" s="227"/>
      <c r="C716" s="228" t="s">
        <v>1140</v>
      </c>
      <c r="D716" s="229" t="s">
        <v>156</v>
      </c>
      <c r="E716" s="220">
        <v>58.295807230216866</v>
      </c>
      <c r="F716" s="323">
        <f t="shared" si="33"/>
        <v>58.295807230216866</v>
      </c>
    </row>
    <row r="717" spans="2:6" ht="14.25" customHeight="1">
      <c r="B717" s="227"/>
      <c r="C717" s="228" t="s">
        <v>1141</v>
      </c>
      <c r="D717" s="229" t="s">
        <v>157</v>
      </c>
      <c r="E717" s="220">
        <v>92.620528444258312</v>
      </c>
      <c r="F717" s="323">
        <f t="shared" si="33"/>
        <v>92.620528444258312</v>
      </c>
    </row>
    <row r="718" spans="2:6" ht="14.25" customHeight="1" thickBot="1">
      <c r="B718" s="246"/>
      <c r="C718" s="247"/>
      <c r="D718" s="248"/>
      <c r="E718" s="272"/>
      <c r="F718" s="205"/>
    </row>
    <row r="719" spans="2:6" ht="9.9499999999999993" customHeight="1" thickBot="1">
      <c r="C719" s="28"/>
      <c r="E719" s="274"/>
      <c r="F719" s="281"/>
    </row>
    <row r="720" spans="2:6" ht="14.25" customHeight="1">
      <c r="B720" s="226"/>
      <c r="C720" s="232"/>
      <c r="D720" s="105"/>
      <c r="E720" s="287"/>
      <c r="F720" s="288"/>
    </row>
    <row r="721" spans="2:6" ht="14.25" customHeight="1">
      <c r="B721" s="100"/>
      <c r="C721" s="236" t="s">
        <v>1142</v>
      </c>
      <c r="D721" s="237" t="s">
        <v>184</v>
      </c>
      <c r="E721" s="321">
        <v>5.2783238263630601</v>
      </c>
      <c r="F721" s="322">
        <f t="shared" ref="F721:F730" si="34">E721*(100-$F$5)/100</f>
        <v>5.2783238263630601</v>
      </c>
    </row>
    <row r="722" spans="2:6" ht="14.25" customHeight="1">
      <c r="B722" s="99" t="s">
        <v>1541</v>
      </c>
      <c r="C722" s="228" t="s">
        <v>1143</v>
      </c>
      <c r="D722" s="229" t="s">
        <v>134</v>
      </c>
      <c r="E722" s="220">
        <v>4.2164125240178292</v>
      </c>
      <c r="F722" s="323">
        <f t="shared" si="34"/>
        <v>4.2164125240178292</v>
      </c>
    </row>
    <row r="723" spans="2:6" ht="14.25" customHeight="1">
      <c r="B723" s="99" t="s">
        <v>1498</v>
      </c>
      <c r="C723" s="228" t="s">
        <v>1144</v>
      </c>
      <c r="D723" s="229" t="s">
        <v>133</v>
      </c>
      <c r="E723" s="220">
        <v>5.3720218824523451</v>
      </c>
      <c r="F723" s="323">
        <f t="shared" si="34"/>
        <v>5.3720218824523451</v>
      </c>
    </row>
    <row r="724" spans="2:6" ht="14.25" customHeight="1">
      <c r="B724" s="97"/>
      <c r="C724" s="228" t="s">
        <v>1145</v>
      </c>
      <c r="D724" s="229" t="s">
        <v>132</v>
      </c>
      <c r="E724" s="220">
        <v>6.527631240886862</v>
      </c>
      <c r="F724" s="323">
        <f t="shared" si="34"/>
        <v>6.5276312408868629</v>
      </c>
    </row>
    <row r="725" spans="2:6" ht="14.25" customHeight="1">
      <c r="B725" s="4"/>
      <c r="C725" s="228" t="s">
        <v>1146</v>
      </c>
      <c r="D725" s="229" t="s">
        <v>131</v>
      </c>
      <c r="E725" s="220">
        <v>8.9637806992082751</v>
      </c>
      <c r="F725" s="323">
        <f t="shared" si="34"/>
        <v>8.9637806992082751</v>
      </c>
    </row>
    <row r="726" spans="2:6" ht="14.25" customHeight="1">
      <c r="B726" s="227"/>
      <c r="C726" s="228" t="s">
        <v>1147</v>
      </c>
      <c r="D726" s="229" t="s">
        <v>135</v>
      </c>
      <c r="E726" s="220">
        <v>12.571155858645749</v>
      </c>
      <c r="F726" s="323">
        <f t="shared" si="34"/>
        <v>12.571155858645749</v>
      </c>
    </row>
    <row r="727" spans="2:6" ht="14.25" customHeight="1">
      <c r="B727" s="227"/>
      <c r="C727" s="228" t="s">
        <v>1148</v>
      </c>
      <c r="D727" s="229" t="s">
        <v>136</v>
      </c>
      <c r="E727" s="220">
        <v>17.552769174059407</v>
      </c>
      <c r="F727" s="323">
        <f t="shared" si="34"/>
        <v>17.552769174059407</v>
      </c>
    </row>
    <row r="728" spans="2:6" ht="14.25" customHeight="1">
      <c r="B728" s="227"/>
      <c r="C728" s="228" t="s">
        <v>1149</v>
      </c>
      <c r="D728" s="229" t="s">
        <v>158</v>
      </c>
      <c r="E728" s="220">
        <v>50.034761951678249</v>
      </c>
      <c r="F728" s="323">
        <f t="shared" si="34"/>
        <v>50.034761951678249</v>
      </c>
    </row>
    <row r="729" spans="2:6" ht="14.25" customHeight="1">
      <c r="B729" s="227"/>
      <c r="C729" s="228" t="s">
        <v>1150</v>
      </c>
      <c r="D729" s="229" t="s">
        <v>159</v>
      </c>
      <c r="E729" s="220">
        <v>67.837392608642418</v>
      </c>
      <c r="F729" s="323">
        <f>E729*(100-$F$5)/100</f>
        <v>67.837392608642418</v>
      </c>
    </row>
    <row r="730" spans="2:6" ht="14.25" customHeight="1">
      <c r="B730" s="227"/>
      <c r="C730" s="228" t="s">
        <v>1151</v>
      </c>
      <c r="D730" s="229" t="s">
        <v>160</v>
      </c>
      <c r="E730" s="220">
        <v>104.17662202860346</v>
      </c>
      <c r="F730" s="323">
        <f t="shared" si="34"/>
        <v>104.17662202860348</v>
      </c>
    </row>
    <row r="731" spans="2:6" ht="14.25" customHeight="1" thickBot="1">
      <c r="B731" s="246"/>
      <c r="C731" s="247"/>
      <c r="D731" s="248"/>
      <c r="E731" s="272"/>
      <c r="F731" s="205"/>
    </row>
    <row r="732" spans="2:6" ht="9.9499999999999993" customHeight="1" thickBot="1">
      <c r="C732" s="28"/>
      <c r="E732" s="274"/>
      <c r="F732" s="281"/>
    </row>
    <row r="733" spans="2:6" ht="14.25" customHeight="1">
      <c r="B733" s="226"/>
      <c r="C733" s="232"/>
      <c r="D733" s="105"/>
      <c r="E733" s="287"/>
      <c r="F733" s="288"/>
    </row>
    <row r="734" spans="2:6" ht="14.25" customHeight="1">
      <c r="B734" s="99" t="s">
        <v>1541</v>
      </c>
      <c r="C734" s="367" t="s">
        <v>1152</v>
      </c>
      <c r="D734" s="368" t="s">
        <v>134</v>
      </c>
      <c r="E734" s="418">
        <v>4.7289408908262178</v>
      </c>
      <c r="F734" s="394">
        <f t="shared" ref="F734:F739" si="35">E734*(100-$F$5)/100</f>
        <v>4.7289408908262178</v>
      </c>
    </row>
    <row r="735" spans="2:6" ht="14.25" customHeight="1">
      <c r="B735" s="99" t="s">
        <v>1678</v>
      </c>
      <c r="C735" s="330" t="s">
        <v>1153</v>
      </c>
      <c r="D735" s="331" t="s">
        <v>133</v>
      </c>
      <c r="E735" s="419">
        <v>5.4366735411539517</v>
      </c>
      <c r="F735" s="393">
        <f t="shared" si="35"/>
        <v>5.4366735411539517</v>
      </c>
    </row>
    <row r="736" spans="2:6" ht="14.25" customHeight="1">
      <c r="B736" s="99"/>
      <c r="C736" s="330" t="s">
        <v>1154</v>
      </c>
      <c r="D736" s="331" t="s">
        <v>132</v>
      </c>
      <c r="E736" s="419">
        <v>6.7877995099614452</v>
      </c>
      <c r="F736" s="393">
        <f t="shared" si="35"/>
        <v>6.7877995099614452</v>
      </c>
    </row>
    <row r="737" spans="2:6" ht="14.25" customHeight="1">
      <c r="B737" s="4"/>
      <c r="C737" s="330" t="s">
        <v>1155</v>
      </c>
      <c r="D737" s="331" t="s">
        <v>131</v>
      </c>
      <c r="E737" s="419">
        <v>8.0745861469209572</v>
      </c>
      <c r="F737" s="393">
        <f t="shared" si="35"/>
        <v>8.0745861469209572</v>
      </c>
    </row>
    <row r="738" spans="2:6" ht="14.25" customHeight="1">
      <c r="B738" s="227"/>
      <c r="C738" s="330" t="s">
        <v>1156</v>
      </c>
      <c r="D738" s="331" t="s">
        <v>135</v>
      </c>
      <c r="E738" s="419">
        <v>9.4578817816524356</v>
      </c>
      <c r="F738" s="393">
        <f t="shared" si="35"/>
        <v>9.4578817816524356</v>
      </c>
    </row>
    <row r="739" spans="2:6" ht="14.25" customHeight="1" thickBot="1">
      <c r="B739" s="246"/>
      <c r="C739" s="792" t="s">
        <v>1157</v>
      </c>
      <c r="D739" s="793" t="s">
        <v>136</v>
      </c>
      <c r="E739" s="847">
        <v>15.32884581278023</v>
      </c>
      <c r="F739" s="848">
        <f t="shared" si="35"/>
        <v>15.32884581278023</v>
      </c>
    </row>
    <row r="740" spans="2:6" ht="14.25" customHeight="1">
      <c r="B740" s="226"/>
      <c r="C740" s="298"/>
      <c r="D740" s="328"/>
      <c r="E740" s="422"/>
      <c r="F740" s="423"/>
    </row>
    <row r="741" spans="2:6" ht="14.25" customHeight="1">
      <c r="B741" s="100"/>
      <c r="C741" s="236" t="s">
        <v>1158</v>
      </c>
      <c r="D741" s="237" t="s">
        <v>183</v>
      </c>
      <c r="E741" s="321">
        <v>5.4990036000000009</v>
      </c>
      <c r="F741" s="394">
        <f t="shared" ref="F741:F750" si="36">E741*(100-$F$5)/100</f>
        <v>5.4990036000000009</v>
      </c>
    </row>
    <row r="742" spans="2:6" ht="14.25" customHeight="1">
      <c r="B742" s="99" t="s">
        <v>1541</v>
      </c>
      <c r="C742" s="228" t="s">
        <v>1159</v>
      </c>
      <c r="D742" s="229" t="s">
        <v>153</v>
      </c>
      <c r="E742" s="220">
        <v>4.0134000691577114</v>
      </c>
      <c r="F742" s="393">
        <f t="shared" si="36"/>
        <v>4.0134000691577114</v>
      </c>
    </row>
    <row r="743" spans="2:6" ht="14.25" customHeight="1">
      <c r="B743" s="117" t="s">
        <v>1671</v>
      </c>
      <c r="C743" s="228" t="s">
        <v>1160</v>
      </c>
      <c r="D743" s="229" t="s">
        <v>19</v>
      </c>
      <c r="E743" s="220">
        <v>4.6068210910565179</v>
      </c>
      <c r="F743" s="393">
        <f t="shared" si="36"/>
        <v>4.6068210910565179</v>
      </c>
    </row>
    <row r="744" spans="2:6" ht="14.25" customHeight="1">
      <c r="B744" s="97"/>
      <c r="C744" s="228" t="s">
        <v>1161</v>
      </c>
      <c r="D744" s="229" t="s">
        <v>22</v>
      </c>
      <c r="E744" s="220">
        <v>5.7311977641279386</v>
      </c>
      <c r="F744" s="393">
        <f t="shared" si="36"/>
        <v>5.7311977641279386</v>
      </c>
    </row>
    <row r="745" spans="2:6" ht="14.25" customHeight="1">
      <c r="B745" s="4"/>
      <c r="C745" s="228" t="s">
        <v>1162</v>
      </c>
      <c r="D745" s="229" t="s">
        <v>23</v>
      </c>
      <c r="E745" s="220">
        <v>6.8087254091547171</v>
      </c>
      <c r="F745" s="393">
        <f t="shared" si="36"/>
        <v>6.8087254091547171</v>
      </c>
    </row>
    <row r="746" spans="2:6" ht="14.25" customHeight="1">
      <c r="B746" s="227"/>
      <c r="C746" s="228" t="s">
        <v>1163</v>
      </c>
      <c r="D746" s="229" t="s">
        <v>25</v>
      </c>
      <c r="E746" s="220">
        <v>8.8700826431189874</v>
      </c>
      <c r="F746" s="393">
        <f t="shared" si="36"/>
        <v>8.8700826431189874</v>
      </c>
    </row>
    <row r="747" spans="2:6" ht="14.25" customHeight="1">
      <c r="B747" s="227"/>
      <c r="C747" s="228" t="s">
        <v>1164</v>
      </c>
      <c r="D747" s="229" t="s">
        <v>26</v>
      </c>
      <c r="E747" s="220">
        <v>12.945948083002891</v>
      </c>
      <c r="F747" s="393">
        <f t="shared" si="36"/>
        <v>12.945948083002891</v>
      </c>
    </row>
    <row r="748" spans="2:6" ht="14.25" customHeight="1">
      <c r="B748" s="227"/>
      <c r="C748" s="228" t="s">
        <v>1165</v>
      </c>
      <c r="D748" s="229" t="s">
        <v>155</v>
      </c>
      <c r="E748" s="220">
        <v>44.381645900958048</v>
      </c>
      <c r="F748" s="393">
        <f t="shared" si="36"/>
        <v>44.381645900958048</v>
      </c>
    </row>
    <row r="749" spans="2:6" ht="14.25" customHeight="1">
      <c r="B749" s="227"/>
      <c r="C749" s="228" t="s">
        <v>1166</v>
      </c>
      <c r="D749" s="229" t="s">
        <v>156</v>
      </c>
      <c r="E749" s="220">
        <v>58.295807230216866</v>
      </c>
      <c r="F749" s="393">
        <f t="shared" si="36"/>
        <v>58.295807230216866</v>
      </c>
    </row>
    <row r="750" spans="2:6" ht="14.25" customHeight="1">
      <c r="B750" s="227"/>
      <c r="C750" s="228" t="s">
        <v>1167</v>
      </c>
      <c r="D750" s="229" t="s">
        <v>157</v>
      </c>
      <c r="E750" s="220">
        <v>92.620528444258312</v>
      </c>
      <c r="F750" s="393">
        <f t="shared" si="36"/>
        <v>92.620528444258312</v>
      </c>
    </row>
    <row r="751" spans="2:6" ht="14.25" customHeight="1" thickBot="1">
      <c r="B751" s="246"/>
      <c r="C751" s="247"/>
      <c r="D751" s="248"/>
      <c r="E751" s="272"/>
      <c r="F751" s="205"/>
    </row>
    <row r="752" spans="2:6" ht="9.9499999999999993" customHeight="1" thickBot="1">
      <c r="C752" s="28"/>
      <c r="E752" s="274"/>
      <c r="F752" s="281"/>
    </row>
    <row r="753" spans="2:6" ht="9.9499999999999993" customHeight="1">
      <c r="B753" s="226"/>
      <c r="C753" s="298"/>
      <c r="D753" s="328"/>
      <c r="E753" s="422"/>
      <c r="F753" s="423"/>
    </row>
    <row r="754" spans="2:6" ht="14.25" customHeight="1">
      <c r="B754" s="99" t="s">
        <v>2051</v>
      </c>
      <c r="C754" s="47"/>
      <c r="D754" s="325"/>
      <c r="E754" s="445"/>
      <c r="F754" s="447"/>
    </row>
    <row r="755" spans="2:6" ht="14.25" customHeight="1">
      <c r="B755" s="117" t="s">
        <v>1671</v>
      </c>
      <c r="C755" s="236" t="s">
        <v>2046</v>
      </c>
      <c r="D755" s="237" t="s">
        <v>2047</v>
      </c>
      <c r="E755" s="321">
        <v>9.6764544000000026</v>
      </c>
      <c r="F755" s="394">
        <f t="shared" ref="F755:F757" si="37">E755*(100-$F$5)/100</f>
        <v>9.6764544000000026</v>
      </c>
    </row>
    <row r="756" spans="2:6" ht="14.25" customHeight="1">
      <c r="B756" s="117"/>
      <c r="C756" s="228" t="s">
        <v>2048</v>
      </c>
      <c r="D756" s="229" t="s">
        <v>2049</v>
      </c>
      <c r="E756" s="220">
        <v>13.237927200000001</v>
      </c>
      <c r="F756" s="393">
        <f t="shared" si="37"/>
        <v>13.237927200000001</v>
      </c>
    </row>
    <row r="757" spans="2:6" ht="14.25" customHeight="1">
      <c r="B757" s="117"/>
      <c r="C757" s="228" t="s">
        <v>2050</v>
      </c>
      <c r="D757" s="229" t="s">
        <v>26</v>
      </c>
      <c r="E757" s="220">
        <v>14.873068800000002</v>
      </c>
      <c r="F757" s="393">
        <f t="shared" si="37"/>
        <v>14.873068800000004</v>
      </c>
    </row>
    <row r="758" spans="2:6" ht="14.25" customHeight="1">
      <c r="B758" s="117"/>
      <c r="C758" s="59"/>
      <c r="D758" s="29"/>
      <c r="E758" s="219"/>
      <c r="F758" s="447"/>
    </row>
    <row r="759" spans="2:6" ht="9.9499999999999993" customHeight="1" thickBot="1">
      <c r="B759" s="699"/>
      <c r="C759" s="247"/>
      <c r="D759" s="248"/>
      <c r="E759" s="272"/>
      <c r="F759" s="421"/>
    </row>
    <row r="760" spans="2:6" ht="9.9499999999999993" customHeight="1" thickBot="1">
      <c r="C760" s="28"/>
      <c r="E760" s="274"/>
      <c r="F760" s="281"/>
    </row>
    <row r="761" spans="2:6" ht="14.25" customHeight="1">
      <c r="B761" s="679"/>
      <c r="C761" s="692"/>
      <c r="D761" s="553"/>
      <c r="E761" s="841"/>
      <c r="F761" s="680"/>
    </row>
    <row r="762" spans="2:6" ht="14.25" customHeight="1">
      <c r="B762" s="696" t="s">
        <v>2057</v>
      </c>
      <c r="C762" s="562"/>
      <c r="D762" s="558"/>
      <c r="E762" s="629"/>
      <c r="F762" s="844"/>
    </row>
    <row r="763" spans="2:6" ht="14.25" customHeight="1">
      <c r="B763" s="701" t="s">
        <v>2056</v>
      </c>
      <c r="C763" s="236" t="s">
        <v>2052</v>
      </c>
      <c r="D763" s="237" t="s">
        <v>2058</v>
      </c>
      <c r="E763" s="321">
        <v>19.722495600000002</v>
      </c>
      <c r="F763" s="394">
        <f t="shared" ref="F763:F764" si="38">E763*(100-$F$5)/100</f>
        <v>19.722495600000002</v>
      </c>
    </row>
    <row r="764" spans="2:6" ht="14.25" customHeight="1">
      <c r="B764" s="701"/>
      <c r="C764" s="228" t="s">
        <v>2054</v>
      </c>
      <c r="D764" s="229" t="s">
        <v>2059</v>
      </c>
      <c r="E764" s="220">
        <v>27.797407200000006</v>
      </c>
      <c r="F764" s="393">
        <f t="shared" si="38"/>
        <v>27.797407200000006</v>
      </c>
    </row>
    <row r="765" spans="2:6" ht="14.25" customHeight="1">
      <c r="B765" s="701"/>
      <c r="C765" s="59"/>
      <c r="D765" s="29"/>
      <c r="E765" s="219"/>
      <c r="F765" s="447"/>
    </row>
    <row r="766" spans="2:6" ht="14.25" customHeight="1">
      <c r="B766" s="681"/>
      <c r="C766" s="562"/>
      <c r="D766" s="558"/>
      <c r="E766" s="629"/>
      <c r="F766" s="844"/>
    </row>
    <row r="767" spans="2:6" ht="14.25" customHeight="1" thickBot="1">
      <c r="B767" s="676"/>
      <c r="C767" s="575"/>
      <c r="D767" s="576"/>
      <c r="E767" s="677"/>
      <c r="F767" s="678"/>
    </row>
    <row r="768" spans="2:6" ht="14.25" customHeight="1" thickBot="1">
      <c r="C768" s="28"/>
      <c r="E768" s="274"/>
      <c r="F768" s="281"/>
    </row>
    <row r="769" spans="2:6" ht="9.9499999999999993" customHeight="1">
      <c r="B769" s="679"/>
      <c r="C769" s="692"/>
      <c r="D769" s="553"/>
      <c r="E769" s="841"/>
      <c r="F769" s="680"/>
    </row>
    <row r="770" spans="2:6" ht="14.25" customHeight="1">
      <c r="B770" s="99" t="s">
        <v>2060</v>
      </c>
      <c r="C770" s="236" t="s">
        <v>2305</v>
      </c>
      <c r="D770" s="237" t="s">
        <v>153</v>
      </c>
      <c r="E770" s="321">
        <v>37.828888920000004</v>
      </c>
      <c r="F770" s="394">
        <f t="shared" ref="F770:F775" si="39">E770*(100-$F$5)/100</f>
        <v>37.828888920000004</v>
      </c>
    </row>
    <row r="771" spans="2:6" ht="14.25" customHeight="1">
      <c r="B771" s="117" t="s">
        <v>1671</v>
      </c>
      <c r="C771" s="236" t="s">
        <v>2306</v>
      </c>
      <c r="D771" s="237" t="s">
        <v>19</v>
      </c>
      <c r="E771" s="321">
        <v>44.027867520000008</v>
      </c>
      <c r="F771" s="394">
        <f t="shared" si="39"/>
        <v>44.027867520000008</v>
      </c>
    </row>
    <row r="772" spans="2:6" ht="14.25" customHeight="1">
      <c r="B772" s="707"/>
      <c r="C772" s="236" t="s">
        <v>2307</v>
      </c>
      <c r="D772" s="237" t="s">
        <v>22</v>
      </c>
      <c r="E772" s="321">
        <v>58.996132920000001</v>
      </c>
      <c r="F772" s="394">
        <f t="shared" si="39"/>
        <v>58.996132920000001</v>
      </c>
    </row>
    <row r="773" spans="2:6" ht="14.25" customHeight="1">
      <c r="B773" s="707"/>
      <c r="C773" s="236" t="s">
        <v>2308</v>
      </c>
      <c r="D773" s="237" t="s">
        <v>23</v>
      </c>
      <c r="E773" s="321">
        <v>77.290679520000012</v>
      </c>
      <c r="F773" s="394">
        <f t="shared" si="39"/>
        <v>77.290679520000012</v>
      </c>
    </row>
    <row r="774" spans="2:6" ht="14.25" customHeight="1">
      <c r="B774" s="675"/>
      <c r="C774" s="236" t="s">
        <v>2309</v>
      </c>
      <c r="D774" s="237" t="s">
        <v>25</v>
      </c>
      <c r="E774" s="321">
        <v>104.29403508000001</v>
      </c>
      <c r="F774" s="394">
        <f t="shared" si="39"/>
        <v>104.29403508000001</v>
      </c>
    </row>
    <row r="775" spans="2:6" ht="14.25" customHeight="1">
      <c r="B775" s="675"/>
      <c r="C775" s="236" t="s">
        <v>2310</v>
      </c>
      <c r="D775" s="237" t="s">
        <v>26</v>
      </c>
      <c r="E775" s="321">
        <v>167.37242220000005</v>
      </c>
      <c r="F775" s="394">
        <f t="shared" si="39"/>
        <v>167.37242220000005</v>
      </c>
    </row>
    <row r="776" spans="2:6" ht="14.25" customHeight="1" thickBot="1">
      <c r="B776" s="676"/>
      <c r="C776" s="575"/>
      <c r="D776" s="576"/>
      <c r="E776" s="677"/>
      <c r="F776" s="678"/>
    </row>
    <row r="777" spans="2:6" ht="9.9499999999999993" customHeight="1" thickBot="1">
      <c r="B777" s="700"/>
      <c r="C777" s="562"/>
      <c r="D777" s="558"/>
      <c r="E777" s="629"/>
      <c r="F777" s="784"/>
    </row>
    <row r="778" spans="2:6" ht="14.25" customHeight="1">
      <c r="B778" s="679"/>
      <c r="C778" s="692"/>
      <c r="D778" s="553"/>
      <c r="E778" s="841"/>
      <c r="F778" s="680"/>
    </row>
    <row r="779" spans="2:6" ht="14.25" customHeight="1">
      <c r="B779" s="99" t="s">
        <v>2060</v>
      </c>
      <c r="C779" s="236" t="s">
        <v>2311</v>
      </c>
      <c r="D779" s="237" t="s">
        <v>153</v>
      </c>
      <c r="E779" s="321">
        <v>40.452955199999998</v>
      </c>
      <c r="F779" s="394">
        <f t="shared" ref="F779:F784" si="40">E779*(100-$F$5)/100</f>
        <v>40.452955199999998</v>
      </c>
    </row>
    <row r="780" spans="2:6" ht="14.25" customHeight="1">
      <c r="B780" s="117" t="s">
        <v>1670</v>
      </c>
      <c r="C780" s="236" t="s">
        <v>2312</v>
      </c>
      <c r="D780" s="237" t="s">
        <v>19</v>
      </c>
      <c r="E780" s="321">
        <v>44.18242200000001</v>
      </c>
      <c r="F780" s="394">
        <f t="shared" si="40"/>
        <v>44.182422000000003</v>
      </c>
    </row>
    <row r="781" spans="2:6" ht="14.25" customHeight="1">
      <c r="B781" s="707"/>
      <c r="C781" s="236" t="s">
        <v>2313</v>
      </c>
      <c r="D781" s="237" t="s">
        <v>22</v>
      </c>
      <c r="E781" s="321">
        <v>63.031348800000018</v>
      </c>
      <c r="F781" s="394">
        <f t="shared" si="40"/>
        <v>63.031348800000018</v>
      </c>
    </row>
    <row r="782" spans="2:6" ht="14.25" customHeight="1">
      <c r="B782" s="675"/>
      <c r="C782" s="236" t="s">
        <v>2314</v>
      </c>
      <c r="D782" s="237" t="s">
        <v>23</v>
      </c>
      <c r="E782" s="321">
        <v>95.487789600000028</v>
      </c>
      <c r="F782" s="394">
        <f t="shared" si="40"/>
        <v>95.487789600000028</v>
      </c>
    </row>
    <row r="783" spans="2:6" ht="14.25" customHeight="1">
      <c r="B783" s="675"/>
      <c r="C783" s="236" t="s">
        <v>2315</v>
      </c>
      <c r="D783" s="237" t="s">
        <v>25</v>
      </c>
      <c r="E783" s="321">
        <v>99.855633600000033</v>
      </c>
      <c r="F783" s="394">
        <f t="shared" si="40"/>
        <v>99.855633600000033</v>
      </c>
    </row>
    <row r="784" spans="2:6" ht="14.25" customHeight="1">
      <c r="B784" s="675"/>
      <c r="C784" s="236" t="s">
        <v>2316</v>
      </c>
      <c r="D784" s="237" t="s">
        <v>26</v>
      </c>
      <c r="E784" s="321">
        <v>138.76304400000004</v>
      </c>
      <c r="F784" s="394">
        <f t="shared" si="40"/>
        <v>138.76304400000004</v>
      </c>
    </row>
    <row r="785" spans="2:6" ht="14.25" customHeight="1" thickBot="1">
      <c r="B785" s="676"/>
      <c r="C785" s="575"/>
      <c r="D785" s="576"/>
      <c r="E785" s="677"/>
      <c r="F785" s="678"/>
    </row>
    <row r="786" spans="2:6" ht="9.9499999999999993" customHeight="1" thickBot="1">
      <c r="C786" s="28"/>
      <c r="E786" s="274"/>
      <c r="F786" s="281"/>
    </row>
    <row r="787" spans="2:6" ht="14.25" customHeight="1">
      <c r="B787" s="679"/>
      <c r="C787" s="692"/>
      <c r="D787" s="553"/>
      <c r="E787" s="841"/>
      <c r="F787" s="680"/>
    </row>
    <row r="788" spans="2:6" ht="14.25" customHeight="1">
      <c r="B788" s="696" t="s">
        <v>2378</v>
      </c>
      <c r="C788" s="562"/>
      <c r="D788" s="558"/>
      <c r="E788" s="629"/>
      <c r="F788" s="844"/>
    </row>
    <row r="789" spans="2:6" ht="14.25" customHeight="1">
      <c r="B789" s="117" t="s">
        <v>1671</v>
      </c>
      <c r="C789" s="236" t="s">
        <v>2379</v>
      </c>
      <c r="D789" s="237" t="s">
        <v>153</v>
      </c>
      <c r="E789" s="321">
        <v>228.13585200000003</v>
      </c>
      <c r="F789" s="394">
        <f t="shared" ref="F789:F791" si="41">E789*(100-$F$5)/100</f>
        <v>228.135852</v>
      </c>
    </row>
    <row r="790" spans="2:6" ht="14.25" customHeight="1">
      <c r="B790" s="117"/>
      <c r="C790" s="236" t="s">
        <v>2380</v>
      </c>
      <c r="D790" s="237" t="s">
        <v>171</v>
      </c>
      <c r="E790" s="321">
        <v>239.55944400000001</v>
      </c>
      <c r="F790" s="394">
        <f t="shared" si="41"/>
        <v>239.55944400000001</v>
      </c>
    </row>
    <row r="791" spans="2:6" ht="14.25" customHeight="1">
      <c r="B791" s="701"/>
      <c r="C791" s="228" t="s">
        <v>2381</v>
      </c>
      <c r="D791" s="237" t="s">
        <v>19</v>
      </c>
      <c r="E791" s="220">
        <v>365.44294800000006</v>
      </c>
      <c r="F791" s="393">
        <f t="shared" si="41"/>
        <v>365.44294800000006</v>
      </c>
    </row>
    <row r="792" spans="2:6" ht="14.25" customHeight="1">
      <c r="B792" s="681"/>
      <c r="C792" s="59"/>
      <c r="D792" s="29"/>
      <c r="E792" s="219"/>
      <c r="F792" s="447"/>
    </row>
    <row r="793" spans="2:6" ht="14.25" customHeight="1">
      <c r="B793" s="675"/>
      <c r="C793" s="562"/>
      <c r="D793" s="558"/>
      <c r="E793" s="629"/>
      <c r="F793" s="844"/>
    </row>
    <row r="794" spans="2:6" ht="14.25" customHeight="1" thickBot="1">
      <c r="B794" s="676"/>
      <c r="C794" s="575"/>
      <c r="D794" s="576"/>
      <c r="E794" s="677"/>
      <c r="F794" s="678"/>
    </row>
    <row r="795" spans="2:6" ht="14.25" customHeight="1">
      <c r="C795" s="28"/>
      <c r="E795" s="274"/>
      <c r="F795" s="281"/>
    </row>
    <row r="796" spans="2:6" ht="14.25" customHeight="1">
      <c r="C796" s="28"/>
      <c r="E796" s="274"/>
      <c r="F796" s="281"/>
    </row>
    <row r="797" spans="2:6" ht="14.25" customHeight="1" thickBot="1">
      <c r="C797" s="28"/>
      <c r="E797" s="274"/>
      <c r="F797" s="281"/>
    </row>
    <row r="798" spans="2:6" ht="14.25" customHeight="1">
      <c r="B798" s="226"/>
      <c r="C798" s="232"/>
      <c r="D798" s="105"/>
      <c r="E798" s="287"/>
      <c r="F798" s="288"/>
    </row>
    <row r="799" spans="2:6" ht="14.25" customHeight="1">
      <c r="B799" s="99" t="s">
        <v>1540</v>
      </c>
      <c r="C799" s="367" t="s">
        <v>1168</v>
      </c>
      <c r="D799" s="368" t="s">
        <v>541</v>
      </c>
      <c r="E799" s="418">
        <v>8.2429056000000003</v>
      </c>
      <c r="F799" s="394">
        <f t="shared" ref="F799:F804" si="42">E799*(100-$F$5)/100</f>
        <v>8.2429056000000003</v>
      </c>
    </row>
    <row r="800" spans="2:6" ht="14.25" customHeight="1">
      <c r="B800" s="99"/>
      <c r="C800" s="330" t="s">
        <v>1169</v>
      </c>
      <c r="D800" s="331" t="s">
        <v>1681</v>
      </c>
      <c r="E800" s="419">
        <v>9.2732688000000003</v>
      </c>
      <c r="F800" s="393">
        <f t="shared" si="42"/>
        <v>9.2732688000000003</v>
      </c>
    </row>
    <row r="801" spans="2:6" ht="14.25" customHeight="1">
      <c r="B801" s="227"/>
      <c r="C801" s="330" t="s">
        <v>1170</v>
      </c>
      <c r="D801" s="331" t="s">
        <v>1682</v>
      </c>
      <c r="E801" s="419">
        <v>10.303631999999999</v>
      </c>
      <c r="F801" s="393">
        <f t="shared" si="42"/>
        <v>10.303631999999999</v>
      </c>
    </row>
    <row r="802" spans="2:6" ht="14.25" customHeight="1">
      <c r="B802" s="227"/>
      <c r="C802" s="330" t="s">
        <v>1171</v>
      </c>
      <c r="D802" s="331" t="s">
        <v>1683</v>
      </c>
      <c r="E802" s="419">
        <v>10.986807600000002</v>
      </c>
      <c r="F802" s="393">
        <f t="shared" si="42"/>
        <v>10.986807600000002</v>
      </c>
    </row>
    <row r="803" spans="2:6" ht="14.25" customHeight="1">
      <c r="B803" s="227"/>
      <c r="C803" s="330" t="s">
        <v>1172</v>
      </c>
      <c r="D803" s="331" t="s">
        <v>1684</v>
      </c>
      <c r="E803" s="419">
        <v>18.882525600000001</v>
      </c>
      <c r="F803" s="393">
        <f t="shared" si="42"/>
        <v>18.882525600000001</v>
      </c>
    </row>
    <row r="804" spans="2:6" ht="14.25" customHeight="1">
      <c r="B804" s="227"/>
      <c r="C804" s="330" t="s">
        <v>1173</v>
      </c>
      <c r="D804" s="331" t="s">
        <v>542</v>
      </c>
      <c r="E804" s="419">
        <v>21.290439600000006</v>
      </c>
      <c r="F804" s="393">
        <f t="shared" si="42"/>
        <v>21.290439600000003</v>
      </c>
    </row>
    <row r="805" spans="2:6" ht="14.25" customHeight="1" thickBot="1">
      <c r="B805" s="246"/>
      <c r="C805" s="326"/>
      <c r="D805" s="327"/>
      <c r="E805" s="420"/>
      <c r="F805" s="421"/>
    </row>
    <row r="806" spans="2:6" ht="14.25" customHeight="1" thickBot="1">
      <c r="C806" s="276"/>
      <c r="D806" s="324"/>
      <c r="E806" s="396"/>
      <c r="F806" s="397"/>
    </row>
    <row r="807" spans="2:6" ht="14.25" customHeight="1">
      <c r="B807" s="226"/>
      <c r="C807" s="298"/>
      <c r="D807" s="328"/>
      <c r="E807" s="422"/>
      <c r="F807" s="423"/>
    </row>
    <row r="808" spans="2:6" ht="14.25" customHeight="1">
      <c r="B808" s="100"/>
      <c r="C808" s="236">
        <v>50137020</v>
      </c>
      <c r="D808" s="237" t="s">
        <v>134</v>
      </c>
      <c r="E808" s="321">
        <v>1.7359380000000004</v>
      </c>
      <c r="F808" s="322">
        <f t="shared" ref="F808:F813" si="43">E808*(100-$F$5)/100</f>
        <v>1.7359380000000004</v>
      </c>
    </row>
    <row r="809" spans="2:6" ht="14.25" customHeight="1">
      <c r="B809" s="99" t="s">
        <v>1539</v>
      </c>
      <c r="C809" s="228">
        <v>50137025</v>
      </c>
      <c r="D809" s="229" t="s">
        <v>133</v>
      </c>
      <c r="E809" s="220">
        <v>1.3742381559761814</v>
      </c>
      <c r="F809" s="323">
        <f t="shared" si="43"/>
        <v>1.3742381559761814</v>
      </c>
    </row>
    <row r="810" spans="2:6" ht="14.25" customHeight="1">
      <c r="B810" s="99" t="s">
        <v>1528</v>
      </c>
      <c r="C810" s="228">
        <v>50137032</v>
      </c>
      <c r="D810" s="229" t="s">
        <v>132</v>
      </c>
      <c r="E810" s="220">
        <v>1.9364264925118919</v>
      </c>
      <c r="F810" s="323">
        <f t="shared" si="43"/>
        <v>1.9364264925118919</v>
      </c>
    </row>
    <row r="811" spans="2:6" ht="14.25" customHeight="1">
      <c r="B811" s="4"/>
      <c r="C811" s="228">
        <v>50137040</v>
      </c>
      <c r="D811" s="229" t="s">
        <v>131</v>
      </c>
      <c r="E811" s="220">
        <v>2.8734070534047431</v>
      </c>
      <c r="F811" s="323">
        <f t="shared" si="43"/>
        <v>2.8734070534047431</v>
      </c>
    </row>
    <row r="812" spans="2:6" ht="14.25" customHeight="1">
      <c r="B812" s="227"/>
      <c r="C812" s="228">
        <v>50137050</v>
      </c>
      <c r="D812" s="229" t="s">
        <v>135</v>
      </c>
      <c r="E812" s="220">
        <v>3.2794319631249786</v>
      </c>
      <c r="F812" s="323">
        <f t="shared" si="43"/>
        <v>3.2794319631249791</v>
      </c>
    </row>
    <row r="813" spans="2:6" ht="14.25" customHeight="1">
      <c r="B813" s="227"/>
      <c r="C813" s="228">
        <v>50137063</v>
      </c>
      <c r="D813" s="229" t="s">
        <v>136</v>
      </c>
      <c r="E813" s="220">
        <v>3.716689558208309</v>
      </c>
      <c r="F813" s="323">
        <f t="shared" si="43"/>
        <v>3.716689558208309</v>
      </c>
    </row>
    <row r="814" spans="2:6" ht="14.25" customHeight="1" thickBot="1">
      <c r="B814" s="246"/>
      <c r="C814" s="247"/>
      <c r="D814" s="248"/>
      <c r="E814" s="272"/>
      <c r="F814" s="205"/>
    </row>
    <row r="815" spans="2:6" ht="14.25" customHeight="1" thickBot="1">
      <c r="C815" s="28"/>
      <c r="E815" s="274"/>
      <c r="F815" s="281"/>
    </row>
    <row r="816" spans="2:6" ht="14.25" customHeight="1">
      <c r="B816" s="226"/>
      <c r="C816" s="232"/>
      <c r="D816" s="105"/>
      <c r="E816" s="287"/>
      <c r="F816" s="288"/>
    </row>
    <row r="817" spans="2:6" ht="14.25" customHeight="1">
      <c r="B817" s="100"/>
      <c r="C817" s="236" t="s">
        <v>1174</v>
      </c>
      <c r="D817" s="237" t="s">
        <v>134</v>
      </c>
      <c r="E817" s="321">
        <v>1.2805400998868963</v>
      </c>
      <c r="F817" s="322">
        <f t="shared" ref="F817:F822" si="44">E817*(100-$F$5)/100</f>
        <v>1.2805400998868963</v>
      </c>
    </row>
    <row r="818" spans="2:6" ht="14.25" customHeight="1">
      <c r="B818" s="99" t="s">
        <v>1536</v>
      </c>
      <c r="C818" s="228" t="s">
        <v>1175</v>
      </c>
      <c r="D818" s="229" t="s">
        <v>133</v>
      </c>
      <c r="E818" s="220">
        <v>1.3742381559761814</v>
      </c>
      <c r="F818" s="323">
        <f t="shared" si="44"/>
        <v>1.3742381559761814</v>
      </c>
    </row>
    <row r="819" spans="2:6" ht="14.25" customHeight="1">
      <c r="B819" s="99" t="s">
        <v>1528</v>
      </c>
      <c r="C819" s="228" t="s">
        <v>1176</v>
      </c>
      <c r="D819" s="229" t="s">
        <v>132</v>
      </c>
      <c r="E819" s="220">
        <v>1.9364264925118919</v>
      </c>
      <c r="F819" s="323">
        <f t="shared" si="44"/>
        <v>1.9364264925118919</v>
      </c>
    </row>
    <row r="820" spans="2:6" ht="14.25" customHeight="1">
      <c r="B820" s="4"/>
      <c r="C820" s="228" t="s">
        <v>1177</v>
      </c>
      <c r="D820" s="229" t="s">
        <v>131</v>
      </c>
      <c r="E820" s="220">
        <v>2.8734070534047431</v>
      </c>
      <c r="F820" s="323">
        <f t="shared" si="44"/>
        <v>2.8734070534047431</v>
      </c>
    </row>
    <row r="821" spans="2:6" ht="14.25" customHeight="1">
      <c r="B821" s="227"/>
      <c r="C821" s="228" t="s">
        <v>1178</v>
      </c>
      <c r="D821" s="229" t="s">
        <v>135</v>
      </c>
      <c r="E821" s="220">
        <v>3.2794319631249786</v>
      </c>
      <c r="F821" s="323">
        <f t="shared" si="44"/>
        <v>3.2794319631249791</v>
      </c>
    </row>
    <row r="822" spans="2:6" ht="14.25" customHeight="1">
      <c r="B822" s="227"/>
      <c r="C822" s="228" t="s">
        <v>1179</v>
      </c>
      <c r="D822" s="229" t="s">
        <v>136</v>
      </c>
      <c r="E822" s="220">
        <v>3.716689558208309</v>
      </c>
      <c r="F822" s="323">
        <f t="shared" si="44"/>
        <v>3.716689558208309</v>
      </c>
    </row>
    <row r="823" spans="2:6" ht="14.25" customHeight="1" thickBot="1">
      <c r="B823" s="246"/>
      <c r="C823" s="247"/>
      <c r="D823" s="248"/>
      <c r="E823" s="272"/>
      <c r="F823" s="205"/>
    </row>
    <row r="824" spans="2:6" ht="14.25" customHeight="1" thickBot="1">
      <c r="C824" s="28"/>
      <c r="E824" s="274"/>
      <c r="F824" s="281"/>
    </row>
    <row r="825" spans="2:6" ht="14.25" customHeight="1">
      <c r="B825" s="226"/>
      <c r="C825" s="232"/>
      <c r="D825" s="105"/>
      <c r="E825" s="287"/>
      <c r="F825" s="288"/>
    </row>
    <row r="826" spans="2:6" ht="14.25" customHeight="1">
      <c r="B826" s="99" t="s">
        <v>1538</v>
      </c>
      <c r="C826" s="236">
        <v>501116020</v>
      </c>
      <c r="D826" s="237">
        <v>20</v>
      </c>
      <c r="E826" s="321">
        <v>1.1712257011160638</v>
      </c>
      <c r="F826" s="322">
        <f t="shared" ref="F826:F831" si="45">E826*(100-$F$5)/100</f>
        <v>1.1712257011160638</v>
      </c>
    </row>
    <row r="827" spans="2:6" ht="14.25" customHeight="1">
      <c r="B827" s="99" t="s">
        <v>1537</v>
      </c>
      <c r="C827" s="228">
        <v>501116025</v>
      </c>
      <c r="D827" s="229">
        <v>25</v>
      </c>
      <c r="E827" s="220">
        <v>1.3898544986577288</v>
      </c>
      <c r="F827" s="323">
        <f t="shared" si="45"/>
        <v>1.389854498657729</v>
      </c>
    </row>
    <row r="828" spans="2:6" ht="14.25" customHeight="1">
      <c r="B828" s="99"/>
      <c r="C828" s="228">
        <v>501116032</v>
      </c>
      <c r="D828" s="229">
        <v>32</v>
      </c>
      <c r="E828" s="220">
        <v>1.7490303803333218</v>
      </c>
      <c r="F828" s="323">
        <f t="shared" si="45"/>
        <v>1.749030380333322</v>
      </c>
    </row>
    <row r="829" spans="2:6" ht="14.25" customHeight="1">
      <c r="B829" s="4"/>
      <c r="C829" s="236">
        <v>501116040</v>
      </c>
      <c r="D829" s="237">
        <v>40</v>
      </c>
      <c r="E829" s="321">
        <v>2.76409265463391</v>
      </c>
      <c r="F829" s="322">
        <f t="shared" si="45"/>
        <v>2.7640926546339104</v>
      </c>
    </row>
    <row r="830" spans="2:6" ht="14.25" customHeight="1">
      <c r="B830" s="227"/>
      <c r="C830" s="228">
        <v>501116050</v>
      </c>
      <c r="D830" s="229">
        <v>50</v>
      </c>
      <c r="E830" s="220">
        <v>3.2794319631249786</v>
      </c>
      <c r="F830" s="323">
        <f t="shared" si="45"/>
        <v>3.2794319631249791</v>
      </c>
    </row>
    <row r="831" spans="2:6" ht="14.25" customHeight="1">
      <c r="B831" s="227"/>
      <c r="C831" s="228">
        <v>501116063</v>
      </c>
      <c r="D831" s="229">
        <v>63</v>
      </c>
      <c r="E831" s="220">
        <v>3.716689558208309</v>
      </c>
      <c r="F831" s="323">
        <f t="shared" si="45"/>
        <v>3.716689558208309</v>
      </c>
    </row>
    <row r="832" spans="2:6" ht="14.25" customHeight="1" thickBot="1">
      <c r="B832" s="246"/>
      <c r="C832" s="247"/>
      <c r="D832" s="248"/>
      <c r="E832" s="272"/>
      <c r="F832" s="205"/>
    </row>
    <row r="833" spans="2:6" ht="14.25" customHeight="1" thickBot="1">
      <c r="C833" s="28"/>
      <c r="E833" s="274"/>
      <c r="F833" s="281"/>
    </row>
    <row r="834" spans="2:6" ht="14.25" customHeight="1">
      <c r="B834" s="226"/>
      <c r="C834" s="232"/>
      <c r="D834" s="105"/>
      <c r="E834" s="287"/>
      <c r="F834" s="288"/>
    </row>
    <row r="835" spans="2:6" ht="14.25" customHeight="1">
      <c r="B835" s="100"/>
      <c r="C835" s="236" t="s">
        <v>1180</v>
      </c>
      <c r="D835" s="237">
        <v>20</v>
      </c>
      <c r="E835" s="321">
        <v>1.1556093584345162</v>
      </c>
      <c r="F835" s="322">
        <f t="shared" ref="F835:F870" si="46">E835*(100-$F$5)/100</f>
        <v>1.1556093584345162</v>
      </c>
    </row>
    <row r="836" spans="2:6" ht="14.25" customHeight="1">
      <c r="B836" s="99" t="s">
        <v>1536</v>
      </c>
      <c r="C836" s="228" t="s">
        <v>1181</v>
      </c>
      <c r="D836" s="229">
        <v>25</v>
      </c>
      <c r="E836" s="220">
        <v>1.3898544986577288</v>
      </c>
      <c r="F836" s="323">
        <f t="shared" si="46"/>
        <v>1.389854498657729</v>
      </c>
    </row>
    <row r="837" spans="2:6" ht="14.25" customHeight="1">
      <c r="B837" s="99" t="s">
        <v>1535</v>
      </c>
      <c r="C837" s="228" t="s">
        <v>1182</v>
      </c>
      <c r="D837" s="229">
        <v>32</v>
      </c>
      <c r="E837" s="220">
        <v>1.7490303803333218</v>
      </c>
      <c r="F837" s="323">
        <f t="shared" si="46"/>
        <v>1.749030380333322</v>
      </c>
    </row>
    <row r="838" spans="2:6" ht="14.25" customHeight="1">
      <c r="B838" s="4"/>
      <c r="C838" s="228" t="s">
        <v>1183</v>
      </c>
      <c r="D838" s="229">
        <v>40</v>
      </c>
      <c r="E838" s="220">
        <v>2.7328599692708146</v>
      </c>
      <c r="F838" s="323">
        <f t="shared" si="46"/>
        <v>2.7328599692708142</v>
      </c>
    </row>
    <row r="839" spans="2:6" ht="14.25" customHeight="1">
      <c r="B839" s="227"/>
      <c r="C839" s="228" t="s">
        <v>1184</v>
      </c>
      <c r="D839" s="229">
        <v>50</v>
      </c>
      <c r="E839" s="220">
        <v>3.263815620443431</v>
      </c>
      <c r="F839" s="323">
        <f t="shared" si="46"/>
        <v>3.2638156204434314</v>
      </c>
    </row>
    <row r="840" spans="2:6" ht="14.25" customHeight="1">
      <c r="B840" s="227"/>
      <c r="C840" s="228" t="s">
        <v>1185</v>
      </c>
      <c r="D840" s="229">
        <v>63</v>
      </c>
      <c r="E840" s="220">
        <v>3.716689558208309</v>
      </c>
      <c r="F840" s="323">
        <f t="shared" si="46"/>
        <v>3.716689558208309</v>
      </c>
    </row>
    <row r="841" spans="2:6" ht="14.25" customHeight="1" thickBot="1">
      <c r="B841" s="246"/>
      <c r="C841" s="247"/>
      <c r="D841" s="248"/>
      <c r="E841" s="272"/>
      <c r="F841" s="205"/>
    </row>
    <row r="842" spans="2:6" ht="14.25" customHeight="1" thickBot="1">
      <c r="C842" s="28"/>
      <c r="E842" s="274"/>
      <c r="F842" s="281"/>
    </row>
    <row r="843" spans="2:6" ht="14.25" customHeight="1">
      <c r="B843" s="679"/>
      <c r="C843" s="692"/>
      <c r="D843" s="553"/>
      <c r="E843" s="841"/>
      <c r="F843" s="680"/>
    </row>
    <row r="844" spans="2:6" ht="14.25" customHeight="1">
      <c r="B844" s="696" t="s">
        <v>2064</v>
      </c>
      <c r="C844" s="703">
        <v>1051390019</v>
      </c>
      <c r="D844" s="704" t="s">
        <v>2058</v>
      </c>
      <c r="E844" s="1202">
        <v>29.52</v>
      </c>
      <c r="F844" s="1203">
        <f t="shared" ref="F844:F848" si="47">E844*(100-$F$5)/100</f>
        <v>29.52</v>
      </c>
    </row>
    <row r="845" spans="2:6" ht="14.25" customHeight="1">
      <c r="B845" s="701" t="s">
        <v>2065</v>
      </c>
      <c r="C845" s="1201" t="s">
        <v>2061</v>
      </c>
      <c r="D845" s="1201"/>
      <c r="E845" s="1197"/>
      <c r="F845" s="1199"/>
    </row>
    <row r="846" spans="2:6" ht="14.25" customHeight="1">
      <c r="B846" s="681"/>
      <c r="C846" s="703">
        <v>1051390050</v>
      </c>
      <c r="D846" s="704" t="s">
        <v>2053</v>
      </c>
      <c r="E846" s="1202">
        <v>25.57</v>
      </c>
      <c r="F846" s="1203">
        <f t="shared" si="47"/>
        <v>25.57</v>
      </c>
    </row>
    <row r="847" spans="2:6" ht="14.25" customHeight="1">
      <c r="B847" s="681"/>
      <c r="C847" s="1201" t="s">
        <v>2062</v>
      </c>
      <c r="D847" s="1201"/>
      <c r="E847" s="1197"/>
      <c r="F847" s="1199"/>
    </row>
    <row r="848" spans="2:6" ht="14.25" customHeight="1">
      <c r="B848" s="675"/>
      <c r="C848" s="705">
        <v>1051390063</v>
      </c>
      <c r="D848" s="706" t="s">
        <v>2055</v>
      </c>
      <c r="E848" s="1196">
        <v>35.450000000000003</v>
      </c>
      <c r="F848" s="1198">
        <f t="shared" si="47"/>
        <v>35.450000000000003</v>
      </c>
    </row>
    <row r="849" spans="2:6" ht="14.25" customHeight="1">
      <c r="B849" s="675"/>
      <c r="C849" s="1200" t="s">
        <v>2063</v>
      </c>
      <c r="D849" s="1200"/>
      <c r="E849" s="1197"/>
      <c r="F849" s="1199"/>
    </row>
    <row r="850" spans="2:6" ht="14.25" customHeight="1" thickBot="1">
      <c r="B850" s="676"/>
      <c r="C850" s="575"/>
      <c r="D850" s="576"/>
      <c r="E850" s="677"/>
      <c r="F850" s="678"/>
    </row>
    <row r="851" spans="2:6" ht="14.25" customHeight="1">
      <c r="C851" s="28"/>
      <c r="E851" s="274"/>
      <c r="F851" s="281"/>
    </row>
    <row r="852" spans="2:6" ht="14.25" customHeight="1">
      <c r="C852" s="28"/>
      <c r="E852" s="274"/>
      <c r="F852" s="281"/>
    </row>
    <row r="853" spans="2:6" ht="14.25" customHeight="1" thickBot="1">
      <c r="C853" s="28"/>
      <c r="E853" s="274"/>
      <c r="F853" s="281"/>
    </row>
    <row r="854" spans="2:6" ht="14.25" customHeight="1">
      <c r="B854" s="226"/>
      <c r="C854" s="232"/>
      <c r="D854" s="105"/>
      <c r="E854" s="287"/>
      <c r="F854" s="288"/>
    </row>
    <row r="855" spans="2:6" ht="14.25" customHeight="1">
      <c r="B855" s="366" t="s">
        <v>1533</v>
      </c>
      <c r="C855" s="236" t="s">
        <v>1186</v>
      </c>
      <c r="D855" s="237">
        <v>20</v>
      </c>
      <c r="E855" s="321">
        <v>1.311772785249991</v>
      </c>
      <c r="F855" s="322">
        <f t="shared" si="46"/>
        <v>1.3117727852499912</v>
      </c>
    </row>
    <row r="856" spans="2:6" ht="14.25" customHeight="1">
      <c r="B856" s="366" t="s">
        <v>1534</v>
      </c>
      <c r="C856" s="228" t="s">
        <v>1187</v>
      </c>
      <c r="D856" s="229">
        <v>25</v>
      </c>
      <c r="E856" s="220">
        <v>1.3898544986577288</v>
      </c>
      <c r="F856" s="323">
        <f t="shared" si="46"/>
        <v>1.389854498657729</v>
      </c>
    </row>
    <row r="857" spans="2:6" ht="14.25" customHeight="1">
      <c r="B857" s="366"/>
      <c r="C857" s="228" t="s">
        <v>1188</v>
      </c>
      <c r="D857" s="229">
        <v>32</v>
      </c>
      <c r="E857" s="220">
        <v>1.4835525547470141</v>
      </c>
      <c r="F857" s="323">
        <f t="shared" si="46"/>
        <v>1.4835525547470141</v>
      </c>
    </row>
    <row r="858" spans="2:6" ht="14.25" customHeight="1">
      <c r="B858" s="152"/>
      <c r="C858" s="228" t="s">
        <v>1189</v>
      </c>
      <c r="D858" s="229">
        <v>40</v>
      </c>
      <c r="E858" s="220">
        <v>1.7177976949702267</v>
      </c>
      <c r="F858" s="323">
        <f t="shared" si="46"/>
        <v>1.7177976949702267</v>
      </c>
    </row>
    <row r="859" spans="2:6" ht="14.25" customHeight="1">
      <c r="B859" s="152"/>
      <c r="C859" s="228" t="s">
        <v>1190</v>
      </c>
      <c r="D859" s="229">
        <v>50</v>
      </c>
      <c r="E859" s="220">
        <v>2.0457408912827244</v>
      </c>
      <c r="F859" s="323">
        <f t="shared" si="46"/>
        <v>2.0457408912827244</v>
      </c>
    </row>
    <row r="860" spans="2:6" ht="14.25" customHeight="1">
      <c r="B860" s="152"/>
      <c r="C860" s="228" t="s">
        <v>1191</v>
      </c>
      <c r="D860" s="229">
        <v>63</v>
      </c>
      <c r="E860" s="220">
        <v>2.2487533461428417</v>
      </c>
      <c r="F860" s="323">
        <f t="shared" si="46"/>
        <v>2.2487533461428417</v>
      </c>
    </row>
    <row r="861" spans="2:6" ht="14.25" customHeight="1">
      <c r="B861" s="153"/>
      <c r="C861" s="228" t="s">
        <v>1192</v>
      </c>
      <c r="D861" s="229">
        <v>75</v>
      </c>
      <c r="E861" s="220">
        <v>2.9827214521755754</v>
      </c>
      <c r="F861" s="323">
        <f t="shared" si="46"/>
        <v>2.9827214521755754</v>
      </c>
    </row>
    <row r="862" spans="2:6" ht="14.25" customHeight="1">
      <c r="B862" s="329"/>
      <c r="C862" s="228" t="s">
        <v>1193</v>
      </c>
      <c r="D862" s="229">
        <v>90</v>
      </c>
      <c r="E862" s="220">
        <v>3.263815620443431</v>
      </c>
      <c r="F862" s="323">
        <f t="shared" si="46"/>
        <v>3.2638156204434314</v>
      </c>
    </row>
    <row r="863" spans="2:6" ht="14.25" customHeight="1">
      <c r="B863" s="269"/>
      <c r="C863" s="228" t="s">
        <v>1194</v>
      </c>
      <c r="D863" s="229">
        <v>110</v>
      </c>
      <c r="E863" s="220">
        <v>4.1539471532916394</v>
      </c>
      <c r="F863" s="323">
        <f>E863*(100-$F$5)/100</f>
        <v>4.1539471532916394</v>
      </c>
    </row>
    <row r="864" spans="2:6" ht="14.25" customHeight="1">
      <c r="B864" s="269"/>
      <c r="C864" s="228" t="s">
        <v>1195</v>
      </c>
      <c r="D864" s="229">
        <v>125</v>
      </c>
      <c r="E864" s="220">
        <v>4.9191479446874675</v>
      </c>
      <c r="F864" s="323">
        <f t="shared" si="46"/>
        <v>4.9191479446874675</v>
      </c>
    </row>
    <row r="865" spans="2:6" ht="14.25" customHeight="1">
      <c r="B865" s="269"/>
      <c r="C865" s="228" t="s">
        <v>1196</v>
      </c>
      <c r="D865" s="229">
        <v>140</v>
      </c>
      <c r="E865" s="220">
        <v>5.5125689665862732</v>
      </c>
      <c r="F865" s="323">
        <f t="shared" si="46"/>
        <v>5.5125689665862732</v>
      </c>
    </row>
    <row r="866" spans="2:6" ht="14.25" customHeight="1">
      <c r="B866" s="269"/>
      <c r="C866" s="228" t="s">
        <v>1197</v>
      </c>
      <c r="D866" s="229">
        <v>160</v>
      </c>
      <c r="E866" s="220">
        <v>6.1528390165297209</v>
      </c>
      <c r="F866" s="323">
        <f t="shared" si="46"/>
        <v>6.1528390165297209</v>
      </c>
    </row>
    <row r="867" spans="2:6" ht="14.25" customHeight="1">
      <c r="B867" s="269"/>
      <c r="C867" s="228" t="s">
        <v>1198</v>
      </c>
      <c r="D867" s="229">
        <v>200</v>
      </c>
      <c r="E867" s="220">
        <v>7.7925549980922115</v>
      </c>
      <c r="F867" s="323">
        <f t="shared" si="46"/>
        <v>7.7925549980922115</v>
      </c>
    </row>
    <row r="868" spans="2:6" ht="14.25" customHeight="1">
      <c r="B868" s="269"/>
      <c r="C868" s="228" t="s">
        <v>1199</v>
      </c>
      <c r="D868" s="229">
        <v>225</v>
      </c>
      <c r="E868" s="220">
        <v>16.803184725345126</v>
      </c>
      <c r="F868" s="323">
        <f t="shared" si="46"/>
        <v>16.803184725345126</v>
      </c>
    </row>
    <row r="869" spans="2:6" ht="14.25" customHeight="1">
      <c r="B869" s="269"/>
      <c r="C869" s="228" t="s">
        <v>1200</v>
      </c>
      <c r="D869" s="229">
        <v>250</v>
      </c>
      <c r="E869" s="220">
        <v>26.861671046529882</v>
      </c>
      <c r="F869" s="323">
        <f t="shared" si="46"/>
        <v>26.861671046529882</v>
      </c>
    </row>
    <row r="870" spans="2:6" ht="14.25" customHeight="1">
      <c r="B870" s="269"/>
      <c r="C870" s="228" t="s">
        <v>1201</v>
      </c>
      <c r="D870" s="229">
        <v>315</v>
      </c>
      <c r="E870" s="220">
        <v>41.956501500000016</v>
      </c>
      <c r="F870" s="323">
        <f t="shared" si="46"/>
        <v>41.956501500000016</v>
      </c>
    </row>
    <row r="871" spans="2:6" ht="14.25" customHeight="1" thickBot="1">
      <c r="B871" s="246"/>
      <c r="C871" s="263"/>
      <c r="D871" s="248"/>
      <c r="E871" s="849"/>
      <c r="F871" s="205"/>
    </row>
    <row r="872" spans="2:6" ht="14.25" customHeight="1">
      <c r="E872" s="611"/>
      <c r="F872" s="281"/>
    </row>
  </sheetData>
  <mergeCells count="15">
    <mergeCell ref="B2:F2"/>
    <mergeCell ref="B3:B5"/>
    <mergeCell ref="D3:D5"/>
    <mergeCell ref="E3:E5"/>
    <mergeCell ref="F3:F4"/>
    <mergeCell ref="C3:C5"/>
    <mergeCell ref="E848:E849"/>
    <mergeCell ref="F848:F849"/>
    <mergeCell ref="C849:D849"/>
    <mergeCell ref="C845:D845"/>
    <mergeCell ref="E844:E845"/>
    <mergeCell ref="F844:F845"/>
    <mergeCell ref="E846:E847"/>
    <mergeCell ref="F846:F847"/>
    <mergeCell ref="C847:D847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&amp;"-,Obyčejné"
&amp;"-,Tučné"CLEVELINGS s.r.o.&amp;"-,Obyčejné"
Míškovice 238
768 52 Míškovice&amp;C&amp;G&amp;R
&amp;"-,Obyčejné"Tel.:  +420 573 033 029
sales@clevelings.cz
www.clevelings.cz</oddFooter>
  </headerFooter>
  <ignoredErrors>
    <ignoredError sqref="D25 D124 D151 D205 D276 D443:D454 D9:D23 D109:D122 D135:D149 D260:D274 C684:C691" numberStoredAsText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theme="2"/>
  </sheetPr>
  <dimension ref="B2:M203"/>
  <sheetViews>
    <sheetView zoomScaleNormal="100" workbookViewId="0">
      <pane ySplit="5" topLeftCell="A6" activePane="bottomLeft" state="frozen"/>
      <selection activeCell="J19" sqref="J19"/>
      <selection pane="bottomLeft" activeCell="I8" sqref="I8"/>
    </sheetView>
  </sheetViews>
  <sheetFormatPr defaultColWidth="9.140625" defaultRowHeight="14.25" customHeight="1"/>
  <cols>
    <col min="1" max="1" width="2.42578125" style="12" customWidth="1"/>
    <col min="2" max="2" width="45.7109375" style="27" customWidth="1"/>
    <col min="3" max="3" width="15.7109375" style="33" customWidth="1"/>
    <col min="4" max="4" width="10.7109375" style="8" customWidth="1"/>
    <col min="5" max="5" width="15.7109375" style="41" customWidth="1"/>
    <col min="6" max="6" width="15.7109375" style="14" customWidth="1"/>
    <col min="7" max="7" width="1.42578125" style="12" customWidth="1"/>
    <col min="8" max="11" width="9.140625" style="12"/>
    <col min="12" max="12" width="11.85546875" style="12" bestFit="1" customWidth="1"/>
    <col min="13" max="17" width="9.140625" style="12"/>
    <col min="18" max="18" width="4.85546875" style="12" bestFit="1" customWidth="1"/>
    <col min="19" max="16384" width="9.140625" style="12"/>
  </cols>
  <sheetData>
    <row r="2" spans="2:8" ht="20.85" customHeight="1">
      <c r="B2" s="1193" t="s">
        <v>1666</v>
      </c>
      <c r="C2" s="1193"/>
      <c r="D2" s="1193"/>
      <c r="E2" s="1193"/>
      <c r="F2" s="1193"/>
    </row>
    <row r="3" spans="2:8" ht="14.25" customHeight="1">
      <c r="B3" s="1065" t="s">
        <v>1407</v>
      </c>
      <c r="C3" s="1047" t="s">
        <v>1408</v>
      </c>
      <c r="D3" s="1044" t="s">
        <v>1445</v>
      </c>
      <c r="E3" s="1078" t="s">
        <v>2275</v>
      </c>
      <c r="F3" s="1053" t="s">
        <v>1664</v>
      </c>
    </row>
    <row r="4" spans="2:8" ht="14.25" customHeight="1">
      <c r="B4" s="1066"/>
      <c r="C4" s="1048"/>
      <c r="D4" s="1045"/>
      <c r="E4" s="1079"/>
      <c r="F4" s="1054"/>
    </row>
    <row r="5" spans="2:8" ht="14.25" customHeight="1">
      <c r="B5" s="1067"/>
      <c r="C5" s="1049"/>
      <c r="D5" s="1046"/>
      <c r="E5" s="1080"/>
      <c r="F5" s="655">
        <f>'RABATOVÝ LIST '!J19</f>
        <v>0</v>
      </c>
    </row>
    <row r="6" spans="2:8" ht="14.25" customHeight="1" thickBot="1">
      <c r="E6" s="14"/>
      <c r="F6" s="34"/>
    </row>
    <row r="7" spans="2:8" ht="14.25" customHeight="1">
      <c r="B7" s="74"/>
      <c r="C7" s="266"/>
      <c r="D7" s="105"/>
      <c r="E7" s="267"/>
      <c r="F7" s="424"/>
    </row>
    <row r="8" spans="2:8" ht="14.25" customHeight="1">
      <c r="B8" s="100"/>
      <c r="C8" s="236" t="s">
        <v>1202</v>
      </c>
      <c r="D8" s="237">
        <v>20</v>
      </c>
      <c r="E8" s="321">
        <v>11.774722381886829</v>
      </c>
      <c r="F8" s="322">
        <f t="shared" ref="F8:F16" si="0">E8*(100-$F$5)/100</f>
        <v>11.774722381886829</v>
      </c>
      <c r="H8" s="44"/>
    </row>
    <row r="9" spans="2:8" ht="14.25" customHeight="1">
      <c r="B9" s="99" t="s">
        <v>1454</v>
      </c>
      <c r="C9" s="228" t="s">
        <v>1203</v>
      </c>
      <c r="D9" s="229">
        <v>25</v>
      </c>
      <c r="E9" s="220">
        <v>14.41388429506836</v>
      </c>
      <c r="F9" s="323">
        <f t="shared" si="0"/>
        <v>14.41388429506836</v>
      </c>
    </row>
    <row r="10" spans="2:8" ht="14.25" customHeight="1">
      <c r="B10" s="147" t="s">
        <v>1661</v>
      </c>
      <c r="C10" s="228" t="s">
        <v>1204</v>
      </c>
      <c r="D10" s="229">
        <v>32</v>
      </c>
      <c r="E10" s="220">
        <v>17.771397971601079</v>
      </c>
      <c r="F10" s="323">
        <f t="shared" si="0"/>
        <v>17.771397971601079</v>
      </c>
    </row>
    <row r="11" spans="2:8" ht="14.25" customHeight="1">
      <c r="B11" s="63"/>
      <c r="C11" s="228" t="s">
        <v>1205</v>
      </c>
      <c r="D11" s="229">
        <v>40</v>
      </c>
      <c r="E11" s="220">
        <v>21.613018271261762</v>
      </c>
      <c r="F11" s="323">
        <f t="shared" si="0"/>
        <v>21.613018271261762</v>
      </c>
    </row>
    <row r="12" spans="2:8" ht="14.25" customHeight="1">
      <c r="B12" s="22"/>
      <c r="C12" s="228" t="s">
        <v>1206</v>
      </c>
      <c r="D12" s="229">
        <v>50</v>
      </c>
      <c r="E12" s="220">
        <v>27.797089973154584</v>
      </c>
      <c r="F12" s="323">
        <f t="shared" si="0"/>
        <v>27.797089973154584</v>
      </c>
    </row>
    <row r="13" spans="2:8" ht="14.25" customHeight="1">
      <c r="B13" s="22"/>
      <c r="C13" s="228" t="s">
        <v>1207</v>
      </c>
      <c r="D13" s="229">
        <v>63</v>
      </c>
      <c r="E13" s="220">
        <v>37.838398317389625</v>
      </c>
      <c r="F13" s="323">
        <f t="shared" si="0"/>
        <v>37.838398317389625</v>
      </c>
    </row>
    <row r="14" spans="2:8" ht="14.25" customHeight="1">
      <c r="B14" s="22"/>
      <c r="C14" s="228" t="s">
        <v>1208</v>
      </c>
      <c r="D14" s="229">
        <v>75</v>
      </c>
      <c r="E14" s="220">
        <v>167.79240719999999</v>
      </c>
      <c r="F14" s="323">
        <f t="shared" si="0"/>
        <v>167.79240719999999</v>
      </c>
    </row>
    <row r="15" spans="2:8" ht="14.25" customHeight="1">
      <c r="B15" s="22"/>
      <c r="C15" s="228" t="s">
        <v>1209</v>
      </c>
      <c r="D15" s="229">
        <v>90</v>
      </c>
      <c r="E15" s="220">
        <v>228.41584200000003</v>
      </c>
      <c r="F15" s="323">
        <f t="shared" si="0"/>
        <v>228.415842</v>
      </c>
    </row>
    <row r="16" spans="2:8" ht="14.25" customHeight="1">
      <c r="B16" s="22"/>
      <c r="C16" s="228" t="s">
        <v>1210</v>
      </c>
      <c r="D16" s="229">
        <v>110</v>
      </c>
      <c r="E16" s="220">
        <v>243.79289280000003</v>
      </c>
      <c r="F16" s="323">
        <f t="shared" si="0"/>
        <v>243.79289280000003</v>
      </c>
    </row>
    <row r="17" spans="2:7" ht="14.25" customHeight="1" thickBot="1">
      <c r="B17" s="64"/>
      <c r="C17" s="247"/>
      <c r="D17" s="248"/>
      <c r="E17" s="272"/>
      <c r="F17" s="205"/>
    </row>
    <row r="18" spans="2:7" ht="14.25" customHeight="1" thickBot="1">
      <c r="C18" s="60"/>
      <c r="D18" s="242"/>
      <c r="E18" s="281"/>
      <c r="F18" s="611"/>
      <c r="G18" s="34"/>
    </row>
    <row r="19" spans="2:7" ht="14.25" customHeight="1">
      <c r="B19" s="74"/>
      <c r="C19" s="266"/>
      <c r="D19" s="105"/>
      <c r="E19" s="290"/>
      <c r="F19" s="612"/>
      <c r="G19" s="34"/>
    </row>
    <row r="20" spans="2:7" ht="14.25" customHeight="1">
      <c r="B20" s="100"/>
      <c r="C20" s="236" t="s">
        <v>1211</v>
      </c>
      <c r="D20" s="237" t="s">
        <v>134</v>
      </c>
      <c r="E20" s="321">
        <v>12.368143403785632</v>
      </c>
      <c r="F20" s="322">
        <f t="shared" ref="F20:F28" si="1">E20*(100-$F$5)/100</f>
        <v>12.368143403785632</v>
      </c>
    </row>
    <row r="21" spans="2:7" ht="14.25" customHeight="1">
      <c r="B21" s="99" t="s">
        <v>1454</v>
      </c>
      <c r="C21" s="228" t="s">
        <v>1212</v>
      </c>
      <c r="D21" s="229" t="s">
        <v>133</v>
      </c>
      <c r="E21" s="220">
        <v>15.522644625458231</v>
      </c>
      <c r="F21" s="323">
        <f t="shared" si="1"/>
        <v>15.522644625458231</v>
      </c>
    </row>
    <row r="22" spans="2:7" ht="14.25" customHeight="1">
      <c r="B22" s="147" t="s">
        <v>1662</v>
      </c>
      <c r="C22" s="228" t="s">
        <v>1213</v>
      </c>
      <c r="D22" s="229" t="s">
        <v>132</v>
      </c>
      <c r="E22" s="220">
        <v>18.864541959309399</v>
      </c>
      <c r="F22" s="323">
        <f t="shared" si="1"/>
        <v>18.864541959309399</v>
      </c>
    </row>
    <row r="23" spans="2:7" ht="14.25" customHeight="1">
      <c r="B23" s="63"/>
      <c r="C23" s="228" t="s">
        <v>1214</v>
      </c>
      <c r="D23" s="229" t="s">
        <v>131</v>
      </c>
      <c r="E23" s="220">
        <v>23.408897679639725</v>
      </c>
      <c r="F23" s="323">
        <f t="shared" si="1"/>
        <v>23.408897679639725</v>
      </c>
    </row>
    <row r="24" spans="2:7" ht="14.25" customHeight="1">
      <c r="B24" s="22"/>
      <c r="C24" s="228" t="s">
        <v>1215</v>
      </c>
      <c r="D24" s="229" t="s">
        <v>135</v>
      </c>
      <c r="E24" s="220">
        <v>29.592969381532541</v>
      </c>
      <c r="F24" s="323">
        <f t="shared" si="1"/>
        <v>29.592969381532541</v>
      </c>
    </row>
    <row r="25" spans="2:7" ht="14.25" customHeight="1">
      <c r="B25" s="22"/>
      <c r="C25" s="228" t="s">
        <v>1216</v>
      </c>
      <c r="D25" s="229" t="s">
        <v>136</v>
      </c>
      <c r="E25" s="220">
        <v>40.243315090347949</v>
      </c>
      <c r="F25" s="323">
        <f t="shared" si="1"/>
        <v>40.243315090347949</v>
      </c>
    </row>
    <row r="26" spans="2:7" ht="14.25" customHeight="1">
      <c r="B26" s="22"/>
      <c r="C26" s="228" t="s">
        <v>1217</v>
      </c>
      <c r="D26" s="229" t="s">
        <v>158</v>
      </c>
      <c r="E26" s="220">
        <v>207.46311252435871</v>
      </c>
      <c r="F26" s="323">
        <f t="shared" si="1"/>
        <v>207.46311252435871</v>
      </c>
    </row>
    <row r="27" spans="2:7" ht="14.25" customHeight="1">
      <c r="B27" s="22"/>
      <c r="C27" s="228" t="s">
        <v>1218</v>
      </c>
      <c r="D27" s="229" t="s">
        <v>159</v>
      </c>
      <c r="E27" s="220">
        <v>279.29828885947728</v>
      </c>
      <c r="F27" s="323">
        <f t="shared" si="1"/>
        <v>279.29828885947728</v>
      </c>
    </row>
    <row r="28" spans="2:7" ht="14.25" customHeight="1">
      <c r="B28" s="22"/>
      <c r="C28" s="228" t="s">
        <v>1219</v>
      </c>
      <c r="D28" s="229" t="s">
        <v>160</v>
      </c>
      <c r="E28" s="220">
        <v>308.40715161788188</v>
      </c>
      <c r="F28" s="323">
        <f t="shared" si="1"/>
        <v>308.40715161788188</v>
      </c>
    </row>
    <row r="29" spans="2:7" ht="14.25" customHeight="1" thickBot="1">
      <c r="B29" s="64"/>
      <c r="C29" s="247"/>
      <c r="D29" s="248"/>
      <c r="E29" s="272"/>
      <c r="F29" s="205"/>
    </row>
    <row r="30" spans="2:7" ht="14.25" customHeight="1" thickBot="1">
      <c r="C30" s="28"/>
      <c r="D30" s="242"/>
      <c r="E30" s="274"/>
      <c r="F30" s="281"/>
    </row>
    <row r="31" spans="2:7" ht="14.25" customHeight="1">
      <c r="B31" s="74"/>
      <c r="C31" s="232"/>
      <c r="D31" s="105"/>
      <c r="E31" s="287"/>
      <c r="F31" s="288"/>
    </row>
    <row r="32" spans="2:7" ht="14.25" customHeight="1">
      <c r="B32" s="100"/>
      <c r="C32" s="236" t="s">
        <v>1220</v>
      </c>
      <c r="D32" s="237">
        <v>20</v>
      </c>
      <c r="E32" s="321">
        <v>8.0111837956338761</v>
      </c>
      <c r="F32" s="322">
        <f t="shared" ref="F32:F39" si="2">E32*(100-$F$5)/100</f>
        <v>8.0111837956338761</v>
      </c>
    </row>
    <row r="33" spans="2:12" ht="14.25" customHeight="1">
      <c r="B33" s="99" t="s">
        <v>1454</v>
      </c>
      <c r="C33" s="228" t="s">
        <v>1221</v>
      </c>
      <c r="D33" s="229">
        <v>25</v>
      </c>
      <c r="E33" s="220">
        <v>9.8070632040118397</v>
      </c>
      <c r="F33" s="323">
        <f t="shared" si="2"/>
        <v>9.8070632040118397</v>
      </c>
    </row>
    <row r="34" spans="2:12" ht="14.25" customHeight="1">
      <c r="B34" s="147" t="s">
        <v>1661</v>
      </c>
      <c r="C34" s="228" t="s">
        <v>1222</v>
      </c>
      <c r="D34" s="229">
        <v>32</v>
      </c>
      <c r="E34" s="220">
        <v>10.619113023452311</v>
      </c>
      <c r="F34" s="323">
        <f t="shared" si="2"/>
        <v>10.619113023452309</v>
      </c>
      <c r="H34" s="42"/>
    </row>
    <row r="35" spans="2:12" ht="14.25" customHeight="1">
      <c r="B35" s="63"/>
      <c r="C35" s="228" t="s">
        <v>1223</v>
      </c>
      <c r="D35" s="229">
        <v>40</v>
      </c>
      <c r="E35" s="220">
        <v>15.241550457190375</v>
      </c>
      <c r="F35" s="323">
        <f t="shared" si="2"/>
        <v>15.241550457190375</v>
      </c>
    </row>
    <row r="36" spans="2:12" ht="14.25" customHeight="1">
      <c r="B36" s="22"/>
      <c r="C36" s="228" t="s">
        <v>1224</v>
      </c>
      <c r="D36" s="229">
        <v>50</v>
      </c>
      <c r="E36" s="220">
        <v>17.880712370371906</v>
      </c>
      <c r="F36" s="323">
        <f t="shared" si="2"/>
        <v>17.880712370371906</v>
      </c>
    </row>
    <row r="37" spans="2:12" ht="14.25" customHeight="1">
      <c r="B37" s="22"/>
      <c r="C37" s="228" t="s">
        <v>1225</v>
      </c>
      <c r="D37" s="229">
        <v>63</v>
      </c>
      <c r="E37" s="220">
        <v>26.579015243993869</v>
      </c>
      <c r="F37" s="323">
        <f t="shared" si="2"/>
        <v>26.579015243993869</v>
      </c>
    </row>
    <row r="38" spans="2:12" ht="14.25" customHeight="1">
      <c r="B38" s="22"/>
      <c r="C38" s="228" t="s">
        <v>1226</v>
      </c>
      <c r="D38" s="229">
        <v>75</v>
      </c>
      <c r="E38" s="220">
        <v>117.13818645428793</v>
      </c>
      <c r="F38" s="323">
        <f t="shared" si="2"/>
        <v>117.13818645428793</v>
      </c>
    </row>
    <row r="39" spans="2:12" ht="14.25" customHeight="1">
      <c r="B39" s="22"/>
      <c r="C39" s="228" t="s">
        <v>1227</v>
      </c>
      <c r="D39" s="229">
        <v>90</v>
      </c>
      <c r="E39" s="220">
        <v>168.65650096071317</v>
      </c>
      <c r="F39" s="323">
        <f t="shared" si="2"/>
        <v>168.65650096071317</v>
      </c>
    </row>
    <row r="40" spans="2:12" ht="14.25" customHeight="1" thickBot="1">
      <c r="B40" s="64"/>
      <c r="C40" s="247"/>
      <c r="D40" s="248"/>
      <c r="E40" s="272"/>
      <c r="F40" s="205"/>
    </row>
    <row r="41" spans="2:12" ht="14.25" customHeight="1" thickBot="1">
      <c r="C41" s="28"/>
      <c r="D41" s="242"/>
      <c r="E41" s="274"/>
      <c r="F41" s="281"/>
    </row>
    <row r="42" spans="2:12" ht="14.25" customHeight="1">
      <c r="B42" s="74"/>
      <c r="C42" s="232"/>
      <c r="D42" s="105"/>
      <c r="E42" s="287"/>
      <c r="F42" s="288"/>
    </row>
    <row r="43" spans="2:12" s="43" customFormat="1" ht="14.25" customHeight="1">
      <c r="B43" s="99" t="s">
        <v>1454</v>
      </c>
      <c r="C43" s="367" t="s">
        <v>1228</v>
      </c>
      <c r="D43" s="368" t="s">
        <v>134</v>
      </c>
      <c r="E43" s="418">
        <v>9.4478873223362481</v>
      </c>
      <c r="F43" s="394">
        <f t="shared" ref="F43:F48" si="3">E43*(100-$F$5)/100</f>
        <v>9.4478873223362481</v>
      </c>
      <c r="I43" s="12"/>
      <c r="K43" s="12"/>
      <c r="L43" s="12"/>
    </row>
    <row r="44" spans="2:12" s="43" customFormat="1" ht="14.25" customHeight="1">
      <c r="B44" s="150" t="s">
        <v>1662</v>
      </c>
      <c r="C44" s="330" t="s">
        <v>1229</v>
      </c>
      <c r="D44" s="331" t="s">
        <v>133</v>
      </c>
      <c r="E44" s="419">
        <v>10.884590849038622</v>
      </c>
      <c r="F44" s="393">
        <f t="shared" si="3"/>
        <v>10.884590849038624</v>
      </c>
      <c r="I44" s="12"/>
      <c r="K44" s="12"/>
      <c r="L44" s="12"/>
    </row>
    <row r="45" spans="2:12" s="43" customFormat="1" ht="14.25" customHeight="1">
      <c r="B45" s="150"/>
      <c r="C45" s="330" t="s">
        <v>1230</v>
      </c>
      <c r="D45" s="331" t="s">
        <v>132</v>
      </c>
      <c r="E45" s="419">
        <v>13.976626699985028</v>
      </c>
      <c r="F45" s="393">
        <f t="shared" si="3"/>
        <v>13.976626699985026</v>
      </c>
      <c r="I45" s="12"/>
      <c r="K45" s="12"/>
      <c r="L45" s="12"/>
    </row>
    <row r="46" spans="2:12" s="43" customFormat="1" ht="14.25" customHeight="1">
      <c r="B46" s="162"/>
      <c r="C46" s="330" t="s">
        <v>1231</v>
      </c>
      <c r="D46" s="331" t="s">
        <v>131</v>
      </c>
      <c r="E46" s="419">
        <v>17.131127921657626</v>
      </c>
      <c r="F46" s="393">
        <f t="shared" si="3"/>
        <v>17.131127921657626</v>
      </c>
      <c r="I46" s="12"/>
      <c r="K46" s="12"/>
      <c r="L46" s="12"/>
    </row>
    <row r="47" spans="2:12" s="43" customFormat="1" ht="14.25" customHeight="1">
      <c r="B47" s="163"/>
      <c r="C47" s="330" t="s">
        <v>1232</v>
      </c>
      <c r="D47" s="331" t="s">
        <v>135</v>
      </c>
      <c r="E47" s="419">
        <v>19.973302289699266</v>
      </c>
      <c r="F47" s="393">
        <f t="shared" si="3"/>
        <v>19.973302289699266</v>
      </c>
      <c r="I47" s="12"/>
      <c r="K47" s="12"/>
      <c r="L47" s="12"/>
    </row>
    <row r="48" spans="2:12" s="43" customFormat="1" ht="14.25" customHeight="1">
      <c r="B48" s="163"/>
      <c r="C48" s="330" t="s">
        <v>1233</v>
      </c>
      <c r="D48" s="331" t="s">
        <v>136</v>
      </c>
      <c r="E48" s="419">
        <v>29.421189612035519</v>
      </c>
      <c r="F48" s="393">
        <f t="shared" si="3"/>
        <v>29.421189612035519</v>
      </c>
      <c r="I48" s="12"/>
      <c r="K48" s="12"/>
      <c r="L48" s="12"/>
    </row>
    <row r="49" spans="2:12" s="43" customFormat="1" ht="14.25" customHeight="1" thickBot="1">
      <c r="B49" s="164"/>
      <c r="C49" s="326"/>
      <c r="D49" s="327"/>
      <c r="E49" s="420"/>
      <c r="F49" s="421"/>
      <c r="I49" s="12"/>
      <c r="K49" s="12"/>
      <c r="L49" s="12"/>
    </row>
    <row r="50" spans="2:12" s="43" customFormat="1" ht="14.25" customHeight="1" thickBot="1">
      <c r="B50" s="160"/>
      <c r="C50" s="276"/>
      <c r="D50" s="324"/>
      <c r="E50" s="396"/>
      <c r="F50" s="397"/>
      <c r="I50" s="12"/>
      <c r="K50" s="12"/>
      <c r="L50" s="12"/>
    </row>
    <row r="51" spans="2:12" s="43" customFormat="1" ht="14.25" customHeight="1">
      <c r="B51" s="165"/>
      <c r="C51" s="298"/>
      <c r="D51" s="328"/>
      <c r="E51" s="422"/>
      <c r="F51" s="423"/>
      <c r="I51" s="12"/>
      <c r="K51" s="12"/>
      <c r="L51" s="12"/>
    </row>
    <row r="52" spans="2:12" ht="14.25" customHeight="1">
      <c r="B52" s="99" t="s">
        <v>1454</v>
      </c>
      <c r="C52" s="367" t="s">
        <v>1234</v>
      </c>
      <c r="D52" s="368" t="s">
        <v>153</v>
      </c>
      <c r="E52" s="418">
        <v>8.8076172723927968</v>
      </c>
      <c r="F52" s="394">
        <f t="shared" ref="F52:F111" si="4">E52*(100-$F$5)/100</f>
        <v>8.8076172723927968</v>
      </c>
    </row>
    <row r="53" spans="2:12" ht="14.25" customHeight="1">
      <c r="B53" s="150" t="s">
        <v>1685</v>
      </c>
      <c r="C53" s="330" t="s">
        <v>1235</v>
      </c>
      <c r="D53" s="331" t="s">
        <v>19</v>
      </c>
      <c r="E53" s="419">
        <v>10.103773714961241</v>
      </c>
      <c r="F53" s="393">
        <f t="shared" si="4"/>
        <v>10.103773714961241</v>
      </c>
    </row>
    <row r="54" spans="2:12" ht="14.25" customHeight="1">
      <c r="B54" s="150"/>
      <c r="C54" s="330" t="s">
        <v>1236</v>
      </c>
      <c r="D54" s="331" t="s">
        <v>22</v>
      </c>
      <c r="E54" s="419">
        <v>12.82101734155051</v>
      </c>
      <c r="F54" s="393">
        <f t="shared" si="4"/>
        <v>12.82101734155051</v>
      </c>
    </row>
    <row r="55" spans="2:12" ht="14.25" customHeight="1">
      <c r="B55" s="63"/>
      <c r="C55" s="330" t="s">
        <v>1237</v>
      </c>
      <c r="D55" s="331" t="s">
        <v>231</v>
      </c>
      <c r="E55" s="419">
        <v>15.241550457190375</v>
      </c>
      <c r="F55" s="393">
        <f t="shared" si="4"/>
        <v>15.241550457190375</v>
      </c>
    </row>
    <row r="56" spans="2:12" ht="14.25" customHeight="1">
      <c r="B56" s="22"/>
      <c r="C56" s="330" t="s">
        <v>1238</v>
      </c>
      <c r="D56" s="331" t="s">
        <v>232</v>
      </c>
      <c r="E56" s="419">
        <v>17.880712370371906</v>
      </c>
      <c r="F56" s="393">
        <f t="shared" si="4"/>
        <v>17.880712370371906</v>
      </c>
    </row>
    <row r="57" spans="2:12" ht="14.25" customHeight="1">
      <c r="B57" s="22"/>
      <c r="C57" s="330" t="s">
        <v>1239</v>
      </c>
      <c r="D57" s="331" t="s">
        <v>26</v>
      </c>
      <c r="E57" s="419">
        <v>26.579015243993869</v>
      </c>
      <c r="F57" s="393">
        <f t="shared" si="4"/>
        <v>26.579015243993869</v>
      </c>
    </row>
    <row r="58" spans="2:12" ht="14.25" customHeight="1" thickBot="1">
      <c r="B58" s="64"/>
      <c r="C58" s="326"/>
      <c r="D58" s="327"/>
      <c r="E58" s="420"/>
      <c r="F58" s="421"/>
    </row>
    <row r="59" spans="2:12" ht="14.25" customHeight="1" thickBot="1">
      <c r="C59" s="276"/>
      <c r="D59" s="324"/>
      <c r="E59" s="396"/>
      <c r="F59" s="397"/>
    </row>
    <row r="60" spans="2:12" ht="14.25" customHeight="1">
      <c r="B60" s="74"/>
      <c r="C60" s="298"/>
      <c r="D60" s="328"/>
      <c r="E60" s="422"/>
      <c r="F60" s="423"/>
    </row>
    <row r="61" spans="2:12" ht="14.25" customHeight="1">
      <c r="B61" s="99" t="s">
        <v>1454</v>
      </c>
      <c r="C61" s="367" t="s">
        <v>1240</v>
      </c>
      <c r="D61" s="368" t="s">
        <v>234</v>
      </c>
      <c r="E61" s="418">
        <v>9.4635036650177948</v>
      </c>
      <c r="F61" s="394">
        <f t="shared" si="4"/>
        <v>9.4635036650177948</v>
      </c>
    </row>
    <row r="62" spans="2:12" ht="14.25" customHeight="1">
      <c r="B62" s="150" t="s">
        <v>1686</v>
      </c>
      <c r="C62" s="330" t="s">
        <v>1241</v>
      </c>
      <c r="D62" s="331" t="s">
        <v>233</v>
      </c>
      <c r="E62" s="419">
        <v>10.853358163675521</v>
      </c>
      <c r="F62" s="393">
        <f t="shared" si="4"/>
        <v>10.853358163675521</v>
      </c>
    </row>
    <row r="63" spans="2:12" ht="14.25" customHeight="1">
      <c r="B63" s="150"/>
      <c r="C63" s="330" t="s">
        <v>1242</v>
      </c>
      <c r="D63" s="331" t="s">
        <v>235</v>
      </c>
      <c r="E63" s="419">
        <v>13.976626699985028</v>
      </c>
      <c r="F63" s="393">
        <f t="shared" si="4"/>
        <v>13.976626699985026</v>
      </c>
    </row>
    <row r="64" spans="2:12" ht="14.25" customHeight="1">
      <c r="B64" s="63"/>
      <c r="C64" s="330" t="s">
        <v>1243</v>
      </c>
      <c r="D64" s="331" t="s">
        <v>236</v>
      </c>
      <c r="E64" s="419">
        <v>17.115511578976076</v>
      </c>
      <c r="F64" s="393">
        <f t="shared" si="4"/>
        <v>17.115511578976076</v>
      </c>
    </row>
    <row r="65" spans="2:6" ht="14.25" customHeight="1">
      <c r="B65" s="22"/>
      <c r="C65" s="330" t="s">
        <v>1244</v>
      </c>
      <c r="D65" s="331" t="s">
        <v>237</v>
      </c>
      <c r="E65" s="419">
        <v>19.973302289699266</v>
      </c>
      <c r="F65" s="393">
        <f t="shared" si="4"/>
        <v>19.973302289699266</v>
      </c>
    </row>
    <row r="66" spans="2:6" ht="14.25" customHeight="1">
      <c r="B66" s="22"/>
      <c r="C66" s="330" t="s">
        <v>1245</v>
      </c>
      <c r="D66" s="331" t="s">
        <v>238</v>
      </c>
      <c r="E66" s="419">
        <v>29.405573269353965</v>
      </c>
      <c r="F66" s="393">
        <f t="shared" si="4"/>
        <v>29.405573269353962</v>
      </c>
    </row>
    <row r="67" spans="2:6" ht="14.25" customHeight="1" thickBot="1">
      <c r="B67" s="64"/>
      <c r="C67" s="326"/>
      <c r="D67" s="327"/>
      <c r="E67" s="420"/>
      <c r="F67" s="421"/>
    </row>
    <row r="68" spans="2:6" ht="14.25" customHeight="1" thickBot="1">
      <c r="C68" s="276"/>
      <c r="D68" s="324"/>
      <c r="E68" s="396"/>
      <c r="F68" s="397"/>
    </row>
    <row r="69" spans="2:6" ht="14.25" customHeight="1">
      <c r="B69" s="74"/>
      <c r="C69" s="298"/>
      <c r="D69" s="328"/>
      <c r="E69" s="422"/>
      <c r="F69" s="423"/>
    </row>
    <row r="70" spans="2:6" ht="14.25" customHeight="1">
      <c r="B70" s="99" t="s">
        <v>1454</v>
      </c>
      <c r="C70" s="367" t="s">
        <v>1246</v>
      </c>
      <c r="D70" s="368" t="s">
        <v>153</v>
      </c>
      <c r="E70" s="418">
        <v>8.8076172723927968</v>
      </c>
      <c r="F70" s="394">
        <f t="shared" si="4"/>
        <v>8.8076172723927968</v>
      </c>
    </row>
    <row r="71" spans="2:6" ht="14.25" customHeight="1">
      <c r="B71" s="150" t="s">
        <v>1687</v>
      </c>
      <c r="C71" s="330" t="s">
        <v>1247</v>
      </c>
      <c r="D71" s="331" t="s">
        <v>19</v>
      </c>
      <c r="E71" s="419">
        <v>10.103773714961241</v>
      </c>
      <c r="F71" s="393">
        <f t="shared" si="4"/>
        <v>10.103773714961241</v>
      </c>
    </row>
    <row r="72" spans="2:6" ht="14.25" customHeight="1">
      <c r="B72" s="150"/>
      <c r="C72" s="330" t="s">
        <v>1248</v>
      </c>
      <c r="D72" s="331" t="s">
        <v>22</v>
      </c>
      <c r="E72" s="419">
        <v>12.82101734155051</v>
      </c>
      <c r="F72" s="393">
        <f t="shared" si="4"/>
        <v>12.82101734155051</v>
      </c>
    </row>
    <row r="73" spans="2:6" ht="14.25" customHeight="1">
      <c r="B73" s="63"/>
      <c r="C73" s="330" t="s">
        <v>1249</v>
      </c>
      <c r="D73" s="331" t="s">
        <v>231</v>
      </c>
      <c r="E73" s="419">
        <v>15.241550457190375</v>
      </c>
      <c r="F73" s="393">
        <f t="shared" si="4"/>
        <v>15.241550457190375</v>
      </c>
    </row>
    <row r="74" spans="2:6" ht="14.25" customHeight="1">
      <c r="B74" s="22"/>
      <c r="C74" s="330" t="s">
        <v>1250</v>
      </c>
      <c r="D74" s="331" t="s">
        <v>232</v>
      </c>
      <c r="E74" s="419">
        <v>17.880712370371906</v>
      </c>
      <c r="F74" s="393">
        <f t="shared" si="4"/>
        <v>17.880712370371906</v>
      </c>
    </row>
    <row r="75" spans="2:6" ht="14.25" customHeight="1">
      <c r="B75" s="22"/>
      <c r="C75" s="330" t="s">
        <v>1251</v>
      </c>
      <c r="D75" s="331" t="s">
        <v>26</v>
      </c>
      <c r="E75" s="419">
        <v>26.579015243993869</v>
      </c>
      <c r="F75" s="393">
        <f t="shared" si="4"/>
        <v>26.579015243993869</v>
      </c>
    </row>
    <row r="76" spans="2:6" ht="14.25" customHeight="1" thickBot="1">
      <c r="B76" s="64"/>
      <c r="C76" s="326"/>
      <c r="D76" s="327"/>
      <c r="E76" s="420"/>
      <c r="F76" s="421"/>
    </row>
    <row r="77" spans="2:6" ht="14.25" customHeight="1" thickBot="1">
      <c r="C77" s="276"/>
      <c r="D77" s="324"/>
      <c r="E77" s="396"/>
      <c r="F77" s="397"/>
    </row>
    <row r="78" spans="2:6" ht="14.25" customHeight="1">
      <c r="B78" s="74"/>
      <c r="C78" s="298"/>
      <c r="D78" s="328"/>
      <c r="E78" s="422"/>
      <c r="F78" s="423"/>
    </row>
    <row r="79" spans="2:6" ht="14.25" customHeight="1">
      <c r="B79" s="99" t="s">
        <v>1454</v>
      </c>
      <c r="C79" s="367" t="s">
        <v>1252</v>
      </c>
      <c r="D79" s="368" t="s">
        <v>134</v>
      </c>
      <c r="E79" s="418">
        <v>9.4635036650177948</v>
      </c>
      <c r="F79" s="394">
        <f t="shared" si="4"/>
        <v>9.4635036650177948</v>
      </c>
    </row>
    <row r="80" spans="2:6" ht="14.25" customHeight="1">
      <c r="B80" s="150" t="s">
        <v>1688</v>
      </c>
      <c r="C80" s="330" t="s">
        <v>1253</v>
      </c>
      <c r="D80" s="331" t="s">
        <v>133</v>
      </c>
      <c r="E80" s="419">
        <v>10.853358163675521</v>
      </c>
      <c r="F80" s="393">
        <f t="shared" si="4"/>
        <v>10.853358163675521</v>
      </c>
    </row>
    <row r="81" spans="2:6" ht="14.25" customHeight="1">
      <c r="B81" s="150"/>
      <c r="C81" s="330" t="s">
        <v>1254</v>
      </c>
      <c r="D81" s="331" t="s">
        <v>132</v>
      </c>
      <c r="E81" s="419">
        <v>13.976626699985028</v>
      </c>
      <c r="F81" s="393">
        <f t="shared" si="4"/>
        <v>13.976626699985026</v>
      </c>
    </row>
    <row r="82" spans="2:6" ht="14.25" customHeight="1">
      <c r="B82" s="63"/>
      <c r="C82" s="330" t="s">
        <v>1255</v>
      </c>
      <c r="D82" s="331" t="s">
        <v>131</v>
      </c>
      <c r="E82" s="419">
        <v>17.115511578976076</v>
      </c>
      <c r="F82" s="393">
        <f t="shared" si="4"/>
        <v>17.115511578976076</v>
      </c>
    </row>
    <row r="83" spans="2:6" ht="14.25" customHeight="1">
      <c r="B83" s="22"/>
      <c r="C83" s="330" t="s">
        <v>1256</v>
      </c>
      <c r="D83" s="331" t="s">
        <v>135</v>
      </c>
      <c r="E83" s="419">
        <v>19.973302289699266</v>
      </c>
      <c r="F83" s="393">
        <f t="shared" si="4"/>
        <v>19.973302289699266</v>
      </c>
    </row>
    <row r="84" spans="2:6" ht="14.25" customHeight="1">
      <c r="B84" s="22"/>
      <c r="C84" s="330" t="s">
        <v>1257</v>
      </c>
      <c r="D84" s="331" t="s">
        <v>136</v>
      </c>
      <c r="E84" s="419">
        <v>29.405573269353965</v>
      </c>
      <c r="F84" s="393">
        <f t="shared" si="4"/>
        <v>29.405573269353962</v>
      </c>
    </row>
    <row r="85" spans="2:6" ht="14.25" customHeight="1" thickBot="1">
      <c r="B85" s="64"/>
      <c r="C85" s="326"/>
      <c r="D85" s="327"/>
      <c r="E85" s="420"/>
      <c r="F85" s="421"/>
    </row>
    <row r="86" spans="2:6" ht="14.25" customHeight="1" thickBot="1">
      <c r="C86" s="276"/>
      <c r="D86" s="324"/>
      <c r="E86" s="396"/>
      <c r="F86" s="397"/>
    </row>
    <row r="87" spans="2:6" ht="14.25" customHeight="1">
      <c r="B87" s="74"/>
      <c r="C87" s="298"/>
      <c r="D87" s="328"/>
      <c r="E87" s="422"/>
      <c r="F87" s="423"/>
    </row>
    <row r="88" spans="2:6" ht="14.25" customHeight="1">
      <c r="B88" s="99" t="s">
        <v>1454</v>
      </c>
      <c r="C88" s="367" t="s">
        <v>1258</v>
      </c>
      <c r="D88" s="368" t="s">
        <v>234</v>
      </c>
      <c r="E88" s="418">
        <v>9.4635036650177948</v>
      </c>
      <c r="F88" s="394">
        <f t="shared" si="4"/>
        <v>9.4635036650177948</v>
      </c>
    </row>
    <row r="89" spans="2:6" ht="14.25" customHeight="1">
      <c r="B89" s="150" t="s">
        <v>1689</v>
      </c>
      <c r="C89" s="330" t="s">
        <v>1259</v>
      </c>
      <c r="D89" s="331" t="s">
        <v>233</v>
      </c>
      <c r="E89" s="419">
        <v>10.853358163675521</v>
      </c>
      <c r="F89" s="393">
        <f t="shared" si="4"/>
        <v>10.853358163675521</v>
      </c>
    </row>
    <row r="90" spans="2:6" ht="14.25" customHeight="1">
      <c r="B90" s="150"/>
      <c r="C90" s="330" t="s">
        <v>1260</v>
      </c>
      <c r="D90" s="331" t="s">
        <v>235</v>
      </c>
      <c r="E90" s="419">
        <v>13.976626699985028</v>
      </c>
      <c r="F90" s="393">
        <f t="shared" si="4"/>
        <v>13.976626699985026</v>
      </c>
    </row>
    <row r="91" spans="2:6" ht="14.25" customHeight="1">
      <c r="B91" s="63"/>
      <c r="C91" s="330" t="s">
        <v>1261</v>
      </c>
      <c r="D91" s="331" t="s">
        <v>236</v>
      </c>
      <c r="E91" s="419">
        <v>17.115511578976076</v>
      </c>
      <c r="F91" s="393">
        <f t="shared" si="4"/>
        <v>17.115511578976076</v>
      </c>
    </row>
    <row r="92" spans="2:6" ht="14.25" customHeight="1">
      <c r="B92" s="22"/>
      <c r="C92" s="330" t="s">
        <v>1262</v>
      </c>
      <c r="D92" s="331" t="s">
        <v>237</v>
      </c>
      <c r="E92" s="419">
        <v>19.973302289699266</v>
      </c>
      <c r="F92" s="393">
        <f t="shared" si="4"/>
        <v>19.973302289699266</v>
      </c>
    </row>
    <row r="93" spans="2:6" ht="14.25" customHeight="1">
      <c r="B93" s="22"/>
      <c r="C93" s="330" t="s">
        <v>1263</v>
      </c>
      <c r="D93" s="331" t="s">
        <v>238</v>
      </c>
      <c r="E93" s="419">
        <v>29.405573269353965</v>
      </c>
      <c r="F93" s="393">
        <f t="shared" si="4"/>
        <v>29.405573269353962</v>
      </c>
    </row>
    <row r="94" spans="2:6" ht="14.25" customHeight="1" thickBot="1">
      <c r="B94" s="64"/>
      <c r="C94" s="326"/>
      <c r="D94" s="327"/>
      <c r="E94" s="420"/>
      <c r="F94" s="421"/>
    </row>
    <row r="95" spans="2:6" ht="14.25" customHeight="1" thickBot="1">
      <c r="C95" s="276"/>
      <c r="D95" s="324"/>
      <c r="E95" s="396"/>
      <c r="F95" s="397"/>
    </row>
    <row r="96" spans="2:6" ht="14.25" customHeight="1">
      <c r="B96" s="74"/>
      <c r="C96" s="298"/>
      <c r="D96" s="328"/>
      <c r="E96" s="422"/>
      <c r="F96" s="423"/>
    </row>
    <row r="97" spans="2:6" ht="14.25" customHeight="1">
      <c r="B97" s="99" t="s">
        <v>1454</v>
      </c>
      <c r="C97" s="367" t="s">
        <v>1264</v>
      </c>
      <c r="D97" s="368" t="s">
        <v>134</v>
      </c>
      <c r="E97" s="418">
        <v>9.4635036650177948</v>
      </c>
      <c r="F97" s="394">
        <f t="shared" si="4"/>
        <v>9.4635036650177948</v>
      </c>
    </row>
    <row r="98" spans="2:6" ht="14.25" customHeight="1">
      <c r="B98" s="150" t="s">
        <v>1690</v>
      </c>
      <c r="C98" s="330" t="s">
        <v>1265</v>
      </c>
      <c r="D98" s="331" t="s">
        <v>133</v>
      </c>
      <c r="E98" s="419">
        <v>10.853358163675521</v>
      </c>
      <c r="F98" s="393">
        <f t="shared" si="4"/>
        <v>10.853358163675521</v>
      </c>
    </row>
    <row r="99" spans="2:6" ht="14.25" customHeight="1">
      <c r="B99" s="150"/>
      <c r="C99" s="330" t="s">
        <v>1266</v>
      </c>
      <c r="D99" s="331" t="s">
        <v>132</v>
      </c>
      <c r="E99" s="419">
        <v>13.976626699985028</v>
      </c>
      <c r="F99" s="393">
        <f t="shared" si="4"/>
        <v>13.976626699985026</v>
      </c>
    </row>
    <row r="100" spans="2:6" ht="14.25" customHeight="1">
      <c r="B100" s="63"/>
      <c r="C100" s="330" t="s">
        <v>1267</v>
      </c>
      <c r="D100" s="331" t="s">
        <v>131</v>
      </c>
      <c r="E100" s="419">
        <v>17.115511578976076</v>
      </c>
      <c r="F100" s="393">
        <f t="shared" si="4"/>
        <v>17.115511578976076</v>
      </c>
    </row>
    <row r="101" spans="2:6" ht="14.25" customHeight="1">
      <c r="B101" s="22"/>
      <c r="C101" s="330" t="s">
        <v>1268</v>
      </c>
      <c r="D101" s="331" t="s">
        <v>135</v>
      </c>
      <c r="E101" s="419">
        <v>19.973302289699266</v>
      </c>
      <c r="F101" s="393">
        <f t="shared" si="4"/>
        <v>19.973302289699266</v>
      </c>
    </row>
    <row r="102" spans="2:6" ht="14.25" customHeight="1">
      <c r="B102" s="22"/>
      <c r="C102" s="330" t="s">
        <v>1269</v>
      </c>
      <c r="D102" s="331" t="s">
        <v>136</v>
      </c>
      <c r="E102" s="419">
        <v>29.405573269353965</v>
      </c>
      <c r="F102" s="393">
        <f t="shared" si="4"/>
        <v>29.405573269353962</v>
      </c>
    </row>
    <row r="103" spans="2:6" ht="14.25" customHeight="1" thickBot="1">
      <c r="B103" s="64"/>
      <c r="C103" s="326"/>
      <c r="D103" s="327"/>
      <c r="E103" s="420"/>
      <c r="F103" s="421"/>
    </row>
    <row r="104" spans="2:6" ht="14.25" customHeight="1" thickBot="1">
      <c r="C104" s="276"/>
      <c r="D104" s="324"/>
      <c r="E104" s="396"/>
      <c r="F104" s="397"/>
    </row>
    <row r="105" spans="2:6" ht="14.25" customHeight="1">
      <c r="B105" s="74"/>
      <c r="C105" s="298"/>
      <c r="D105" s="328"/>
      <c r="E105" s="422"/>
      <c r="F105" s="423"/>
    </row>
    <row r="106" spans="2:6" ht="14.25" customHeight="1">
      <c r="B106" s="99" t="s">
        <v>1454</v>
      </c>
      <c r="C106" s="367" t="s">
        <v>1270</v>
      </c>
      <c r="D106" s="368" t="s">
        <v>134</v>
      </c>
      <c r="E106" s="418">
        <v>9.4635036650177948</v>
      </c>
      <c r="F106" s="394">
        <f t="shared" si="4"/>
        <v>9.4635036650177948</v>
      </c>
    </row>
    <row r="107" spans="2:6" ht="14.25" customHeight="1">
      <c r="B107" s="150" t="s">
        <v>1691</v>
      </c>
      <c r="C107" s="330" t="s">
        <v>1271</v>
      </c>
      <c r="D107" s="331" t="s">
        <v>133</v>
      </c>
      <c r="E107" s="419">
        <v>10.853358163675521</v>
      </c>
      <c r="F107" s="393">
        <f t="shared" si="4"/>
        <v>10.853358163675521</v>
      </c>
    </row>
    <row r="108" spans="2:6" ht="14.25" customHeight="1">
      <c r="B108" s="150"/>
      <c r="C108" s="330" t="s">
        <v>1272</v>
      </c>
      <c r="D108" s="331" t="s">
        <v>132</v>
      </c>
      <c r="E108" s="419">
        <v>13.976626699985028</v>
      </c>
      <c r="F108" s="393">
        <f t="shared" si="4"/>
        <v>13.976626699985026</v>
      </c>
    </row>
    <row r="109" spans="2:6" ht="14.25" customHeight="1">
      <c r="B109" s="63"/>
      <c r="C109" s="330" t="s">
        <v>1273</v>
      </c>
      <c r="D109" s="331" t="s">
        <v>131</v>
      </c>
      <c r="E109" s="419">
        <v>17.115511578976076</v>
      </c>
      <c r="F109" s="393">
        <f t="shared" si="4"/>
        <v>17.115511578976076</v>
      </c>
    </row>
    <row r="110" spans="2:6" ht="14.25" customHeight="1">
      <c r="B110" s="22"/>
      <c r="C110" s="330" t="s">
        <v>1274</v>
      </c>
      <c r="D110" s="331" t="s">
        <v>135</v>
      </c>
      <c r="E110" s="419">
        <v>19.973302289699266</v>
      </c>
      <c r="F110" s="393">
        <f t="shared" si="4"/>
        <v>19.973302289699266</v>
      </c>
    </row>
    <row r="111" spans="2:6" ht="14.25" customHeight="1">
      <c r="B111" s="22"/>
      <c r="C111" s="330" t="s">
        <v>1275</v>
      </c>
      <c r="D111" s="331" t="s">
        <v>136</v>
      </c>
      <c r="E111" s="419">
        <v>29.405573269353965</v>
      </c>
      <c r="F111" s="393">
        <f t="shared" si="4"/>
        <v>29.405573269353962</v>
      </c>
    </row>
    <row r="112" spans="2:6" ht="14.25" customHeight="1" thickBot="1">
      <c r="B112" s="64"/>
      <c r="C112" s="326"/>
      <c r="D112" s="327"/>
      <c r="E112" s="420"/>
      <c r="F112" s="421"/>
    </row>
    <row r="113" spans="2:11" ht="14.25" customHeight="1">
      <c r="C113" s="276"/>
      <c r="D113" s="324"/>
      <c r="E113" s="396"/>
      <c r="F113" s="397"/>
    </row>
    <row r="114" spans="2:11" ht="14.25" customHeight="1" thickBot="1">
      <c r="C114" s="276"/>
      <c r="D114" s="324"/>
      <c r="E114" s="396"/>
      <c r="F114" s="397"/>
    </row>
    <row r="115" spans="2:11" ht="14.25" customHeight="1">
      <c r="B115" s="551"/>
      <c r="C115" s="715"/>
      <c r="D115" s="716"/>
      <c r="E115" s="717"/>
      <c r="F115" s="718"/>
    </row>
    <row r="116" spans="2:11" ht="14.25" customHeight="1">
      <c r="B116" s="99" t="s">
        <v>2072</v>
      </c>
      <c r="C116" s="710" t="s">
        <v>2066</v>
      </c>
      <c r="D116" s="567">
        <v>20</v>
      </c>
      <c r="E116" s="603">
        <v>16.38338837621918</v>
      </c>
      <c r="F116" s="708">
        <f>E116*(100-$F$5)/100</f>
        <v>16.38338837621918</v>
      </c>
    </row>
    <row r="117" spans="2:11" ht="14.25" customHeight="1">
      <c r="B117" s="702" t="s">
        <v>2073</v>
      </c>
      <c r="C117" s="711" t="s">
        <v>2067</v>
      </c>
      <c r="D117" s="570">
        <v>25</v>
      </c>
      <c r="E117" s="603">
        <v>21.651583291397262</v>
      </c>
      <c r="F117" s="708">
        <f t="shared" ref="F117:F121" si="5">E117*(100-$F$5)/100</f>
        <v>21.651583291397266</v>
      </c>
    </row>
    <row r="118" spans="2:11" ht="14.25" customHeight="1">
      <c r="B118" s="556"/>
      <c r="C118" s="711" t="s">
        <v>2068</v>
      </c>
      <c r="D118" s="570">
        <v>32</v>
      </c>
      <c r="E118" s="603">
        <v>24.970237753315075</v>
      </c>
      <c r="F118" s="708">
        <f t="shared" si="5"/>
        <v>24.970237753315079</v>
      </c>
    </row>
    <row r="119" spans="2:11" ht="14.25" customHeight="1">
      <c r="B119" s="556"/>
      <c r="C119" s="711" t="s">
        <v>2069</v>
      </c>
      <c r="D119" s="570">
        <v>40</v>
      </c>
      <c r="E119" s="603">
        <v>32.476833999123301</v>
      </c>
      <c r="F119" s="708">
        <f t="shared" si="5"/>
        <v>32.476833999123301</v>
      </c>
    </row>
    <row r="120" spans="2:11" ht="14.25" customHeight="1">
      <c r="B120" s="556"/>
      <c r="C120" s="710" t="s">
        <v>2070</v>
      </c>
      <c r="D120" s="570">
        <v>50</v>
      </c>
      <c r="E120" s="603">
        <v>39.261278051506856</v>
      </c>
      <c r="F120" s="708">
        <f t="shared" si="5"/>
        <v>39.261278051506856</v>
      </c>
    </row>
    <row r="121" spans="2:11" ht="14.25" customHeight="1">
      <c r="B121" s="556"/>
      <c r="C121" s="711" t="s">
        <v>2071</v>
      </c>
      <c r="D121" s="570">
        <v>63</v>
      </c>
      <c r="E121" s="603">
        <v>53.405724159123302</v>
      </c>
      <c r="F121" s="708">
        <f t="shared" si="5"/>
        <v>53.405724159123302</v>
      </c>
    </row>
    <row r="122" spans="2:11" ht="14.25" customHeight="1" thickBot="1">
      <c r="B122" s="574"/>
      <c r="C122" s="712"/>
      <c r="D122" s="713"/>
      <c r="E122" s="714"/>
      <c r="F122" s="709"/>
    </row>
    <row r="123" spans="2:11" ht="14.25" customHeight="1" thickBot="1">
      <c r="C123" s="276"/>
      <c r="D123" s="324"/>
      <c r="E123" s="396"/>
      <c r="F123" s="397"/>
    </row>
    <row r="124" spans="2:11" ht="14.25" customHeight="1">
      <c r="B124" s="551"/>
      <c r="C124" s="715"/>
      <c r="D124" s="716"/>
      <c r="E124" s="717"/>
      <c r="F124" s="718"/>
      <c r="K124" s="840"/>
    </row>
    <row r="125" spans="2:11" ht="14.25" customHeight="1">
      <c r="B125" s="99" t="s">
        <v>2072</v>
      </c>
      <c r="C125" s="710" t="s">
        <v>2288</v>
      </c>
      <c r="D125" s="567" t="s">
        <v>153</v>
      </c>
      <c r="E125" s="603">
        <v>14.749873200000001</v>
      </c>
      <c r="F125" s="708">
        <f>E125*(100-$F$5)/100</f>
        <v>14.749873200000001</v>
      </c>
      <c r="K125" s="840"/>
    </row>
    <row r="126" spans="2:11" ht="14.25" customHeight="1">
      <c r="B126" s="150" t="s">
        <v>2289</v>
      </c>
      <c r="C126" s="710" t="s">
        <v>2290</v>
      </c>
      <c r="D126" s="570" t="s">
        <v>19</v>
      </c>
      <c r="E126" s="603">
        <v>19.588100400000002</v>
      </c>
      <c r="F126" s="708">
        <f t="shared" ref="F126:F130" si="6">E126*(100-$F$5)/100</f>
        <v>19.588100400000002</v>
      </c>
      <c r="K126" s="840"/>
    </row>
    <row r="127" spans="2:11" ht="14.25" customHeight="1">
      <c r="B127" s="556"/>
      <c r="C127" s="710" t="s">
        <v>2291</v>
      </c>
      <c r="D127" s="570" t="s">
        <v>22</v>
      </c>
      <c r="E127" s="603">
        <v>22.466397600000001</v>
      </c>
      <c r="F127" s="708">
        <f t="shared" si="6"/>
        <v>22.466397600000001</v>
      </c>
      <c r="K127" s="840"/>
    </row>
    <row r="128" spans="2:11" ht="14.25" customHeight="1">
      <c r="B128" s="556"/>
      <c r="C128" s="710" t="s">
        <v>2292</v>
      </c>
      <c r="D128" s="570" t="s">
        <v>231</v>
      </c>
      <c r="E128" s="603">
        <v>29.320552800000005</v>
      </c>
      <c r="F128" s="708">
        <f t="shared" si="6"/>
        <v>29.320552800000005</v>
      </c>
      <c r="K128" s="840"/>
    </row>
    <row r="129" spans="2:13" ht="14.25" customHeight="1">
      <c r="B129" s="556"/>
      <c r="C129" s="710" t="s">
        <v>2293</v>
      </c>
      <c r="D129" s="570" t="s">
        <v>232</v>
      </c>
      <c r="E129" s="603">
        <v>35.345937600000006</v>
      </c>
      <c r="F129" s="708">
        <f t="shared" si="6"/>
        <v>35.345937600000006</v>
      </c>
      <c r="K129" s="840"/>
    </row>
    <row r="130" spans="2:13" ht="14.25" customHeight="1">
      <c r="B130" s="556"/>
      <c r="C130" s="710" t="s">
        <v>2294</v>
      </c>
      <c r="D130" s="570" t="s">
        <v>26</v>
      </c>
      <c r="E130" s="603">
        <v>48.068683200000009</v>
      </c>
      <c r="F130" s="708">
        <f t="shared" si="6"/>
        <v>48.068683200000017</v>
      </c>
      <c r="K130" s="840"/>
    </row>
    <row r="131" spans="2:13" ht="14.25" customHeight="1" thickBot="1">
      <c r="B131" s="574"/>
      <c r="C131" s="712"/>
      <c r="D131" s="713"/>
      <c r="E131" s="714"/>
      <c r="F131" s="709"/>
      <c r="K131" s="840"/>
    </row>
    <row r="132" spans="2:13" ht="14.25" customHeight="1" thickBot="1">
      <c r="C132" s="276"/>
      <c r="D132" s="324"/>
      <c r="E132" s="396"/>
      <c r="F132" s="397"/>
    </row>
    <row r="133" spans="2:13" ht="14.25" customHeight="1">
      <c r="B133" s="74"/>
      <c r="C133" s="298"/>
      <c r="D133" s="328"/>
      <c r="E133" s="422"/>
      <c r="F133" s="423"/>
    </row>
    <row r="134" spans="2:13" ht="14.25" customHeight="1">
      <c r="B134" s="100"/>
      <c r="C134" s="895" t="s">
        <v>2495</v>
      </c>
      <c r="D134" s="368">
        <v>20</v>
      </c>
      <c r="E134" s="418">
        <v>1.2081259341810993</v>
      </c>
      <c r="F134" s="394">
        <f t="shared" ref="F134:F139" si="7">E134*(100-$F$5)/100</f>
        <v>1.2081259341810993</v>
      </c>
      <c r="M134" s="44"/>
    </row>
    <row r="135" spans="2:13" ht="14.25" customHeight="1">
      <c r="B135" s="175" t="s">
        <v>1455</v>
      </c>
      <c r="C135" s="896" t="s">
        <v>2496</v>
      </c>
      <c r="D135" s="331">
        <v>25</v>
      </c>
      <c r="E135" s="419">
        <v>1.7719180367989453</v>
      </c>
      <c r="F135" s="393">
        <f t="shared" si="7"/>
        <v>1.7719180367989451</v>
      </c>
      <c r="M135" s="44"/>
    </row>
    <row r="136" spans="2:13" ht="14.25" customHeight="1">
      <c r="B136" s="149" t="s">
        <v>548</v>
      </c>
      <c r="C136" s="896" t="s">
        <v>2497</v>
      </c>
      <c r="D136" s="331">
        <v>32</v>
      </c>
      <c r="E136" s="419">
        <v>2.6578770551984179</v>
      </c>
      <c r="F136" s="393">
        <f t="shared" si="7"/>
        <v>2.6578770551984179</v>
      </c>
      <c r="M136" s="44"/>
    </row>
    <row r="137" spans="2:13" ht="14.25" customHeight="1">
      <c r="B137" s="63"/>
      <c r="C137" s="896" t="s">
        <v>2498</v>
      </c>
      <c r="D137" s="331">
        <v>40</v>
      </c>
      <c r="E137" s="419">
        <v>4.2687116341065501</v>
      </c>
      <c r="F137" s="393">
        <f t="shared" si="7"/>
        <v>4.2687116341065501</v>
      </c>
      <c r="M137" s="44"/>
    </row>
    <row r="138" spans="2:13" ht="14.25" customHeight="1">
      <c r="B138" s="63"/>
      <c r="C138" s="896" t="s">
        <v>2499</v>
      </c>
      <c r="D138" s="331">
        <v>50</v>
      </c>
      <c r="E138" s="419">
        <v>7.007130418250374</v>
      </c>
      <c r="F138" s="393">
        <f t="shared" si="7"/>
        <v>7.007130418250374</v>
      </c>
      <c r="M138" s="44"/>
    </row>
    <row r="139" spans="2:13" ht="14.25" customHeight="1">
      <c r="B139" s="63"/>
      <c r="C139" s="896" t="s">
        <v>2500</v>
      </c>
      <c r="D139" s="331">
        <v>63</v>
      </c>
      <c r="E139" s="419">
        <v>7.5709225208682218</v>
      </c>
      <c r="F139" s="393">
        <f t="shared" si="7"/>
        <v>7.5709225208682218</v>
      </c>
      <c r="M139" s="44"/>
    </row>
    <row r="140" spans="2:13" ht="14.25" customHeight="1" thickBot="1">
      <c r="B140" s="170"/>
      <c r="C140" s="326"/>
      <c r="D140" s="327"/>
      <c r="E140" s="420"/>
      <c r="F140" s="421"/>
      <c r="M140" s="44"/>
    </row>
    <row r="141" spans="2:13" ht="12" customHeight="1" thickBot="1">
      <c r="B141" s="67"/>
      <c r="C141" s="276"/>
      <c r="D141" s="324"/>
      <c r="E141" s="396"/>
      <c r="F141" s="397"/>
      <c r="M141" s="44"/>
    </row>
    <row r="142" spans="2:13" ht="14.25" customHeight="1">
      <c r="B142" s="171"/>
      <c r="C142" s="298"/>
      <c r="D142" s="328"/>
      <c r="E142" s="422"/>
      <c r="F142" s="423"/>
      <c r="M142" s="44"/>
    </row>
    <row r="143" spans="2:13" ht="14.25" customHeight="1">
      <c r="B143" s="100"/>
      <c r="C143" s="367" t="s">
        <v>2489</v>
      </c>
      <c r="D143" s="368" t="s">
        <v>134</v>
      </c>
      <c r="E143" s="418">
        <v>0.95522490529252235</v>
      </c>
      <c r="F143" s="394">
        <f t="shared" ref="F143:F148" si="8">E143*(100-$F$5)/100</f>
        <v>0.95522490529252235</v>
      </c>
      <c r="M143" s="44"/>
    </row>
    <row r="144" spans="2:13" ht="14.25" customHeight="1">
      <c r="B144" s="175" t="s">
        <v>1858</v>
      </c>
      <c r="C144" s="330" t="s">
        <v>2490</v>
      </c>
      <c r="D144" s="331" t="s">
        <v>133</v>
      </c>
      <c r="E144" s="419">
        <v>1.353101046282831</v>
      </c>
      <c r="F144" s="393">
        <f t="shared" si="8"/>
        <v>1.3531010462828312</v>
      </c>
      <c r="M144" s="44"/>
    </row>
    <row r="145" spans="2:13" ht="14.25" customHeight="1">
      <c r="B145" s="149" t="s">
        <v>485</v>
      </c>
      <c r="C145" s="330" t="s">
        <v>2491</v>
      </c>
      <c r="D145" s="331" t="s">
        <v>132</v>
      </c>
      <c r="E145" s="419">
        <v>1.5923099812506882</v>
      </c>
      <c r="F145" s="393">
        <f t="shared" si="8"/>
        <v>1.5923099812506882</v>
      </c>
      <c r="M145" s="44"/>
    </row>
    <row r="146" spans="2:13" ht="14.25" customHeight="1">
      <c r="B146" s="63"/>
      <c r="C146" s="330" t="s">
        <v>2492</v>
      </c>
      <c r="D146" s="331" t="s">
        <v>131</v>
      </c>
      <c r="E146" s="419">
        <v>2.3888676805207596</v>
      </c>
      <c r="F146" s="393">
        <f t="shared" si="8"/>
        <v>2.3888676805207596</v>
      </c>
      <c r="M146" s="44"/>
    </row>
    <row r="147" spans="2:13" ht="14.25" customHeight="1">
      <c r="B147" s="63"/>
      <c r="C147" s="330" t="s">
        <v>2493</v>
      </c>
      <c r="D147" s="331" t="s">
        <v>135</v>
      </c>
      <c r="E147" s="419">
        <v>2.8672855504564754</v>
      </c>
      <c r="F147" s="393">
        <f t="shared" si="8"/>
        <v>2.8672855504564749</v>
      </c>
      <c r="M147" s="44"/>
    </row>
    <row r="148" spans="2:13" ht="14.25" customHeight="1">
      <c r="B148" s="63"/>
      <c r="C148" s="330" t="s">
        <v>2494</v>
      </c>
      <c r="D148" s="331" t="s">
        <v>136</v>
      </c>
      <c r="E148" s="419">
        <v>4.3798592200512116</v>
      </c>
      <c r="F148" s="393">
        <f t="shared" si="8"/>
        <v>4.3798592200512116</v>
      </c>
      <c r="M148" s="44"/>
    </row>
    <row r="149" spans="2:13" ht="14.25" customHeight="1" thickBot="1">
      <c r="B149" s="170"/>
      <c r="C149" s="326"/>
      <c r="D149" s="327"/>
      <c r="E149" s="420"/>
      <c r="F149" s="421"/>
      <c r="M149" s="44"/>
    </row>
    <row r="150" spans="2:13" ht="12" customHeight="1" thickBot="1">
      <c r="B150" s="67"/>
      <c r="C150" s="276"/>
      <c r="D150" s="324"/>
      <c r="E150" s="396"/>
      <c r="F150" s="397"/>
      <c r="M150" s="44"/>
    </row>
    <row r="151" spans="2:13" ht="14.25" customHeight="1">
      <c r="B151" s="171"/>
      <c r="C151" s="298"/>
      <c r="D151" s="328"/>
      <c r="E151" s="422"/>
      <c r="F151" s="423"/>
      <c r="M151" s="44"/>
    </row>
    <row r="152" spans="2:13" ht="14.25" customHeight="1">
      <c r="B152" s="175" t="s">
        <v>1858</v>
      </c>
      <c r="C152" s="797" t="s">
        <v>2483</v>
      </c>
      <c r="D152" s="798" t="s">
        <v>134</v>
      </c>
      <c r="E152" s="799" t="s">
        <v>1404</v>
      </c>
      <c r="F152" s="800" t="s">
        <v>1404</v>
      </c>
      <c r="M152" s="44"/>
    </row>
    <row r="153" spans="2:13" ht="14.25" customHeight="1">
      <c r="B153" s="149" t="s">
        <v>493</v>
      </c>
      <c r="C153" s="801" t="s">
        <v>2484</v>
      </c>
      <c r="D153" s="802" t="s">
        <v>133</v>
      </c>
      <c r="E153" s="799" t="s">
        <v>1404</v>
      </c>
      <c r="F153" s="803" t="s">
        <v>1404</v>
      </c>
      <c r="M153" s="44"/>
    </row>
    <row r="154" spans="2:13" ht="14.25" customHeight="1">
      <c r="B154" s="149"/>
      <c r="C154" s="801" t="s">
        <v>2485</v>
      </c>
      <c r="D154" s="802" t="s">
        <v>132</v>
      </c>
      <c r="E154" s="799" t="s">
        <v>1404</v>
      </c>
      <c r="F154" s="803" t="s">
        <v>1404</v>
      </c>
      <c r="M154" s="44"/>
    </row>
    <row r="155" spans="2:13" ht="14.25" customHeight="1">
      <c r="B155" s="63"/>
      <c r="C155" s="801" t="s">
        <v>2486</v>
      </c>
      <c r="D155" s="802" t="s">
        <v>131</v>
      </c>
      <c r="E155" s="799" t="s">
        <v>1404</v>
      </c>
      <c r="F155" s="803" t="s">
        <v>1404</v>
      </c>
      <c r="M155" s="44"/>
    </row>
    <row r="156" spans="2:13" ht="14.25" customHeight="1">
      <c r="B156" s="63"/>
      <c r="C156" s="801" t="s">
        <v>2487</v>
      </c>
      <c r="D156" s="802" t="s">
        <v>135</v>
      </c>
      <c r="E156" s="799" t="s">
        <v>1404</v>
      </c>
      <c r="F156" s="803" t="s">
        <v>1404</v>
      </c>
      <c r="M156" s="44"/>
    </row>
    <row r="157" spans="2:13" ht="14.25" customHeight="1">
      <c r="B157" s="63"/>
      <c r="C157" s="801" t="s">
        <v>2488</v>
      </c>
      <c r="D157" s="802" t="s">
        <v>136</v>
      </c>
      <c r="E157" s="799" t="s">
        <v>1404</v>
      </c>
      <c r="F157" s="803" t="s">
        <v>1404</v>
      </c>
      <c r="M157" s="44"/>
    </row>
    <row r="158" spans="2:13" ht="14.25" customHeight="1" thickBot="1">
      <c r="B158" s="170"/>
      <c r="C158" s="326"/>
      <c r="D158" s="327"/>
      <c r="E158" s="420"/>
      <c r="F158" s="421"/>
      <c r="M158" s="44"/>
    </row>
    <row r="159" spans="2:13" ht="12" customHeight="1" thickBot="1">
      <c r="B159" s="67"/>
      <c r="C159" s="108"/>
      <c r="D159" s="151"/>
      <c r="E159" s="109"/>
      <c r="F159" s="110"/>
      <c r="M159" s="44"/>
    </row>
    <row r="160" spans="2:13" ht="14.25" customHeight="1">
      <c r="B160" s="171"/>
      <c r="C160" s="166"/>
      <c r="D160" s="167"/>
      <c r="E160" s="168"/>
      <c r="F160" s="169"/>
      <c r="M160" s="44"/>
    </row>
    <row r="161" spans="2:12" ht="14.25" customHeight="1">
      <c r="B161" s="1204" t="s">
        <v>1667</v>
      </c>
      <c r="C161" s="1205"/>
      <c r="D161" s="1205"/>
      <c r="E161" s="1205"/>
      <c r="F161" s="1206"/>
    </row>
    <row r="162" spans="2:12" ht="14.25" customHeight="1">
      <c r="B162" s="172"/>
      <c r="C162" s="91"/>
      <c r="D162" s="61"/>
      <c r="E162" s="161"/>
      <c r="F162" s="92"/>
    </row>
    <row r="163" spans="2:12" ht="14.25" customHeight="1">
      <c r="B163" s="172"/>
      <c r="C163" s="91"/>
      <c r="D163" s="61"/>
      <c r="E163" s="161"/>
      <c r="F163" s="92"/>
    </row>
    <row r="164" spans="2:12" ht="14.25" customHeight="1">
      <c r="B164" s="172"/>
      <c r="C164" s="91"/>
      <c r="D164" s="61"/>
      <c r="E164" s="161"/>
      <c r="F164" s="92"/>
    </row>
    <row r="165" spans="2:12" ht="14.25" customHeight="1">
      <c r="B165" s="172"/>
      <c r="C165" s="91"/>
      <c r="D165" s="61"/>
      <c r="E165" s="161"/>
      <c r="F165" s="92"/>
    </row>
    <row r="166" spans="2:12" ht="14.25" customHeight="1">
      <c r="B166" s="172"/>
      <c r="C166" s="91"/>
      <c r="D166" s="61"/>
      <c r="E166" s="161"/>
      <c r="F166" s="92"/>
    </row>
    <row r="167" spans="2:12" ht="14.25" customHeight="1">
      <c r="B167" s="172"/>
      <c r="C167" s="91"/>
      <c r="D167" s="61"/>
      <c r="E167" s="161"/>
      <c r="F167" s="92"/>
    </row>
    <row r="168" spans="2:12" ht="14.25" customHeight="1">
      <c r="B168" s="22"/>
      <c r="C168" s="91"/>
      <c r="D168" s="173"/>
      <c r="E168" s="46"/>
      <c r="F168" s="159"/>
    </row>
    <row r="169" spans="2:12" ht="14.25" customHeight="1">
      <c r="B169" s="22"/>
      <c r="C169" s="91"/>
      <c r="D169" s="61"/>
      <c r="E169" s="161"/>
      <c r="F169" s="92"/>
    </row>
    <row r="170" spans="2:12" ht="14.25" customHeight="1" thickBot="1">
      <c r="B170" s="64"/>
      <c r="C170" s="93"/>
      <c r="D170" s="71"/>
      <c r="E170" s="174"/>
      <c r="F170" s="95"/>
    </row>
    <row r="171" spans="2:12" ht="12" customHeight="1" thickBot="1"/>
    <row r="172" spans="2:12" ht="14.25" customHeight="1">
      <c r="B172" s="74"/>
      <c r="C172" s="266"/>
      <c r="D172" s="105"/>
      <c r="E172" s="293"/>
      <c r="F172" s="294"/>
    </row>
    <row r="173" spans="2:12" ht="14.25" customHeight="1">
      <c r="B173" s="175" t="s">
        <v>1456</v>
      </c>
      <c r="C173" s="367" t="s">
        <v>1276</v>
      </c>
      <c r="D173" s="368" t="s">
        <v>134</v>
      </c>
      <c r="E173" s="418">
        <v>63.685861535710295</v>
      </c>
      <c r="F173" s="394">
        <f t="shared" ref="F173:F178" si="9">E173*(100-$F$5)/100</f>
        <v>63.685861535710295</v>
      </c>
      <c r="J173" s="44"/>
      <c r="L173" s="44"/>
    </row>
    <row r="174" spans="2:12" ht="14.25" customHeight="1">
      <c r="B174" s="150" t="s">
        <v>1866</v>
      </c>
      <c r="C174" s="330" t="s">
        <v>1277</v>
      </c>
      <c r="D174" s="331" t="s">
        <v>133</v>
      </c>
      <c r="E174" s="419">
        <v>65.596437381781612</v>
      </c>
      <c r="F174" s="393">
        <f t="shared" si="9"/>
        <v>65.596437381781612</v>
      </c>
      <c r="J174" s="44"/>
      <c r="L174" s="44"/>
    </row>
    <row r="175" spans="2:12" ht="14.25" customHeight="1">
      <c r="B175" s="97"/>
      <c r="C175" s="330" t="s">
        <v>1278</v>
      </c>
      <c r="D175" s="331" t="s">
        <v>132</v>
      </c>
      <c r="E175" s="419">
        <v>80.532876953498942</v>
      </c>
      <c r="F175" s="393">
        <f t="shared" si="9"/>
        <v>80.532876953498942</v>
      </c>
      <c r="J175" s="44"/>
      <c r="L175" s="44"/>
    </row>
    <row r="176" spans="2:12" ht="14.25" customHeight="1">
      <c r="B176" s="63"/>
      <c r="C176" s="330" t="s">
        <v>1279</v>
      </c>
      <c r="D176" s="331" t="s">
        <v>131</v>
      </c>
      <c r="E176" s="419">
        <v>98.153745756999555</v>
      </c>
      <c r="F176" s="393">
        <f t="shared" si="9"/>
        <v>98.153745756999555</v>
      </c>
      <c r="J176" s="44"/>
      <c r="L176" s="44"/>
    </row>
    <row r="177" spans="2:13" ht="14.25" customHeight="1">
      <c r="B177" s="22"/>
      <c r="C177" s="330" t="s">
        <v>1280</v>
      </c>
      <c r="D177" s="331" t="s">
        <v>135</v>
      </c>
      <c r="E177" s="419">
        <v>124.8603750373052</v>
      </c>
      <c r="F177" s="393">
        <f t="shared" si="9"/>
        <v>124.8603750373052</v>
      </c>
      <c r="J177" s="44"/>
      <c r="L177" s="44"/>
    </row>
    <row r="178" spans="2:13" ht="14.25" customHeight="1">
      <c r="B178" s="22"/>
      <c r="C178" s="330" t="s">
        <v>1281</v>
      </c>
      <c r="D178" s="331" t="s">
        <v>136</v>
      </c>
      <c r="E178" s="419">
        <v>153.63194988052106</v>
      </c>
      <c r="F178" s="393">
        <f t="shared" si="9"/>
        <v>153.63194988052106</v>
      </c>
      <c r="J178" s="44"/>
      <c r="L178" s="44"/>
    </row>
    <row r="179" spans="2:13" ht="14.25" customHeight="1" thickBot="1">
      <c r="B179" s="64"/>
      <c r="C179" s="326"/>
      <c r="D179" s="327"/>
      <c r="E179" s="420"/>
      <c r="F179" s="421"/>
      <c r="J179" s="44"/>
      <c r="L179" s="44"/>
    </row>
    <row r="180" spans="2:13" ht="12" customHeight="1" thickBot="1">
      <c r="C180" s="276"/>
      <c r="D180" s="324"/>
      <c r="E180" s="396"/>
      <c r="F180" s="397"/>
      <c r="J180" s="44"/>
      <c r="L180" s="44"/>
    </row>
    <row r="181" spans="2:13" ht="14.25" customHeight="1">
      <c r="B181" s="74"/>
      <c r="C181" s="298"/>
      <c r="D181" s="328"/>
      <c r="E181" s="422"/>
      <c r="F181" s="423"/>
      <c r="J181" s="44"/>
      <c r="L181" s="44"/>
    </row>
    <row r="182" spans="2:13" ht="14.25" customHeight="1">
      <c r="B182" s="99" t="s">
        <v>1454</v>
      </c>
      <c r="C182" s="236" t="s">
        <v>1282</v>
      </c>
      <c r="D182" s="237">
        <v>20</v>
      </c>
      <c r="E182" s="321">
        <v>97.510078040993307</v>
      </c>
      <c r="F182" s="322">
        <f t="shared" ref="F182:F190" si="10">E182*(100-$F$5)/100</f>
        <v>97.510078040993307</v>
      </c>
      <c r="J182" s="44"/>
      <c r="L182" s="44"/>
      <c r="M182" s="44"/>
    </row>
    <row r="183" spans="2:13" ht="14.25" customHeight="1">
      <c r="B183" s="117" t="s">
        <v>549</v>
      </c>
      <c r="C183" s="228" t="s">
        <v>1283</v>
      </c>
      <c r="D183" s="229">
        <v>25</v>
      </c>
      <c r="E183" s="220">
        <v>111.44008918970663</v>
      </c>
      <c r="F183" s="323">
        <f t="shared" si="10"/>
        <v>111.44008918970663</v>
      </c>
      <c r="J183" s="44"/>
      <c r="L183" s="44"/>
      <c r="M183" s="44"/>
    </row>
    <row r="184" spans="2:13" ht="14.25" customHeight="1">
      <c r="B184" s="117"/>
      <c r="C184" s="228" t="s">
        <v>1284</v>
      </c>
      <c r="D184" s="229">
        <v>32</v>
      </c>
      <c r="E184" s="220">
        <v>111.44008918970663</v>
      </c>
      <c r="F184" s="323">
        <f t="shared" si="10"/>
        <v>111.44008918970663</v>
      </c>
      <c r="J184" s="44"/>
      <c r="L184" s="44"/>
      <c r="M184" s="44"/>
    </row>
    <row r="185" spans="2:13" ht="14.25" customHeight="1">
      <c r="B185" s="63"/>
      <c r="C185" s="228" t="s">
        <v>1285</v>
      </c>
      <c r="D185" s="229">
        <v>40</v>
      </c>
      <c r="E185" s="220">
        <v>130.01343738799108</v>
      </c>
      <c r="F185" s="323">
        <f t="shared" si="10"/>
        <v>130.01343738799108</v>
      </c>
      <c r="J185" s="44"/>
      <c r="L185" s="44"/>
      <c r="M185" s="44"/>
    </row>
    <row r="186" spans="2:13" ht="14.25" customHeight="1">
      <c r="B186" s="22"/>
      <c r="C186" s="228" t="s">
        <v>1286</v>
      </c>
      <c r="D186" s="229">
        <v>50</v>
      </c>
      <c r="E186" s="220">
        <v>130.01343738799108</v>
      </c>
      <c r="F186" s="323">
        <f t="shared" si="10"/>
        <v>130.01343738799108</v>
      </c>
      <c r="J186" s="44"/>
      <c r="L186" s="44"/>
      <c r="M186" s="44"/>
    </row>
    <row r="187" spans="2:13" ht="14.25" customHeight="1">
      <c r="B187" s="22"/>
      <c r="C187" s="228" t="s">
        <v>1287</v>
      </c>
      <c r="D187" s="229">
        <v>63</v>
      </c>
      <c r="E187" s="220">
        <v>171.80347083413099</v>
      </c>
      <c r="F187" s="323">
        <f t="shared" si="10"/>
        <v>171.80347083413099</v>
      </c>
      <c r="J187" s="44"/>
      <c r="L187" s="44"/>
      <c r="M187" s="44"/>
    </row>
    <row r="188" spans="2:13" ht="14.25" customHeight="1">
      <c r="B188" s="22"/>
      <c r="C188" s="228" t="s">
        <v>1288</v>
      </c>
      <c r="D188" s="229">
        <v>75</v>
      </c>
      <c r="E188" s="220">
        <v>357.53695281697537</v>
      </c>
      <c r="F188" s="323">
        <f t="shared" si="10"/>
        <v>357.53695281697537</v>
      </c>
      <c r="J188" s="44"/>
      <c r="L188" s="44"/>
      <c r="M188" s="44"/>
    </row>
    <row r="189" spans="2:13" ht="14.25" customHeight="1">
      <c r="B189" s="22"/>
      <c r="C189" s="228" t="s">
        <v>1289</v>
      </c>
      <c r="D189" s="229">
        <v>90</v>
      </c>
      <c r="E189" s="220">
        <v>455.04703085796871</v>
      </c>
      <c r="F189" s="323">
        <f t="shared" si="10"/>
        <v>455.04703085796871</v>
      </c>
      <c r="J189" s="44"/>
      <c r="L189" s="44"/>
      <c r="M189" s="44"/>
    </row>
    <row r="190" spans="2:13" ht="14.25" customHeight="1">
      <c r="B190" s="22"/>
      <c r="C190" s="228" t="s">
        <v>1290</v>
      </c>
      <c r="D190" s="229">
        <v>110</v>
      </c>
      <c r="E190" s="220">
        <v>533.98376070067752</v>
      </c>
      <c r="F190" s="323">
        <f t="shared" si="10"/>
        <v>533.98376070067752</v>
      </c>
      <c r="J190" s="44"/>
      <c r="L190" s="44"/>
      <c r="M190" s="44"/>
    </row>
    <row r="191" spans="2:13" ht="14.25" customHeight="1" thickBot="1">
      <c r="B191" s="64"/>
      <c r="C191" s="247"/>
      <c r="D191" s="248"/>
      <c r="E191" s="272"/>
      <c r="F191" s="205"/>
      <c r="J191" s="44"/>
      <c r="L191" s="44"/>
      <c r="M191" s="44"/>
    </row>
    <row r="192" spans="2:13" ht="14.25" customHeight="1" thickBot="1">
      <c r="C192" s="28"/>
      <c r="D192" s="242"/>
      <c r="E192" s="274"/>
      <c r="F192" s="281"/>
      <c r="J192" s="44"/>
      <c r="L192" s="44"/>
      <c r="M192" s="44"/>
    </row>
    <row r="193" spans="2:13" ht="14.25" customHeight="1">
      <c r="B193" s="74"/>
      <c r="C193" s="232"/>
      <c r="D193" s="105"/>
      <c r="E193" s="287"/>
      <c r="F193" s="288"/>
      <c r="J193" s="44"/>
      <c r="L193" s="44"/>
      <c r="M193" s="44"/>
    </row>
    <row r="194" spans="2:13" ht="14.25" customHeight="1">
      <c r="B194" s="100"/>
      <c r="C194" s="236" t="s">
        <v>1291</v>
      </c>
      <c r="D194" s="237">
        <v>20</v>
      </c>
      <c r="E194" s="321">
        <v>1300.1343738799103</v>
      </c>
      <c r="F194" s="322">
        <f t="shared" ref="F194:F202" si="11">E194*(100-$F$5)/100</f>
        <v>1300.1343738799103</v>
      </c>
      <c r="J194" s="44"/>
      <c r="L194" s="44"/>
      <c r="M194" s="44"/>
    </row>
    <row r="195" spans="2:13" ht="14.25" customHeight="1">
      <c r="B195" s="99" t="s">
        <v>1454</v>
      </c>
      <c r="C195" s="228" t="s">
        <v>1292</v>
      </c>
      <c r="D195" s="229">
        <v>25</v>
      </c>
      <c r="E195" s="220">
        <v>1323.3510591277661</v>
      </c>
      <c r="F195" s="323">
        <f t="shared" si="11"/>
        <v>1323.3510591277661</v>
      </c>
      <c r="J195" s="44"/>
      <c r="L195" s="44"/>
      <c r="M195" s="44"/>
    </row>
    <row r="196" spans="2:13" ht="14.25" customHeight="1">
      <c r="B196" s="117" t="s">
        <v>550</v>
      </c>
      <c r="C196" s="228" t="s">
        <v>1293</v>
      </c>
      <c r="D196" s="229">
        <v>32</v>
      </c>
      <c r="E196" s="220">
        <v>1323.3510591277661</v>
      </c>
      <c r="F196" s="323">
        <f t="shared" si="11"/>
        <v>1323.3510591277661</v>
      </c>
      <c r="J196" s="44"/>
      <c r="L196" s="44"/>
      <c r="M196" s="44"/>
    </row>
    <row r="197" spans="2:13" ht="14.25" customHeight="1">
      <c r="B197" s="63"/>
      <c r="C197" s="228" t="s">
        <v>1294</v>
      </c>
      <c r="D197" s="229">
        <v>40</v>
      </c>
      <c r="E197" s="220">
        <v>1467.2945076644705</v>
      </c>
      <c r="F197" s="323">
        <f t="shared" si="11"/>
        <v>1467.2945076644705</v>
      </c>
      <c r="J197" s="44"/>
      <c r="L197" s="44"/>
      <c r="M197" s="44"/>
    </row>
    <row r="198" spans="2:13" ht="14.25" customHeight="1">
      <c r="B198" s="22"/>
      <c r="C198" s="228" t="s">
        <v>1295</v>
      </c>
      <c r="D198" s="229">
        <v>50</v>
      </c>
      <c r="E198" s="220">
        <v>1467.2945076644705</v>
      </c>
      <c r="F198" s="323">
        <f t="shared" si="11"/>
        <v>1467.2945076644705</v>
      </c>
      <c r="J198" s="44"/>
      <c r="L198" s="44"/>
      <c r="M198" s="44"/>
    </row>
    <row r="199" spans="2:13" ht="14.25" customHeight="1">
      <c r="B199" s="22"/>
      <c r="C199" s="228" t="s">
        <v>1296</v>
      </c>
      <c r="D199" s="229">
        <v>63</v>
      </c>
      <c r="E199" s="220">
        <v>1509.0845411106104</v>
      </c>
      <c r="F199" s="323">
        <f t="shared" si="11"/>
        <v>1509.0845411106102</v>
      </c>
      <c r="J199" s="44"/>
      <c r="L199" s="44"/>
      <c r="M199" s="44"/>
    </row>
    <row r="200" spans="2:13" ht="14.25" customHeight="1">
      <c r="B200" s="22"/>
      <c r="C200" s="228" t="s">
        <v>1297</v>
      </c>
      <c r="D200" s="229">
        <v>75</v>
      </c>
      <c r="E200" s="220">
        <v>2340.2418729838391</v>
      </c>
      <c r="F200" s="323">
        <f t="shared" si="11"/>
        <v>2340.2418729838391</v>
      </c>
      <c r="J200" s="44"/>
      <c r="L200" s="44"/>
      <c r="M200" s="44"/>
    </row>
    <row r="201" spans="2:13" ht="14.25" customHeight="1">
      <c r="B201" s="22"/>
      <c r="C201" s="228" t="s">
        <v>1298</v>
      </c>
      <c r="D201" s="229">
        <v>90</v>
      </c>
      <c r="E201" s="220">
        <v>2437.7519510248326</v>
      </c>
      <c r="F201" s="323">
        <f t="shared" si="11"/>
        <v>2437.7519510248326</v>
      </c>
      <c r="J201" s="44"/>
      <c r="L201" s="44"/>
      <c r="M201" s="44"/>
    </row>
    <row r="202" spans="2:13" ht="14.25" customHeight="1">
      <c r="B202" s="22"/>
      <c r="C202" s="228" t="s">
        <v>1299</v>
      </c>
      <c r="D202" s="229">
        <v>110</v>
      </c>
      <c r="E202" s="220">
        <v>2507.4020067683991</v>
      </c>
      <c r="F202" s="323">
        <f t="shared" si="11"/>
        <v>2507.4020067683991</v>
      </c>
      <c r="J202" s="44"/>
      <c r="L202" s="44"/>
      <c r="M202" s="44"/>
    </row>
    <row r="203" spans="2:13" ht="14.25" customHeight="1" thickBot="1">
      <c r="B203" s="64"/>
      <c r="C203" s="263"/>
      <c r="D203" s="248"/>
      <c r="E203" s="291"/>
      <c r="F203" s="292"/>
    </row>
  </sheetData>
  <mergeCells count="7">
    <mergeCell ref="B161:F161"/>
    <mergeCell ref="B2:F2"/>
    <mergeCell ref="B3:B5"/>
    <mergeCell ref="D3:D5"/>
    <mergeCell ref="E3:E5"/>
    <mergeCell ref="F3:F4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theme="1" tint="0.499984740745262"/>
  </sheetPr>
  <dimension ref="A1:I143"/>
  <sheetViews>
    <sheetView zoomScaleNormal="100" workbookViewId="0">
      <pane ySplit="5" topLeftCell="A6" activePane="bottomLeft" state="frozen"/>
      <selection activeCell="J19" sqref="J19"/>
      <selection pane="bottomLeft" activeCell="E62" sqref="E62"/>
    </sheetView>
  </sheetViews>
  <sheetFormatPr defaultColWidth="8.85546875" defaultRowHeight="14.25" customHeight="1"/>
  <cols>
    <col min="1" max="1" width="2.42578125" style="10" customWidth="1"/>
    <col min="2" max="2" width="45.7109375" style="10" customWidth="1"/>
    <col min="3" max="3" width="15.7109375" style="10" customWidth="1"/>
    <col min="4" max="4" width="10.7109375" style="10" customWidth="1"/>
    <col min="5" max="5" width="15.7109375" style="13" customWidth="1"/>
    <col min="6" max="6" width="15.7109375" style="10" customWidth="1"/>
    <col min="7" max="7" width="0.7109375" style="10" customWidth="1"/>
    <col min="8" max="10" width="8.85546875" style="10"/>
    <col min="11" max="11" width="10.28515625" style="10" bestFit="1" customWidth="1"/>
    <col min="12" max="16384" width="8.85546875" style="10"/>
  </cols>
  <sheetData>
    <row r="1" spans="1:8" ht="12.75" customHeight="1">
      <c r="A1" s="19" t="s">
        <v>547</v>
      </c>
    </row>
    <row r="2" spans="1:8" ht="20.85" customHeight="1">
      <c r="B2" s="1193" t="s">
        <v>1665</v>
      </c>
      <c r="C2" s="1193"/>
      <c r="D2" s="1193"/>
      <c r="E2" s="1193"/>
      <c r="F2" s="1193"/>
      <c r="G2" s="12"/>
    </row>
    <row r="3" spans="1:8" ht="14.25" customHeight="1">
      <c r="B3" s="1065" t="s">
        <v>1407</v>
      </c>
      <c r="C3" s="1047" t="s">
        <v>1408</v>
      </c>
      <c r="D3" s="1044" t="s">
        <v>1445</v>
      </c>
      <c r="E3" s="1078" t="s">
        <v>2275</v>
      </c>
      <c r="F3" s="1053" t="s">
        <v>1664</v>
      </c>
      <c r="G3" s="12"/>
    </row>
    <row r="4" spans="1:8" ht="14.25" customHeight="1">
      <c r="B4" s="1066"/>
      <c r="C4" s="1048"/>
      <c r="D4" s="1045"/>
      <c r="E4" s="1079"/>
      <c r="F4" s="1054"/>
      <c r="G4" s="12"/>
    </row>
    <row r="5" spans="1:8" ht="14.25" customHeight="1">
      <c r="B5" s="1067"/>
      <c r="C5" s="1049"/>
      <c r="D5" s="1046"/>
      <c r="E5" s="1080"/>
      <c r="F5" s="655">
        <f>'RABATOVÝ LIST '!J20</f>
        <v>0</v>
      </c>
      <c r="G5" s="12"/>
    </row>
    <row r="6" spans="1:8" ht="14.25" customHeight="1" thickBot="1"/>
    <row r="7" spans="1:8" ht="14.25" customHeight="1">
      <c r="B7" s="138"/>
      <c r="C7" s="139"/>
      <c r="D7" s="139"/>
      <c r="E7" s="140"/>
      <c r="F7" s="141"/>
    </row>
    <row r="8" spans="1:8" ht="14.25" customHeight="1">
      <c r="B8" s="142"/>
      <c r="C8" s="374" t="s">
        <v>1300</v>
      </c>
      <c r="D8" s="375">
        <v>16</v>
      </c>
      <c r="E8" s="599">
        <v>21.69183660460731</v>
      </c>
      <c r="F8" s="363">
        <f t="shared" ref="F8:F42" si="0">E8*(100-$F$5)/100</f>
        <v>21.69183660460731</v>
      </c>
      <c r="H8" s="19"/>
    </row>
    <row r="9" spans="1:8" ht="14.25" customHeight="1">
      <c r="B9" s="366" t="s">
        <v>1447</v>
      </c>
      <c r="C9" s="376" t="s">
        <v>1301</v>
      </c>
      <c r="D9" s="377">
        <v>20</v>
      </c>
      <c r="E9" s="601">
        <v>15.165973251571188</v>
      </c>
      <c r="F9" s="362">
        <f>E9*(100-$F$5)/100</f>
        <v>15.165973251571188</v>
      </c>
    </row>
    <row r="10" spans="1:8" ht="14.25" customHeight="1">
      <c r="B10" s="607" t="s">
        <v>1661</v>
      </c>
      <c r="C10" s="376" t="s">
        <v>1302</v>
      </c>
      <c r="D10" s="377">
        <v>25</v>
      </c>
      <c r="E10" s="601">
        <v>17.130391301719811</v>
      </c>
      <c r="F10" s="362">
        <f t="shared" si="0"/>
        <v>17.130391301719811</v>
      </c>
    </row>
    <row r="11" spans="1:8" ht="14.25" customHeight="1">
      <c r="B11" s="143"/>
      <c r="C11" s="376" t="s">
        <v>1303</v>
      </c>
      <c r="D11" s="377">
        <v>32</v>
      </c>
      <c r="E11" s="601">
        <v>18.645323865817481</v>
      </c>
      <c r="F11" s="362">
        <f t="shared" si="0"/>
        <v>18.645323865817481</v>
      </c>
    </row>
    <row r="12" spans="1:8" ht="14.25" customHeight="1">
      <c r="B12" s="144"/>
      <c r="C12" s="376" t="s">
        <v>1304</v>
      </c>
      <c r="D12" s="377">
        <v>40</v>
      </c>
      <c r="E12" s="601">
        <v>22.923759788598822</v>
      </c>
      <c r="F12" s="362">
        <f t="shared" si="0"/>
        <v>22.923759788598822</v>
      </c>
    </row>
    <row r="13" spans="1:8" ht="14.25" customHeight="1">
      <c r="B13" s="145"/>
      <c r="C13" s="376" t="s">
        <v>1305</v>
      </c>
      <c r="D13" s="377">
        <v>50</v>
      </c>
      <c r="E13" s="601">
        <v>30.481774998492693</v>
      </c>
      <c r="F13" s="362">
        <f t="shared" si="0"/>
        <v>30.481774998492693</v>
      </c>
    </row>
    <row r="14" spans="1:8" ht="14.25" customHeight="1">
      <c r="B14" s="145"/>
      <c r="C14" s="376" t="s">
        <v>1306</v>
      </c>
      <c r="D14" s="377">
        <v>63</v>
      </c>
      <c r="E14" s="601">
        <v>42.950835333758143</v>
      </c>
      <c r="F14" s="362">
        <f t="shared" si="0"/>
        <v>42.950835333758143</v>
      </c>
    </row>
    <row r="15" spans="1:8" ht="14.25" customHeight="1">
      <c r="B15" s="145"/>
      <c r="C15" s="376" t="s">
        <v>1307</v>
      </c>
      <c r="D15" s="377">
        <v>75</v>
      </c>
      <c r="E15" s="601">
        <v>121.59414778208115</v>
      </c>
      <c r="F15" s="362">
        <f t="shared" si="0"/>
        <v>121.59414778208115</v>
      </c>
    </row>
    <row r="16" spans="1:8" ht="14.25" customHeight="1">
      <c r="B16" s="145"/>
      <c r="C16" s="376" t="s">
        <v>1308</v>
      </c>
      <c r="D16" s="377">
        <v>90</v>
      </c>
      <c r="E16" s="601">
        <v>160.61614701554208</v>
      </c>
      <c r="F16" s="362">
        <f t="shared" si="0"/>
        <v>160.61614701554208</v>
      </c>
    </row>
    <row r="17" spans="2:6" ht="14.25" customHeight="1">
      <c r="B17" s="145"/>
      <c r="C17" s="376" t="s">
        <v>1309</v>
      </c>
      <c r="D17" s="377">
        <v>110</v>
      </c>
      <c r="E17" s="601">
        <v>178.16272858212389</v>
      </c>
      <c r="F17" s="362">
        <f t="shared" si="0"/>
        <v>178.16272858212389</v>
      </c>
    </row>
    <row r="18" spans="2:6" ht="14.25" customHeight="1" thickBot="1">
      <c r="B18" s="146"/>
      <c r="C18" s="425"/>
      <c r="D18" s="426"/>
      <c r="E18" s="545"/>
      <c r="F18" s="427"/>
    </row>
    <row r="19" spans="2:6" ht="14.25" customHeight="1" thickBot="1">
      <c r="B19" s="27"/>
      <c r="C19" s="60"/>
      <c r="D19" s="242"/>
      <c r="E19" s="539"/>
      <c r="F19" s="275"/>
    </row>
    <row r="20" spans="2:6" ht="14.25" customHeight="1">
      <c r="B20" s="579"/>
      <c r="C20" s="781"/>
      <c r="D20" s="581"/>
      <c r="E20" s="782"/>
      <c r="F20" s="783"/>
    </row>
    <row r="21" spans="2:6" ht="14.25" customHeight="1">
      <c r="B21" s="727" t="s">
        <v>2084</v>
      </c>
      <c r="C21" s="719" t="s">
        <v>2074</v>
      </c>
      <c r="D21" s="720">
        <v>16</v>
      </c>
      <c r="E21" s="599">
        <v>21.69183660460731</v>
      </c>
      <c r="F21" s="600">
        <f t="shared" ref="F21:F30" si="1">E21*(100-$F$5)/100</f>
        <v>21.69183660460731</v>
      </c>
    </row>
    <row r="22" spans="2:6" ht="14.25" customHeight="1">
      <c r="B22" s="607" t="s">
        <v>1661</v>
      </c>
      <c r="C22" s="721" t="s">
        <v>2075</v>
      </c>
      <c r="D22" s="722">
        <v>20</v>
      </c>
      <c r="E22" s="601">
        <v>15.165973251571188</v>
      </c>
      <c r="F22" s="602">
        <f t="shared" si="1"/>
        <v>15.165973251571188</v>
      </c>
    </row>
    <row r="23" spans="2:6" ht="14.25" customHeight="1">
      <c r="B23" s="541"/>
      <c r="C23" s="721" t="s">
        <v>2076</v>
      </c>
      <c r="D23" s="722">
        <v>25</v>
      </c>
      <c r="E23" s="601">
        <v>17.130391301719811</v>
      </c>
      <c r="F23" s="602">
        <f t="shared" si="1"/>
        <v>17.130391301719811</v>
      </c>
    </row>
    <row r="24" spans="2:6" ht="14.25" customHeight="1">
      <c r="B24" s="541"/>
      <c r="C24" s="721" t="s">
        <v>2077</v>
      </c>
      <c r="D24" s="722">
        <v>32</v>
      </c>
      <c r="E24" s="601">
        <v>18.645323865817481</v>
      </c>
      <c r="F24" s="602">
        <f t="shared" si="1"/>
        <v>18.645323865817481</v>
      </c>
    </row>
    <row r="25" spans="2:6" ht="14.25" customHeight="1">
      <c r="B25" s="541"/>
      <c r="C25" s="721" t="s">
        <v>2078</v>
      </c>
      <c r="D25" s="722">
        <v>40</v>
      </c>
      <c r="E25" s="601">
        <v>22.923759788598822</v>
      </c>
      <c r="F25" s="602">
        <f t="shared" si="1"/>
        <v>22.923759788598822</v>
      </c>
    </row>
    <row r="26" spans="2:6" ht="14.25" customHeight="1">
      <c r="B26" s="541"/>
      <c r="C26" s="721" t="s">
        <v>2079</v>
      </c>
      <c r="D26" s="722">
        <v>50</v>
      </c>
      <c r="E26" s="601">
        <v>30.481774998492693</v>
      </c>
      <c r="F26" s="602">
        <f t="shared" si="1"/>
        <v>30.481774998492693</v>
      </c>
    </row>
    <row r="27" spans="2:6" ht="14.25" customHeight="1">
      <c r="B27" s="541"/>
      <c r="C27" s="721" t="s">
        <v>2080</v>
      </c>
      <c r="D27" s="722">
        <v>63</v>
      </c>
      <c r="E27" s="601">
        <v>42.950835333758143</v>
      </c>
      <c r="F27" s="602">
        <f t="shared" si="1"/>
        <v>42.950835333758143</v>
      </c>
    </row>
    <row r="28" spans="2:6" ht="14.25" customHeight="1">
      <c r="B28" s="541"/>
      <c r="C28" s="721" t="s">
        <v>2081</v>
      </c>
      <c r="D28" s="722">
        <v>75</v>
      </c>
      <c r="E28" s="601">
        <v>121.59414778208115</v>
      </c>
      <c r="F28" s="602">
        <f t="shared" si="1"/>
        <v>121.59414778208115</v>
      </c>
    </row>
    <row r="29" spans="2:6" ht="14.25" customHeight="1">
      <c r="B29" s="541"/>
      <c r="C29" s="721" t="s">
        <v>2082</v>
      </c>
      <c r="D29" s="722">
        <v>90</v>
      </c>
      <c r="E29" s="601">
        <v>160.61614701554208</v>
      </c>
      <c r="F29" s="602">
        <f t="shared" si="1"/>
        <v>160.61614701554208</v>
      </c>
    </row>
    <row r="30" spans="2:6" ht="14.25" customHeight="1">
      <c r="B30" s="541"/>
      <c r="C30" s="721" t="s">
        <v>2083</v>
      </c>
      <c r="D30" s="722">
        <v>110</v>
      </c>
      <c r="E30" s="601">
        <v>178.16272858212389</v>
      </c>
      <c r="F30" s="602">
        <f t="shared" si="1"/>
        <v>178.16272858212389</v>
      </c>
    </row>
    <row r="31" spans="2:6" ht="14.25" customHeight="1" thickBot="1">
      <c r="B31" s="542"/>
      <c r="C31" s="723"/>
      <c r="D31" s="724"/>
      <c r="E31" s="725"/>
      <c r="F31" s="726"/>
    </row>
    <row r="32" spans="2:6" ht="14.25" customHeight="1" thickBot="1">
      <c r="B32" s="27"/>
      <c r="C32" s="60"/>
      <c r="D32" s="242"/>
      <c r="E32" s="539"/>
      <c r="F32" s="275"/>
    </row>
    <row r="33" spans="2:8" ht="14.25" customHeight="1">
      <c r="B33" s="74"/>
      <c r="C33" s="266"/>
      <c r="D33" s="105"/>
      <c r="E33" s="554"/>
      <c r="F33" s="294"/>
    </row>
    <row r="34" spans="2:8" ht="14.25" customHeight="1">
      <c r="B34" s="100"/>
      <c r="C34" s="350" t="s">
        <v>1310</v>
      </c>
      <c r="D34" s="351" t="s">
        <v>184</v>
      </c>
      <c r="E34" s="795" t="s">
        <v>1404</v>
      </c>
      <c r="F34" s="809" t="s">
        <v>1404</v>
      </c>
    </row>
    <row r="35" spans="2:8" ht="14.25" customHeight="1">
      <c r="B35" s="366" t="s">
        <v>1447</v>
      </c>
      <c r="C35" s="228" t="s">
        <v>1311</v>
      </c>
      <c r="D35" s="229" t="s">
        <v>134</v>
      </c>
      <c r="E35" s="605">
        <v>15.865172896539345</v>
      </c>
      <c r="F35" s="323">
        <f>E35*(100-$F$5)/100</f>
        <v>15.865172896539345</v>
      </c>
    </row>
    <row r="36" spans="2:8" ht="14.25" customHeight="1">
      <c r="B36" s="607" t="s">
        <v>1662</v>
      </c>
      <c r="C36" s="228" t="s">
        <v>1312</v>
      </c>
      <c r="D36" s="229" t="s">
        <v>133</v>
      </c>
      <c r="E36" s="605">
        <v>18.562085812845091</v>
      </c>
      <c r="F36" s="323">
        <f t="shared" si="0"/>
        <v>18.562085812845091</v>
      </c>
    </row>
    <row r="37" spans="2:8" ht="14.25" customHeight="1">
      <c r="B37" s="97"/>
      <c r="C37" s="228" t="s">
        <v>1313</v>
      </c>
      <c r="D37" s="229" t="s">
        <v>132</v>
      </c>
      <c r="E37" s="605">
        <v>20.52650386299371</v>
      </c>
      <c r="F37" s="323">
        <f t="shared" si="0"/>
        <v>20.52650386299371</v>
      </c>
    </row>
    <row r="38" spans="2:8" ht="14.25" customHeight="1">
      <c r="B38" s="97"/>
      <c r="C38" s="228" t="s">
        <v>1314</v>
      </c>
      <c r="D38" s="229" t="s">
        <v>131</v>
      </c>
      <c r="E38" s="605">
        <v>25.820444032038317</v>
      </c>
      <c r="F38" s="323">
        <f>E38*(100-$F$5)/100</f>
        <v>25.820444032038317</v>
      </c>
    </row>
    <row r="39" spans="2:8" ht="14.25" customHeight="1">
      <c r="B39" s="97"/>
      <c r="C39" s="228" t="s">
        <v>1315</v>
      </c>
      <c r="D39" s="229" t="s">
        <v>135</v>
      </c>
      <c r="E39" s="605">
        <v>33.611525790254916</v>
      </c>
      <c r="F39" s="323">
        <f>E39*(100-$F$5)/100</f>
        <v>33.611525790254916</v>
      </c>
    </row>
    <row r="40" spans="2:8" ht="14.25" customHeight="1">
      <c r="B40" s="97"/>
      <c r="C40" s="228" t="s">
        <v>1316</v>
      </c>
      <c r="D40" s="229" t="s">
        <v>136</v>
      </c>
      <c r="E40" s="605">
        <v>47.279214088322902</v>
      </c>
      <c r="F40" s="323">
        <f>E40*(100-$F$5)/100</f>
        <v>47.279214088322902</v>
      </c>
    </row>
    <row r="41" spans="2:8" ht="14.25" customHeight="1">
      <c r="B41" s="63"/>
      <c r="C41" s="228" t="s">
        <v>1317</v>
      </c>
      <c r="D41" s="229" t="s">
        <v>158</v>
      </c>
      <c r="E41" s="605">
        <v>153.30784596456536</v>
      </c>
      <c r="F41" s="323">
        <f t="shared" si="0"/>
        <v>153.30784596456536</v>
      </c>
    </row>
    <row r="42" spans="2:8" ht="14.25" customHeight="1">
      <c r="B42" s="22"/>
      <c r="C42" s="228" t="s">
        <v>1318</v>
      </c>
      <c r="D42" s="229" t="s">
        <v>159</v>
      </c>
      <c r="E42" s="605">
        <v>199.63814624900297</v>
      </c>
      <c r="F42" s="323">
        <f t="shared" si="0"/>
        <v>199.63814624900297</v>
      </c>
    </row>
    <row r="43" spans="2:8" ht="14.25" customHeight="1">
      <c r="B43" s="22"/>
      <c r="C43" s="333" t="s">
        <v>1319</v>
      </c>
      <c r="D43" s="334" t="s">
        <v>160</v>
      </c>
      <c r="E43" s="796" t="s">
        <v>1404</v>
      </c>
      <c r="F43" s="336" t="s">
        <v>1404</v>
      </c>
    </row>
    <row r="44" spans="2:8" ht="14.25" customHeight="1" thickBot="1">
      <c r="B44" s="64"/>
      <c r="C44" s="247"/>
      <c r="D44" s="248"/>
      <c r="E44" s="577"/>
      <c r="F44" s="250"/>
    </row>
    <row r="45" spans="2:8" ht="14.25" customHeight="1" thickBot="1">
      <c r="B45" s="27"/>
      <c r="C45" s="60"/>
      <c r="D45" s="242"/>
      <c r="E45" s="521"/>
      <c r="F45" s="275"/>
    </row>
    <row r="46" spans="2:8" ht="14.25" customHeight="1">
      <c r="B46" s="148"/>
      <c r="C46" s="428"/>
      <c r="D46" s="316"/>
      <c r="E46" s="525"/>
      <c r="F46" s="429"/>
    </row>
    <row r="47" spans="2:8" ht="14.25" customHeight="1">
      <c r="B47" s="142"/>
      <c r="C47" s="374" t="s">
        <v>1320</v>
      </c>
      <c r="D47" s="375">
        <v>16</v>
      </c>
      <c r="E47" s="599">
        <v>22.391036249575464</v>
      </c>
      <c r="F47" s="363">
        <f t="shared" ref="F47:F65" si="2">E47*(100-$F$5)/100</f>
        <v>22.391036249575464</v>
      </c>
      <c r="H47" s="31"/>
    </row>
    <row r="48" spans="2:8" ht="14.25" customHeight="1">
      <c r="B48" s="366" t="s">
        <v>1449</v>
      </c>
      <c r="C48" s="376" t="s">
        <v>1321</v>
      </c>
      <c r="D48" s="377">
        <v>20</v>
      </c>
      <c r="E48" s="601">
        <v>15.68204918000006</v>
      </c>
      <c r="F48" s="362">
        <f t="shared" si="2"/>
        <v>15.68204918000006</v>
      </c>
    </row>
    <row r="49" spans="2:6" ht="14.25" customHeight="1">
      <c r="B49" s="369" t="s">
        <v>1448</v>
      </c>
      <c r="C49" s="376" t="s">
        <v>1322</v>
      </c>
      <c r="D49" s="377">
        <v>25</v>
      </c>
      <c r="E49" s="601">
        <v>18.978276077707086</v>
      </c>
      <c r="F49" s="362">
        <f t="shared" si="2"/>
        <v>18.978276077707086</v>
      </c>
    </row>
    <row r="50" spans="2:6" ht="14.25" customHeight="1">
      <c r="B50" s="143"/>
      <c r="C50" s="376" t="s">
        <v>1323</v>
      </c>
      <c r="D50" s="377">
        <v>32</v>
      </c>
      <c r="E50" s="601">
        <v>21.192408286772913</v>
      </c>
      <c r="F50" s="362">
        <f t="shared" si="2"/>
        <v>21.19240828677291</v>
      </c>
    </row>
    <row r="51" spans="2:6" ht="14.25" customHeight="1">
      <c r="B51" s="144"/>
      <c r="C51" s="376" t="s">
        <v>1324</v>
      </c>
      <c r="D51" s="377">
        <v>40</v>
      </c>
      <c r="E51" s="601">
        <v>24.52193040566889</v>
      </c>
      <c r="F51" s="362">
        <f t="shared" si="2"/>
        <v>24.52193040566889</v>
      </c>
    </row>
    <row r="52" spans="2:6" ht="14.25" customHeight="1">
      <c r="B52" s="145"/>
      <c r="C52" s="376" t="s">
        <v>1325</v>
      </c>
      <c r="D52" s="377">
        <v>50</v>
      </c>
      <c r="E52" s="601">
        <v>32.396250216857879</v>
      </c>
      <c r="F52" s="362">
        <f t="shared" si="2"/>
        <v>32.396250216857879</v>
      </c>
    </row>
    <row r="53" spans="2:6" ht="14.25" customHeight="1">
      <c r="B53" s="145"/>
      <c r="C53" s="376" t="s">
        <v>1326</v>
      </c>
      <c r="D53" s="377">
        <v>63</v>
      </c>
      <c r="E53" s="601">
        <v>45.031786658068128</v>
      </c>
      <c r="F53" s="362">
        <f t="shared" si="2"/>
        <v>45.031786658068128</v>
      </c>
    </row>
    <row r="54" spans="2:6" ht="14.25" customHeight="1">
      <c r="B54" s="145"/>
      <c r="C54" s="376" t="s">
        <v>1327</v>
      </c>
      <c r="D54" s="377">
        <v>75</v>
      </c>
      <c r="E54" s="601">
        <v>149.09600048416195</v>
      </c>
      <c r="F54" s="362">
        <f t="shared" si="2"/>
        <v>149.09600048416195</v>
      </c>
    </row>
    <row r="55" spans="2:6" ht="14.25" customHeight="1">
      <c r="B55" s="145"/>
      <c r="C55" s="376" t="s">
        <v>1328</v>
      </c>
      <c r="D55" s="377">
        <v>90</v>
      </c>
      <c r="E55" s="601">
        <v>192.91251156883305</v>
      </c>
      <c r="F55" s="362">
        <f t="shared" si="2"/>
        <v>192.91251156883308</v>
      </c>
    </row>
    <row r="56" spans="2:6" ht="14.25" customHeight="1">
      <c r="B56" s="145"/>
      <c r="C56" s="609" t="s">
        <v>1329</v>
      </c>
      <c r="D56" s="610">
        <v>63</v>
      </c>
      <c r="E56" s="796" t="s">
        <v>1404</v>
      </c>
      <c r="F56" s="361" t="s">
        <v>1404</v>
      </c>
    </row>
    <row r="57" spans="2:6" ht="14.25" customHeight="1" thickBot="1">
      <c r="B57" s="146"/>
      <c r="C57" s="425"/>
      <c r="D57" s="426"/>
      <c r="E57" s="586"/>
      <c r="F57" s="427"/>
    </row>
    <row r="58" spans="2:6" ht="14.25" customHeight="1" thickBot="1">
      <c r="B58" s="27"/>
      <c r="C58" s="60"/>
      <c r="D58" s="242"/>
      <c r="E58" s="521"/>
      <c r="F58" s="275"/>
    </row>
    <row r="59" spans="2:6" ht="14.25" customHeight="1">
      <c r="B59" s="74"/>
      <c r="C59" s="266"/>
      <c r="D59" s="105"/>
      <c r="E59" s="554"/>
      <c r="F59" s="294"/>
    </row>
    <row r="60" spans="2:6" ht="14.25" customHeight="1">
      <c r="B60" s="100"/>
      <c r="C60" s="236" t="s">
        <v>1330</v>
      </c>
      <c r="D60" s="237" t="s">
        <v>184</v>
      </c>
      <c r="E60" s="603">
        <v>22.90711217800434</v>
      </c>
      <c r="F60" s="322">
        <f>E60*(100-$F$5)/100</f>
        <v>22.90711217800434</v>
      </c>
    </row>
    <row r="61" spans="2:6" ht="14.25" customHeight="1">
      <c r="B61" s="366" t="s">
        <v>1449</v>
      </c>
      <c r="C61" s="228" t="s">
        <v>1331</v>
      </c>
      <c r="D61" s="229" t="s">
        <v>134</v>
      </c>
      <c r="E61" s="605">
        <v>16.048296613078627</v>
      </c>
      <c r="F61" s="323">
        <f>E61*(100-$F$5)/100</f>
        <v>16.048296613078627</v>
      </c>
    </row>
    <row r="62" spans="2:6" ht="14.25" customHeight="1">
      <c r="B62" s="366" t="s">
        <v>1450</v>
      </c>
      <c r="C62" s="228" t="s">
        <v>1332</v>
      </c>
      <c r="D62" s="229" t="s">
        <v>133</v>
      </c>
      <c r="E62" s="605">
        <v>19.394466342569078</v>
      </c>
      <c r="F62" s="323">
        <f t="shared" si="2"/>
        <v>19.394466342569078</v>
      </c>
    </row>
    <row r="63" spans="2:6" ht="14.25" customHeight="1">
      <c r="B63" s="97"/>
      <c r="C63" s="228" t="s">
        <v>1333</v>
      </c>
      <c r="D63" s="229" t="s">
        <v>132</v>
      </c>
      <c r="E63" s="605">
        <v>21.808369878768673</v>
      </c>
      <c r="F63" s="323">
        <f t="shared" si="2"/>
        <v>21.808369878768673</v>
      </c>
    </row>
    <row r="64" spans="2:6" ht="14.25" customHeight="1">
      <c r="B64" s="63"/>
      <c r="C64" s="228" t="s">
        <v>1334</v>
      </c>
      <c r="D64" s="229" t="s">
        <v>131</v>
      </c>
      <c r="E64" s="605">
        <v>25.387606156581842</v>
      </c>
      <c r="F64" s="323">
        <f t="shared" si="2"/>
        <v>25.387606156581842</v>
      </c>
    </row>
    <row r="65" spans="2:6" ht="14.25" customHeight="1">
      <c r="B65" s="22"/>
      <c r="C65" s="228" t="s">
        <v>1335</v>
      </c>
      <c r="D65" s="229" t="s">
        <v>135</v>
      </c>
      <c r="E65" s="605">
        <v>34.676972868301618</v>
      </c>
      <c r="F65" s="323">
        <f t="shared" si="2"/>
        <v>34.676972868301618</v>
      </c>
    </row>
    <row r="66" spans="2:6" ht="14.25" customHeight="1">
      <c r="B66" s="22"/>
      <c r="C66" s="228" t="s">
        <v>1336</v>
      </c>
      <c r="D66" s="229" t="s">
        <v>136</v>
      </c>
      <c r="E66" s="605">
        <v>48.178185060424831</v>
      </c>
      <c r="F66" s="323">
        <f>E66*(100-$F$5)/100</f>
        <v>48.178185060424831</v>
      </c>
    </row>
    <row r="67" spans="2:6" ht="14.25" customHeight="1">
      <c r="B67" s="22"/>
      <c r="C67" s="228" t="s">
        <v>1337</v>
      </c>
      <c r="D67" s="229" t="s">
        <v>158</v>
      </c>
      <c r="E67" s="605">
        <v>157.15344401189029</v>
      </c>
      <c r="F67" s="323">
        <f>E67*(100-$F$5)/100</f>
        <v>157.15344401189029</v>
      </c>
    </row>
    <row r="68" spans="2:6" ht="14.25" customHeight="1">
      <c r="B68" s="22"/>
      <c r="C68" s="228" t="s">
        <v>1338</v>
      </c>
      <c r="D68" s="229" t="s">
        <v>159</v>
      </c>
      <c r="E68" s="605">
        <v>205.94759066431081</v>
      </c>
      <c r="F68" s="323">
        <f>E68*(100-$F$5)/100</f>
        <v>205.94759066431081</v>
      </c>
    </row>
    <row r="69" spans="2:6" ht="14.25" customHeight="1">
      <c r="B69" s="22"/>
      <c r="C69" s="333" t="s">
        <v>1339</v>
      </c>
      <c r="D69" s="334" t="s">
        <v>160</v>
      </c>
      <c r="E69" s="796" t="s">
        <v>1404</v>
      </c>
      <c r="F69" s="336" t="s">
        <v>1404</v>
      </c>
    </row>
    <row r="70" spans="2:6" ht="14.25" customHeight="1" thickBot="1">
      <c r="B70" s="64"/>
      <c r="C70" s="247"/>
      <c r="D70" s="248"/>
      <c r="E70" s="251"/>
      <c r="F70" s="250"/>
    </row>
    <row r="71" spans="2:6" ht="14.25" customHeight="1" thickBot="1">
      <c r="B71" s="27"/>
      <c r="C71" s="60"/>
      <c r="D71" s="242"/>
      <c r="E71" s="275"/>
      <c r="F71" s="300"/>
    </row>
    <row r="72" spans="2:6" ht="14.25" customHeight="1">
      <c r="B72" s="74"/>
      <c r="C72" s="266"/>
      <c r="D72" s="105"/>
      <c r="E72" s="267"/>
      <c r="F72" s="424"/>
    </row>
    <row r="73" spans="2:6" ht="14.25" customHeight="1">
      <c r="B73" s="100"/>
      <c r="C73" s="430" t="s">
        <v>1340</v>
      </c>
      <c r="D73" s="431" t="s">
        <v>153</v>
      </c>
      <c r="E73" s="399" t="s">
        <v>1404</v>
      </c>
      <c r="F73" s="353" t="s">
        <v>1404</v>
      </c>
    </row>
    <row r="74" spans="2:6" ht="14.25" customHeight="1">
      <c r="B74" s="99" t="s">
        <v>1451</v>
      </c>
      <c r="C74" s="387" t="s">
        <v>1341</v>
      </c>
      <c r="D74" s="388" t="s">
        <v>19</v>
      </c>
      <c r="E74" s="398" t="s">
        <v>1404</v>
      </c>
      <c r="F74" s="355" t="s">
        <v>1404</v>
      </c>
    </row>
    <row r="75" spans="2:6" ht="14.25" customHeight="1">
      <c r="B75" s="608" t="s">
        <v>1663</v>
      </c>
      <c r="C75" s="387" t="s">
        <v>1342</v>
      </c>
      <c r="D75" s="388" t="s">
        <v>22</v>
      </c>
      <c r="E75" s="398" t="s">
        <v>1404</v>
      </c>
      <c r="F75" s="355" t="s">
        <v>1404</v>
      </c>
    </row>
    <row r="76" spans="2:6" ht="14.25" customHeight="1">
      <c r="B76" s="63"/>
      <c r="C76" s="387" t="s">
        <v>1343</v>
      </c>
      <c r="D76" s="388" t="s">
        <v>231</v>
      </c>
      <c r="E76" s="398" t="s">
        <v>1404</v>
      </c>
      <c r="F76" s="355" t="s">
        <v>1404</v>
      </c>
    </row>
    <row r="77" spans="2:6" ht="14.25" customHeight="1">
      <c r="B77" s="22"/>
      <c r="C77" s="387" t="s">
        <v>1344</v>
      </c>
      <c r="D77" s="388" t="s">
        <v>232</v>
      </c>
      <c r="E77" s="398" t="s">
        <v>1404</v>
      </c>
      <c r="F77" s="355" t="s">
        <v>1404</v>
      </c>
    </row>
    <row r="78" spans="2:6" ht="14.25" customHeight="1">
      <c r="B78" s="22"/>
      <c r="C78" s="387" t="s">
        <v>1345</v>
      </c>
      <c r="D78" s="388" t="s">
        <v>26</v>
      </c>
      <c r="E78" s="398" t="s">
        <v>1404</v>
      </c>
      <c r="F78" s="355" t="s">
        <v>1404</v>
      </c>
    </row>
    <row r="79" spans="2:6" ht="14.25" customHeight="1">
      <c r="B79" s="22"/>
      <c r="C79" s="47"/>
      <c r="D79" s="325"/>
      <c r="E79" s="386"/>
      <c r="F79" s="235"/>
    </row>
    <row r="80" spans="2:6" ht="14.25" customHeight="1" thickBot="1">
      <c r="B80" s="64"/>
      <c r="C80" s="326"/>
      <c r="D80" s="327"/>
      <c r="E80" s="251"/>
      <c r="F80" s="250"/>
    </row>
    <row r="81" spans="2:6" ht="14.25" customHeight="1" thickBot="1">
      <c r="B81" s="27"/>
      <c r="C81" s="60"/>
      <c r="D81" s="242"/>
      <c r="F81" s="275"/>
    </row>
    <row r="82" spans="2:6" ht="14.25" customHeight="1">
      <c r="B82" s="74"/>
      <c r="C82" s="266"/>
      <c r="D82" s="105"/>
      <c r="E82" s="157"/>
      <c r="F82" s="294"/>
    </row>
    <row r="83" spans="2:6" ht="14.25" customHeight="1">
      <c r="B83" s="100"/>
      <c r="C83" s="430" t="s">
        <v>1346</v>
      </c>
      <c r="D83" s="431" t="s">
        <v>134</v>
      </c>
      <c r="E83" s="399" t="s">
        <v>1404</v>
      </c>
      <c r="F83" s="353" t="s">
        <v>1404</v>
      </c>
    </row>
    <row r="84" spans="2:6" ht="14.25" customHeight="1">
      <c r="B84" s="99" t="s">
        <v>1451</v>
      </c>
      <c r="C84" s="387" t="s">
        <v>1347</v>
      </c>
      <c r="D84" s="388" t="s">
        <v>133</v>
      </c>
      <c r="E84" s="398" t="s">
        <v>1404</v>
      </c>
      <c r="F84" s="355" t="s">
        <v>1404</v>
      </c>
    </row>
    <row r="85" spans="2:6" ht="14.25" customHeight="1">
      <c r="B85" s="607" t="s">
        <v>1662</v>
      </c>
      <c r="C85" s="387" t="s">
        <v>1348</v>
      </c>
      <c r="D85" s="388" t="s">
        <v>132</v>
      </c>
      <c r="E85" s="398" t="s">
        <v>1404</v>
      </c>
      <c r="F85" s="355" t="s">
        <v>1404</v>
      </c>
    </row>
    <row r="86" spans="2:6" ht="14.25" customHeight="1">
      <c r="B86" s="63"/>
      <c r="C86" s="387" t="s">
        <v>1349</v>
      </c>
      <c r="D86" s="388" t="s">
        <v>131</v>
      </c>
      <c r="E86" s="398" t="s">
        <v>1404</v>
      </c>
      <c r="F86" s="355" t="s">
        <v>1404</v>
      </c>
    </row>
    <row r="87" spans="2:6" ht="14.25" customHeight="1">
      <c r="B87" s="22"/>
      <c r="C87" s="387" t="s">
        <v>1350</v>
      </c>
      <c r="D87" s="388" t="s">
        <v>135</v>
      </c>
      <c r="E87" s="398" t="s">
        <v>1404</v>
      </c>
      <c r="F87" s="355" t="s">
        <v>1404</v>
      </c>
    </row>
    <row r="88" spans="2:6" ht="14.25" customHeight="1">
      <c r="B88" s="22"/>
      <c r="C88" s="387" t="s">
        <v>1351</v>
      </c>
      <c r="D88" s="388" t="s">
        <v>136</v>
      </c>
      <c r="E88" s="398" t="s">
        <v>1404</v>
      </c>
      <c r="F88" s="355" t="s">
        <v>1404</v>
      </c>
    </row>
    <row r="89" spans="2:6" ht="14.25" customHeight="1">
      <c r="B89" s="22"/>
      <c r="C89" s="47"/>
      <c r="D89" s="325"/>
      <c r="E89" s="386"/>
      <c r="F89" s="235"/>
    </row>
    <row r="90" spans="2:6" ht="14.25" customHeight="1" thickBot="1">
      <c r="B90" s="64"/>
      <c r="C90" s="326"/>
      <c r="D90" s="327"/>
      <c r="E90" s="251"/>
      <c r="F90" s="250"/>
    </row>
    <row r="91" spans="2:6" ht="14.25" customHeight="1" thickBot="1">
      <c r="B91" s="27"/>
      <c r="C91" s="60"/>
      <c r="D91" s="242"/>
      <c r="E91" s="275"/>
      <c r="F91" s="300"/>
    </row>
    <row r="92" spans="2:6" ht="14.25" customHeight="1">
      <c r="B92" s="74"/>
      <c r="C92" s="266"/>
      <c r="D92" s="105"/>
      <c r="E92" s="267"/>
      <c r="F92" s="424"/>
    </row>
    <row r="93" spans="2:6" ht="14.25" customHeight="1">
      <c r="B93" s="850" t="s">
        <v>2352</v>
      </c>
      <c r="C93" s="236" t="s">
        <v>1352</v>
      </c>
      <c r="D93" s="237" t="s">
        <v>239</v>
      </c>
      <c r="E93" s="321">
        <v>205.51475278885442</v>
      </c>
      <c r="F93" s="322">
        <f t="shared" ref="F93:F100" si="3">E93*(100-$F$5)/100</f>
        <v>205.51475278885442</v>
      </c>
    </row>
    <row r="94" spans="2:6" ht="14.25" customHeight="1">
      <c r="B94" s="99" t="s">
        <v>1452</v>
      </c>
      <c r="C94" s="228" t="s">
        <v>1353</v>
      </c>
      <c r="D94" s="229">
        <v>90</v>
      </c>
      <c r="E94" s="220">
        <v>239.74224017110504</v>
      </c>
      <c r="F94" s="323">
        <f t="shared" si="3"/>
        <v>239.74224017110504</v>
      </c>
    </row>
    <row r="95" spans="2:6" ht="14.25" customHeight="1">
      <c r="B95" s="97"/>
      <c r="C95" s="228" t="s">
        <v>1354</v>
      </c>
      <c r="D95" s="229">
        <v>110</v>
      </c>
      <c r="E95" s="220">
        <v>266.02881729978884</v>
      </c>
      <c r="F95" s="323">
        <f t="shared" si="3"/>
        <v>266.02881729978884</v>
      </c>
    </row>
    <row r="96" spans="2:6" ht="14.25" customHeight="1">
      <c r="B96" s="63"/>
      <c r="C96" s="228" t="s">
        <v>1355</v>
      </c>
      <c r="D96" s="229" t="s">
        <v>240</v>
      </c>
      <c r="E96" s="220">
        <v>310.2115758175384</v>
      </c>
      <c r="F96" s="323">
        <f t="shared" si="3"/>
        <v>310.2115758175384</v>
      </c>
    </row>
    <row r="97" spans="2:9" ht="14.25" customHeight="1">
      <c r="B97" s="22"/>
      <c r="C97" s="228" t="s">
        <v>1356</v>
      </c>
      <c r="D97" s="229">
        <v>160</v>
      </c>
      <c r="E97" s="220">
        <v>379.3324550058191</v>
      </c>
      <c r="F97" s="323">
        <f t="shared" si="3"/>
        <v>379.33245500581904</v>
      </c>
    </row>
    <row r="98" spans="2:9" ht="14.25" customHeight="1">
      <c r="B98" s="22"/>
      <c r="C98" s="228" t="s">
        <v>1357</v>
      </c>
      <c r="D98" s="229" t="s">
        <v>241</v>
      </c>
      <c r="E98" s="220">
        <v>564.78683702832484</v>
      </c>
      <c r="F98" s="323">
        <f>E98*(100-$F$5)/100</f>
        <v>564.78683702832484</v>
      </c>
    </row>
    <row r="99" spans="2:9" ht="14.25" customHeight="1">
      <c r="B99" s="22"/>
      <c r="C99" s="228" t="s">
        <v>1358</v>
      </c>
      <c r="D99" s="229">
        <v>250</v>
      </c>
      <c r="E99" s="220">
        <v>1191.5527282998985</v>
      </c>
      <c r="F99" s="323">
        <f>E99*(100-$F$5)/100</f>
        <v>1191.5527282998985</v>
      </c>
    </row>
    <row r="100" spans="2:9" ht="14.25" customHeight="1">
      <c r="B100" s="22"/>
      <c r="C100" s="228" t="s">
        <v>1359</v>
      </c>
      <c r="D100" s="229">
        <v>315</v>
      </c>
      <c r="E100" s="220">
        <v>2078.8137540000002</v>
      </c>
      <c r="F100" s="323">
        <f t="shared" si="3"/>
        <v>2078.8137540000002</v>
      </c>
    </row>
    <row r="101" spans="2:9" ht="14.25" customHeight="1">
      <c r="B101" s="22"/>
      <c r="C101" s="59"/>
      <c r="D101" s="29"/>
      <c r="E101" s="30"/>
      <c r="F101" s="235"/>
    </row>
    <row r="102" spans="2:9" ht="14.25" customHeight="1" thickBot="1">
      <c r="B102" s="64"/>
      <c r="C102" s="247"/>
      <c r="D102" s="248"/>
      <c r="E102" s="249"/>
      <c r="F102" s="250"/>
    </row>
    <row r="103" spans="2:9" ht="14.25" customHeight="1" thickBot="1"/>
    <row r="104" spans="2:9" ht="14.25" customHeight="1">
      <c r="B104" s="551"/>
      <c r="C104" s="692"/>
      <c r="D104" s="553"/>
      <c r="E104" s="693"/>
      <c r="F104" s="694"/>
    </row>
    <row r="105" spans="2:9" ht="14.25" customHeight="1">
      <c r="B105" s="850" t="s">
        <v>2352</v>
      </c>
      <c r="C105" s="562"/>
      <c r="D105" s="558"/>
      <c r="E105" s="563"/>
      <c r="F105" s="564"/>
    </row>
    <row r="106" spans="2:9" ht="14.25" customHeight="1">
      <c r="B106" s="674" t="s">
        <v>2092</v>
      </c>
      <c r="C106" s="562" t="s">
        <v>2085</v>
      </c>
      <c r="D106" s="558">
        <v>63</v>
      </c>
      <c r="E106" s="603">
        <v>172.62125361504005</v>
      </c>
      <c r="F106" s="604">
        <f t="shared" ref="F106:F112" si="4">E106*(100-$F$5)/100</f>
        <v>172.62125361504005</v>
      </c>
      <c r="I106" s="19"/>
    </row>
    <row r="107" spans="2:9" ht="14.25" customHeight="1">
      <c r="B107" s="674"/>
      <c r="C107" s="569" t="s">
        <v>2086</v>
      </c>
      <c r="D107" s="570">
        <v>75</v>
      </c>
      <c r="E107" s="605">
        <v>188.90997873408</v>
      </c>
      <c r="F107" s="606">
        <f t="shared" si="4"/>
        <v>188.90997873408</v>
      </c>
      <c r="I107" s="19"/>
    </row>
    <row r="108" spans="2:9" ht="14.25" customHeight="1">
      <c r="B108" s="556"/>
      <c r="C108" s="569" t="s">
        <v>2087</v>
      </c>
      <c r="D108" s="570">
        <v>90</v>
      </c>
      <c r="E108" s="605">
        <v>210.03819436800003</v>
      </c>
      <c r="F108" s="606">
        <f t="shared" si="4"/>
        <v>210.03819436800003</v>
      </c>
      <c r="I108" s="19"/>
    </row>
    <row r="109" spans="2:9" ht="14.25" customHeight="1">
      <c r="B109" s="556"/>
      <c r="C109" s="569" t="s">
        <v>2088</v>
      </c>
      <c r="D109" s="570">
        <v>110</v>
      </c>
      <c r="E109" s="605">
        <v>233.04754857600003</v>
      </c>
      <c r="F109" s="606">
        <f t="shared" si="4"/>
        <v>233.047548576</v>
      </c>
      <c r="I109" s="19"/>
    </row>
    <row r="110" spans="2:9" ht="14.25" customHeight="1">
      <c r="B110" s="556"/>
      <c r="C110" s="569" t="s">
        <v>2089</v>
      </c>
      <c r="D110" s="570" t="s">
        <v>240</v>
      </c>
      <c r="E110" s="605">
        <v>275.64455520000001</v>
      </c>
      <c r="F110" s="606">
        <f t="shared" si="4"/>
        <v>275.64455520000001</v>
      </c>
      <c r="I110" s="19"/>
    </row>
    <row r="111" spans="2:9" ht="14.25" customHeight="1">
      <c r="B111" s="556"/>
      <c r="C111" s="569" t="s">
        <v>2090</v>
      </c>
      <c r="D111" s="570">
        <v>160</v>
      </c>
      <c r="E111" s="605">
        <v>334.66644720000005</v>
      </c>
      <c r="F111" s="606">
        <f t="shared" si="4"/>
        <v>334.66644720000005</v>
      </c>
      <c r="I111" s="19"/>
    </row>
    <row r="112" spans="2:9" ht="14.25" customHeight="1">
      <c r="B112" s="556"/>
      <c r="C112" s="569" t="s">
        <v>2091</v>
      </c>
      <c r="D112" s="570" t="s">
        <v>241</v>
      </c>
      <c r="E112" s="605">
        <v>525.66442560000007</v>
      </c>
      <c r="F112" s="606">
        <f t="shared" si="4"/>
        <v>525.66442560000007</v>
      </c>
      <c r="I112" s="19"/>
    </row>
    <row r="113" spans="2:6" ht="14.25" customHeight="1" thickBot="1">
      <c r="B113" s="574"/>
      <c r="C113" s="575"/>
      <c r="D113" s="576"/>
      <c r="E113" s="677"/>
      <c r="F113" s="678"/>
    </row>
    <row r="114" spans="2:6" ht="14.25" customHeight="1" thickBot="1">
      <c r="E114" s="521"/>
    </row>
    <row r="115" spans="2:6" ht="14.25" customHeight="1">
      <c r="B115" s="21"/>
      <c r="C115" s="112"/>
      <c r="D115" s="112"/>
      <c r="E115" s="554"/>
      <c r="F115" s="113"/>
    </row>
    <row r="116" spans="2:6" ht="14.25" customHeight="1">
      <c r="B116" s="850" t="s">
        <v>2352</v>
      </c>
      <c r="C116" s="236" t="s">
        <v>1360</v>
      </c>
      <c r="D116" s="237">
        <v>75</v>
      </c>
      <c r="E116" s="603">
        <v>58.366522744246524</v>
      </c>
      <c r="F116" s="322">
        <f>E116*(100-$F$5)/100</f>
        <v>58.366522744246524</v>
      </c>
    </row>
    <row r="117" spans="2:6" ht="14.25" customHeight="1">
      <c r="B117" s="850" t="s">
        <v>1447</v>
      </c>
      <c r="C117" s="228" t="s">
        <v>1361</v>
      </c>
      <c r="D117" s="229">
        <v>90</v>
      </c>
      <c r="E117" s="605">
        <v>67.289642022887747</v>
      </c>
      <c r="F117" s="323">
        <f>E117*(100-$F$5)/100</f>
        <v>67.289642022887747</v>
      </c>
    </row>
    <row r="118" spans="2:6" ht="14.25" customHeight="1">
      <c r="B118" s="152"/>
      <c r="C118" s="228" t="s">
        <v>1362</v>
      </c>
      <c r="D118" s="229">
        <v>110</v>
      </c>
      <c r="E118" s="605">
        <v>81.157101648089494</v>
      </c>
      <c r="F118" s="323">
        <f t="shared" ref="F118:F125" si="5">E118*(100-$F$5)/100</f>
        <v>81.157101648089494</v>
      </c>
    </row>
    <row r="119" spans="2:6" ht="14.25" customHeight="1">
      <c r="B119" s="153"/>
      <c r="C119" s="228" t="s">
        <v>1363</v>
      </c>
      <c r="D119" s="229">
        <v>125</v>
      </c>
      <c r="E119" s="605">
        <v>94.908027999129899</v>
      </c>
      <c r="F119" s="323">
        <f t="shared" si="5"/>
        <v>94.908027999129899</v>
      </c>
    </row>
    <row r="120" spans="2:6" ht="14.25" customHeight="1">
      <c r="B120" s="154"/>
      <c r="C120" s="228" t="s">
        <v>1364</v>
      </c>
      <c r="D120" s="229">
        <v>140</v>
      </c>
      <c r="E120" s="605">
        <v>106.09522231862034</v>
      </c>
      <c r="F120" s="323">
        <f t="shared" si="5"/>
        <v>106.09522231862034</v>
      </c>
    </row>
    <row r="121" spans="2:6" ht="14.25" customHeight="1">
      <c r="B121" s="155"/>
      <c r="C121" s="228" t="s">
        <v>1365</v>
      </c>
      <c r="D121" s="229">
        <v>160</v>
      </c>
      <c r="E121" s="605">
        <v>115.50112230450151</v>
      </c>
      <c r="F121" s="323">
        <f t="shared" si="5"/>
        <v>115.50112230450151</v>
      </c>
    </row>
    <row r="122" spans="2:6" ht="14.25" customHeight="1">
      <c r="B122" s="155"/>
      <c r="C122" s="228" t="s">
        <v>1366</v>
      </c>
      <c r="D122" s="229">
        <v>200</v>
      </c>
      <c r="E122" s="605">
        <v>138.34164404012793</v>
      </c>
      <c r="F122" s="323">
        <f t="shared" si="5"/>
        <v>138.34164404012793</v>
      </c>
    </row>
    <row r="123" spans="2:6" ht="14.25" customHeight="1">
      <c r="B123" s="155"/>
      <c r="C123" s="228" t="s">
        <v>1367</v>
      </c>
      <c r="D123" s="229">
        <v>225</v>
      </c>
      <c r="E123" s="605">
        <v>165.46060169853573</v>
      </c>
      <c r="F123" s="323">
        <f t="shared" si="5"/>
        <v>165.46060169853573</v>
      </c>
    </row>
    <row r="124" spans="2:6" ht="14.25" customHeight="1">
      <c r="B124" s="155"/>
      <c r="C124" s="228" t="s">
        <v>1368</v>
      </c>
      <c r="D124" s="229">
        <v>250</v>
      </c>
      <c r="E124" s="605">
        <v>259.96908704339808</v>
      </c>
      <c r="F124" s="323">
        <f t="shared" si="5"/>
        <v>259.96908704339808</v>
      </c>
    </row>
    <row r="125" spans="2:6" ht="14.25" customHeight="1">
      <c r="B125" s="22"/>
      <c r="C125" s="228" t="s">
        <v>1369</v>
      </c>
      <c r="D125" s="229">
        <v>315</v>
      </c>
      <c r="E125" s="605">
        <v>442.48333437936009</v>
      </c>
      <c r="F125" s="323">
        <f t="shared" si="5"/>
        <v>442.48333437936009</v>
      </c>
    </row>
    <row r="126" spans="2:6" ht="14.25" customHeight="1" thickBot="1">
      <c r="B126" s="64"/>
      <c r="C126" s="247"/>
      <c r="D126" s="248"/>
      <c r="E126" s="695"/>
      <c r="F126" s="250"/>
    </row>
    <row r="127" spans="2:6" ht="14.25" customHeight="1" thickBot="1">
      <c r="E127" s="521"/>
    </row>
    <row r="128" spans="2:6" ht="14.25" customHeight="1">
      <c r="B128" s="21"/>
      <c r="C128" s="112"/>
      <c r="D128" s="112"/>
      <c r="E128" s="157"/>
      <c r="F128" s="113"/>
    </row>
    <row r="129" spans="2:6" ht="14.25" customHeight="1">
      <c r="B129" s="99" t="s">
        <v>2537</v>
      </c>
      <c r="C129" s="367" t="s">
        <v>1370</v>
      </c>
      <c r="D129" s="368">
        <v>50</v>
      </c>
      <c r="E129" s="418">
        <v>77.251901538461553</v>
      </c>
      <c r="F129" s="394">
        <f t="shared" ref="F129:F134" si="6">E129*(100-$F$5)/100</f>
        <v>77.251901538461553</v>
      </c>
    </row>
    <row r="130" spans="2:6" ht="14.25" customHeight="1">
      <c r="B130" s="99"/>
      <c r="C130" s="367" t="s">
        <v>1371</v>
      </c>
      <c r="D130" s="368">
        <v>63</v>
      </c>
      <c r="E130" s="418">
        <v>126.46643340659342</v>
      </c>
      <c r="F130" s="394">
        <f t="shared" si="6"/>
        <v>126.46643340659342</v>
      </c>
    </row>
    <row r="131" spans="2:6" ht="14.25" customHeight="1">
      <c r="B131" s="99"/>
      <c r="C131" s="367" t="s">
        <v>2481</v>
      </c>
      <c r="D131" s="368">
        <v>75</v>
      </c>
      <c r="E131" s="418">
        <v>192.58292571428575</v>
      </c>
      <c r="F131" s="394">
        <f t="shared" si="6"/>
        <v>192.58292571428575</v>
      </c>
    </row>
    <row r="132" spans="2:6" ht="14.25" customHeight="1">
      <c r="B132" s="22"/>
      <c r="C132" s="330" t="s">
        <v>1372</v>
      </c>
      <c r="D132" s="331">
        <v>90</v>
      </c>
      <c r="E132" s="419">
        <v>286.88592263736274</v>
      </c>
      <c r="F132" s="393">
        <f t="shared" si="6"/>
        <v>286.88592263736274</v>
      </c>
    </row>
    <row r="133" spans="2:6" ht="14.25" customHeight="1">
      <c r="B133" s="22"/>
      <c r="C133" s="330" t="s">
        <v>1373</v>
      </c>
      <c r="D133" s="331">
        <v>110</v>
      </c>
      <c r="E133" s="419">
        <v>344.35258813186817</v>
      </c>
      <c r="F133" s="393">
        <f t="shared" si="6"/>
        <v>344.35258813186817</v>
      </c>
    </row>
    <row r="134" spans="2:6" ht="14.25" customHeight="1">
      <c r="B134" s="65"/>
      <c r="C134" s="330" t="s">
        <v>2482</v>
      </c>
      <c r="D134" s="331">
        <v>160</v>
      </c>
      <c r="E134" s="419">
        <v>816.61324747252763</v>
      </c>
      <c r="F134" s="393">
        <f t="shared" si="6"/>
        <v>816.61324747252763</v>
      </c>
    </row>
    <row r="135" spans="2:6" ht="14.25" customHeight="1" thickBot="1">
      <c r="B135" s="69"/>
      <c r="C135" s="115"/>
      <c r="D135" s="115"/>
      <c r="E135" s="158"/>
      <c r="F135" s="116"/>
    </row>
    <row r="136" spans="2:6" ht="14.25" customHeight="1" thickBot="1"/>
    <row r="137" spans="2:6" ht="14.25" customHeight="1">
      <c r="B137" s="999" t="s">
        <v>2538</v>
      </c>
      <c r="C137" s="112"/>
      <c r="D137" s="112"/>
      <c r="E137" s="157"/>
      <c r="F137" s="113"/>
    </row>
    <row r="138" spans="2:6" ht="14.25" customHeight="1">
      <c r="B138" s="99" t="s">
        <v>2539</v>
      </c>
      <c r="C138" s="47"/>
      <c r="D138" s="325"/>
      <c r="E138" s="445"/>
      <c r="F138" s="447"/>
    </row>
    <row r="139" spans="2:6" ht="14.25" customHeight="1">
      <c r="B139" s="99"/>
      <c r="C139" s="367">
        <v>1611411050</v>
      </c>
      <c r="D139" s="368">
        <v>50</v>
      </c>
      <c r="E139" s="418">
        <v>35.070747428571437</v>
      </c>
      <c r="F139" s="394">
        <f>E139*(100-$F$5)/100</f>
        <v>35.070747428571437</v>
      </c>
    </row>
    <row r="140" spans="2:6" ht="14.25" customHeight="1">
      <c r="B140" s="22"/>
      <c r="C140" s="367">
        <v>1611411063</v>
      </c>
      <c r="D140" s="331">
        <v>63</v>
      </c>
      <c r="E140" s="419">
        <v>45.015007648351656</v>
      </c>
      <c r="F140" s="393">
        <f>E140*(100-$F$5)/100</f>
        <v>45.015007648351656</v>
      </c>
    </row>
    <row r="141" spans="2:6" ht="14.25" customHeight="1">
      <c r="B141" s="22"/>
      <c r="C141" s="47"/>
      <c r="D141" s="325"/>
      <c r="E141" s="445"/>
      <c r="F141" s="447"/>
    </row>
    <row r="142" spans="2:6" ht="14.25" customHeight="1">
      <c r="B142" s="65"/>
      <c r="C142" s="57"/>
      <c r="D142" s="57"/>
      <c r="E142" s="156"/>
      <c r="F142" s="114"/>
    </row>
    <row r="143" spans="2:6" ht="14.25" customHeight="1" thickBot="1">
      <c r="B143" s="69"/>
      <c r="C143" s="115"/>
      <c r="D143" s="115"/>
      <c r="E143" s="158"/>
      <c r="F143" s="116"/>
    </row>
  </sheetData>
  <mergeCells count="6">
    <mergeCell ref="B2:F2"/>
    <mergeCell ref="B3:B5"/>
    <mergeCell ref="D3:D5"/>
    <mergeCell ref="E3:E5"/>
    <mergeCell ref="F3:F4"/>
    <mergeCell ref="C3:C5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8">
    <tabColor theme="0"/>
  </sheetPr>
  <dimension ref="A1:M157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520" customWidth="1"/>
    <col min="2" max="2" width="35.7109375" style="520" customWidth="1"/>
    <col min="3" max="3" width="13.28515625" style="520" customWidth="1"/>
    <col min="4" max="4" width="25.7109375" style="520" customWidth="1"/>
    <col min="5" max="5" width="14.7109375" style="521" customWidth="1"/>
    <col min="6" max="6" width="14.7109375" style="520" customWidth="1"/>
    <col min="7" max="7" width="0.7109375" style="520" customWidth="1"/>
    <col min="8" max="16384" width="8.85546875" style="520"/>
  </cols>
  <sheetData>
    <row r="1" spans="1:7" ht="12.75" customHeight="1">
      <c r="A1" s="519" t="s">
        <v>547</v>
      </c>
    </row>
    <row r="2" spans="1:7" ht="20.85" customHeight="1">
      <c r="B2" s="1219" t="s">
        <v>1655</v>
      </c>
      <c r="C2" s="1219"/>
      <c r="D2" s="1219"/>
      <c r="E2" s="1219"/>
      <c r="F2" s="1219"/>
      <c r="G2" s="522"/>
    </row>
    <row r="3" spans="1:7" ht="14.25" customHeight="1">
      <c r="B3" s="1220" t="s">
        <v>1407</v>
      </c>
      <c r="C3" s="1223" t="s">
        <v>1408</v>
      </c>
      <c r="D3" s="1226" t="s">
        <v>1445</v>
      </c>
      <c r="E3" s="1229" t="s">
        <v>2276</v>
      </c>
      <c r="F3" s="1232" t="s">
        <v>1656</v>
      </c>
      <c r="G3" s="522"/>
    </row>
    <row r="4" spans="1:7" ht="14.25" customHeight="1">
      <c r="B4" s="1221"/>
      <c r="C4" s="1224"/>
      <c r="D4" s="1227"/>
      <c r="E4" s="1230"/>
      <c r="F4" s="1233"/>
      <c r="G4" s="522"/>
    </row>
    <row r="5" spans="1:7" ht="14.25" customHeight="1">
      <c r="B5" s="1222"/>
      <c r="C5" s="1225"/>
      <c r="D5" s="1228"/>
      <c r="E5" s="1231"/>
      <c r="F5" s="786">
        <f>'RABATOVÝ LIST '!J21</f>
        <v>0</v>
      </c>
      <c r="G5" s="522"/>
    </row>
    <row r="6" spans="1:7" ht="14.25" customHeight="1" thickBot="1"/>
    <row r="7" spans="1:7" ht="14.25" customHeight="1">
      <c r="B7" s="523"/>
      <c r="C7" s="524"/>
      <c r="D7" s="524"/>
      <c r="E7" s="525"/>
      <c r="F7" s="526"/>
    </row>
    <row r="8" spans="1:7" ht="14.25" customHeight="1">
      <c r="B8" s="527"/>
      <c r="C8" s="528">
        <v>600125</v>
      </c>
      <c r="D8" s="529" t="s">
        <v>1569</v>
      </c>
      <c r="E8" s="599">
        <v>7.7765000000000004</v>
      </c>
      <c r="F8" s="600">
        <f>E8*(100-$F$5)/100</f>
        <v>7.7765000000000013</v>
      </c>
    </row>
    <row r="9" spans="1:7" ht="14.25" customHeight="1">
      <c r="B9" s="531" t="s">
        <v>1542</v>
      </c>
      <c r="C9" s="532">
        <v>600250</v>
      </c>
      <c r="D9" s="533" t="s">
        <v>1568</v>
      </c>
      <c r="E9" s="601">
        <v>10.279400000000001</v>
      </c>
      <c r="F9" s="602">
        <f>E9*(100-$F$5)/100</f>
        <v>10.279400000000001</v>
      </c>
    </row>
    <row r="10" spans="1:7" ht="14.25" customHeight="1">
      <c r="B10" s="531" t="s">
        <v>486</v>
      </c>
      <c r="C10" s="532">
        <v>600500</v>
      </c>
      <c r="D10" s="533" t="s">
        <v>1567</v>
      </c>
      <c r="E10" s="601">
        <v>17.427600000000002</v>
      </c>
      <c r="F10" s="602">
        <f>E10*(100-$F$5)/100</f>
        <v>17.427600000000002</v>
      </c>
    </row>
    <row r="11" spans="1:7" ht="14.25" customHeight="1">
      <c r="B11" s="535"/>
      <c r="C11" s="532">
        <v>6001000</v>
      </c>
      <c r="D11" s="533" t="s">
        <v>1657</v>
      </c>
      <c r="E11" s="601">
        <v>28.84</v>
      </c>
      <c r="F11" s="602">
        <f>E11*(100-$F$5)/100</f>
        <v>28.84</v>
      </c>
    </row>
    <row r="12" spans="1:7" ht="14.25" customHeight="1">
      <c r="B12" s="536"/>
      <c r="C12" s="537"/>
      <c r="D12" s="538"/>
      <c r="E12" s="539"/>
      <c r="F12" s="540"/>
    </row>
    <row r="13" spans="1:7" ht="14.25" customHeight="1">
      <c r="B13" s="541"/>
      <c r="C13" s="537"/>
      <c r="D13" s="538"/>
      <c r="E13" s="539"/>
      <c r="F13" s="540"/>
    </row>
    <row r="14" spans="1:7" ht="14.25" customHeight="1">
      <c r="B14" s="541"/>
      <c r="C14" s="537"/>
      <c r="D14" s="538"/>
      <c r="E14" s="539"/>
      <c r="F14" s="540"/>
    </row>
    <row r="15" spans="1:7" ht="14.25" customHeight="1">
      <c r="B15" s="541"/>
      <c r="C15" s="537"/>
      <c r="D15" s="538"/>
      <c r="E15" s="539"/>
      <c r="F15" s="540"/>
    </row>
    <row r="16" spans="1:7" ht="14.25" customHeight="1">
      <c r="B16" s="541"/>
      <c r="C16" s="537"/>
      <c r="D16" s="538"/>
      <c r="E16" s="539"/>
      <c r="F16" s="540"/>
    </row>
    <row r="17" spans="2:6" ht="14.25" customHeight="1">
      <c r="B17" s="541"/>
      <c r="C17" s="537"/>
      <c r="D17" s="538"/>
      <c r="E17" s="539"/>
      <c r="F17" s="540"/>
    </row>
    <row r="18" spans="2:6" ht="14.25" customHeight="1">
      <c r="B18" s="541"/>
      <c r="C18" s="537"/>
      <c r="D18" s="538"/>
      <c r="E18" s="539"/>
      <c r="F18" s="540"/>
    </row>
    <row r="19" spans="2:6" ht="14.25" customHeight="1">
      <c r="B19" s="541"/>
      <c r="C19" s="537"/>
      <c r="D19" s="538"/>
      <c r="E19" s="539"/>
      <c r="F19" s="540"/>
    </row>
    <row r="20" spans="2:6" ht="14.25" customHeight="1">
      <c r="B20" s="541"/>
      <c r="C20" s="537"/>
      <c r="D20" s="538"/>
      <c r="E20" s="539"/>
      <c r="F20" s="540"/>
    </row>
    <row r="21" spans="2:6" ht="14.25" customHeight="1">
      <c r="B21" s="541"/>
      <c r="C21" s="537"/>
      <c r="D21" s="538"/>
      <c r="E21" s="539"/>
      <c r="F21" s="540"/>
    </row>
    <row r="22" spans="2:6" ht="14.25" customHeight="1">
      <c r="B22" s="541"/>
      <c r="C22" s="537"/>
      <c r="D22" s="538"/>
      <c r="E22" s="539"/>
      <c r="F22" s="540"/>
    </row>
    <row r="23" spans="2:6" ht="14.25" customHeight="1">
      <c r="B23" s="541"/>
      <c r="C23" s="528">
        <v>6005000</v>
      </c>
      <c r="D23" s="529" t="s">
        <v>1658</v>
      </c>
      <c r="E23" s="599">
        <v>130.96450000000002</v>
      </c>
      <c r="F23" s="600">
        <f>E23*(100-$F$5)/100</f>
        <v>130.96450000000002</v>
      </c>
    </row>
    <row r="24" spans="2:6" ht="14.25" customHeight="1">
      <c r="B24" s="541"/>
      <c r="C24" s="537"/>
      <c r="D24" s="538"/>
      <c r="E24" s="539"/>
      <c r="F24" s="540"/>
    </row>
    <row r="25" spans="2:6" ht="14.25" customHeight="1">
      <c r="B25" s="541"/>
      <c r="C25" s="537"/>
      <c r="D25" s="538"/>
      <c r="E25" s="539"/>
      <c r="F25" s="540"/>
    </row>
    <row r="26" spans="2:6" ht="14.25" customHeight="1">
      <c r="B26" s="541"/>
      <c r="C26" s="537"/>
      <c r="D26" s="538"/>
      <c r="E26" s="539"/>
      <c r="F26" s="540"/>
    </row>
    <row r="27" spans="2:6" ht="14.25" customHeight="1">
      <c r="B27" s="541"/>
      <c r="C27" s="537"/>
      <c r="D27" s="538"/>
      <c r="E27" s="539"/>
      <c r="F27" s="540"/>
    </row>
    <row r="28" spans="2:6" ht="14.25" customHeight="1">
      <c r="B28" s="541"/>
      <c r="C28" s="537"/>
      <c r="D28" s="538"/>
      <c r="E28" s="539"/>
      <c r="F28" s="540"/>
    </row>
    <row r="29" spans="2:6" ht="14.25" customHeight="1" thickBot="1">
      <c r="B29" s="542"/>
      <c r="C29" s="543"/>
      <c r="D29" s="544"/>
      <c r="E29" s="545"/>
      <c r="F29" s="546"/>
    </row>
    <row r="30" spans="2:6" ht="14.25" customHeight="1" thickBot="1">
      <c r="B30" s="547"/>
      <c r="C30" s="548"/>
      <c r="D30" s="549"/>
      <c r="F30" s="550"/>
    </row>
    <row r="31" spans="2:6" ht="14.25" customHeight="1">
      <c r="B31" s="551"/>
      <c r="C31" s="552"/>
      <c r="D31" s="553"/>
      <c r="E31" s="554"/>
      <c r="F31" s="555"/>
    </row>
    <row r="32" spans="2:6" ht="14.25" customHeight="1">
      <c r="B32" s="556"/>
      <c r="C32" s="557"/>
      <c r="D32" s="558"/>
      <c r="E32" s="559"/>
      <c r="F32" s="560"/>
    </row>
    <row r="33" spans="2:8" ht="14.25" customHeight="1">
      <c r="B33" s="561"/>
      <c r="C33" s="562"/>
      <c r="D33" s="558"/>
      <c r="E33" s="563"/>
      <c r="F33" s="564"/>
    </row>
    <row r="34" spans="2:8" ht="14.25" customHeight="1">
      <c r="B34" s="531" t="s">
        <v>1660</v>
      </c>
      <c r="C34" s="562"/>
      <c r="D34" s="558"/>
      <c r="E34" s="563"/>
      <c r="F34" s="564"/>
    </row>
    <row r="35" spans="2:8" ht="14.25" customHeight="1">
      <c r="B35" s="531"/>
      <c r="C35" s="562"/>
      <c r="D35" s="558"/>
      <c r="E35" s="563"/>
      <c r="F35" s="564"/>
    </row>
    <row r="36" spans="2:8" ht="14.25" customHeight="1">
      <c r="B36" s="565"/>
      <c r="C36" s="562"/>
      <c r="D36" s="558"/>
      <c r="E36" s="563"/>
      <c r="F36" s="564"/>
    </row>
    <row r="37" spans="2:8" ht="14.25" customHeight="1">
      <c r="B37" s="565"/>
      <c r="C37" s="566" t="s">
        <v>1399</v>
      </c>
      <c r="D37" s="567" t="s">
        <v>371</v>
      </c>
      <c r="E37" s="603">
        <v>10.8253</v>
      </c>
      <c r="F37" s="600">
        <f>E37*(100-$F$5)/100</f>
        <v>10.8253</v>
      </c>
    </row>
    <row r="38" spans="2:8" ht="14.25" customHeight="1">
      <c r="B38" s="565"/>
      <c r="C38" s="569" t="s">
        <v>1400</v>
      </c>
      <c r="D38" s="570" t="s">
        <v>372</v>
      </c>
      <c r="E38" s="605">
        <v>19.6936</v>
      </c>
      <c r="F38" s="600">
        <f>E38*(100-$F$5)/100</f>
        <v>19.6936</v>
      </c>
    </row>
    <row r="39" spans="2:8" ht="14.25" customHeight="1">
      <c r="B39" s="565"/>
      <c r="C39" s="562"/>
      <c r="D39" s="558"/>
      <c r="E39" s="563"/>
      <c r="F39" s="564"/>
    </row>
    <row r="40" spans="2:8" ht="14.25" customHeight="1">
      <c r="B40" s="572"/>
      <c r="C40" s="562"/>
      <c r="D40" s="558"/>
      <c r="E40" s="563"/>
      <c r="F40" s="564"/>
    </row>
    <row r="41" spans="2:8" ht="14.25" customHeight="1">
      <c r="B41" s="556"/>
      <c r="C41" s="562"/>
      <c r="D41" s="558"/>
      <c r="E41" s="563"/>
      <c r="F41" s="564"/>
    </row>
    <row r="42" spans="2:8" ht="14.25" customHeight="1">
      <c r="B42" s="556"/>
      <c r="C42" s="562"/>
      <c r="D42" s="558"/>
      <c r="E42" s="573"/>
      <c r="F42" s="564"/>
    </row>
    <row r="43" spans="2:8" ht="14.25" customHeight="1">
      <c r="B43" s="556"/>
      <c r="C43" s="562"/>
      <c r="D43" s="558"/>
      <c r="E43" s="573"/>
      <c r="F43" s="564"/>
    </row>
    <row r="44" spans="2:8" ht="14.25" customHeight="1" thickBot="1">
      <c r="B44" s="574"/>
      <c r="C44" s="575"/>
      <c r="D44" s="576"/>
      <c r="E44" s="577"/>
      <c r="F44" s="578"/>
    </row>
    <row r="45" spans="2:8" ht="14.25" customHeight="1" thickBot="1">
      <c r="B45" s="547"/>
      <c r="C45" s="548"/>
      <c r="D45" s="549"/>
      <c r="F45" s="550"/>
    </row>
    <row r="46" spans="2:8" ht="14.25" customHeight="1">
      <c r="B46" s="579"/>
      <c r="C46" s="580"/>
      <c r="D46" s="581"/>
      <c r="E46" s="525"/>
      <c r="F46" s="582"/>
    </row>
    <row r="47" spans="2:8" ht="14.25" customHeight="1">
      <c r="B47" s="527"/>
      <c r="C47" s="537"/>
      <c r="D47" s="538"/>
      <c r="E47" s="539"/>
      <c r="F47" s="540"/>
      <c r="H47" s="583"/>
    </row>
    <row r="48" spans="2:8" ht="14.25" customHeight="1">
      <c r="B48" s="531" t="s">
        <v>1543</v>
      </c>
      <c r="C48" s="537"/>
      <c r="D48" s="538"/>
      <c r="E48" s="539"/>
      <c r="F48" s="540"/>
    </row>
    <row r="49" spans="2:6" ht="14.25" customHeight="1">
      <c r="B49" s="584"/>
      <c r="C49" s="537"/>
      <c r="D49" s="538"/>
      <c r="E49" s="539"/>
      <c r="F49" s="540"/>
    </row>
    <row r="50" spans="2:6" ht="14.25" customHeight="1">
      <c r="B50" s="535"/>
      <c r="C50" s="528">
        <v>6010125</v>
      </c>
      <c r="D50" s="529" t="s">
        <v>1564</v>
      </c>
      <c r="E50" s="530">
        <v>6.6744000000000003</v>
      </c>
      <c r="F50" s="600">
        <f>E50*(100-$F$5)/100</f>
        <v>6.6744000000000003</v>
      </c>
    </row>
    <row r="51" spans="2:6" ht="14.25" customHeight="1">
      <c r="B51" s="536"/>
      <c r="C51" s="532">
        <v>6010250</v>
      </c>
      <c r="D51" s="533" t="s">
        <v>1565</v>
      </c>
      <c r="E51" s="534">
        <v>10.238199999999999</v>
      </c>
      <c r="F51" s="600">
        <f>E51*(100-$F$5)/100</f>
        <v>10.238199999999999</v>
      </c>
    </row>
    <row r="52" spans="2:6" ht="14.25" customHeight="1">
      <c r="B52" s="541"/>
      <c r="C52" s="532">
        <v>6010500</v>
      </c>
      <c r="D52" s="533" t="s">
        <v>1566</v>
      </c>
      <c r="E52" s="534">
        <v>14.481800000000002</v>
      </c>
      <c r="F52" s="600">
        <f>E52*(100-$F$5)/100</f>
        <v>14.4818</v>
      </c>
    </row>
    <row r="53" spans="2:6" ht="14.25" customHeight="1">
      <c r="B53" s="541"/>
      <c r="C53" s="532">
        <v>6011000</v>
      </c>
      <c r="D53" s="533" t="s">
        <v>1659</v>
      </c>
      <c r="E53" s="534">
        <v>26.543099999999999</v>
      </c>
      <c r="F53" s="600">
        <f>E53*(100-$F$5)/100</f>
        <v>26.543099999999999</v>
      </c>
    </row>
    <row r="54" spans="2:6" ht="14.25" customHeight="1">
      <c r="B54" s="541"/>
      <c r="C54" s="537"/>
      <c r="D54" s="538"/>
      <c r="E54" s="539"/>
      <c r="F54" s="540"/>
    </row>
    <row r="55" spans="2:6" ht="14.25" customHeight="1">
      <c r="B55" s="541"/>
      <c r="C55" s="537"/>
      <c r="D55" s="538"/>
      <c r="E55" s="539"/>
      <c r="F55" s="540"/>
    </row>
    <row r="56" spans="2:6" ht="14.25" customHeight="1">
      <c r="B56" s="541"/>
      <c r="C56" s="537"/>
      <c r="D56" s="538"/>
      <c r="E56" s="585"/>
      <c r="F56" s="540"/>
    </row>
    <row r="57" spans="2:6" ht="14.25" customHeight="1">
      <c r="B57" s="541"/>
      <c r="C57" s="537"/>
      <c r="D57" s="538"/>
      <c r="E57" s="585"/>
      <c r="F57" s="540"/>
    </row>
    <row r="58" spans="2:6" ht="14.25" customHeight="1" thickBot="1">
      <c r="B58" s="542"/>
      <c r="C58" s="543"/>
      <c r="D58" s="544"/>
      <c r="E58" s="586"/>
      <c r="F58" s="546"/>
    </row>
    <row r="59" spans="2:6" ht="14.25" customHeight="1" thickBot="1">
      <c r="B59" s="547"/>
      <c r="C59" s="548"/>
      <c r="D59" s="549"/>
      <c r="F59" s="550"/>
    </row>
    <row r="60" spans="2:6" ht="14.25" customHeight="1">
      <c r="B60" s="551"/>
      <c r="C60" s="552"/>
      <c r="D60" s="553"/>
      <c r="E60" s="554"/>
      <c r="F60" s="555"/>
    </row>
    <row r="61" spans="2:6" ht="14.25" customHeight="1">
      <c r="B61" s="556"/>
      <c r="C61" s="557"/>
      <c r="D61" s="558"/>
      <c r="E61" s="559"/>
      <c r="F61" s="560"/>
    </row>
    <row r="62" spans="2:6" ht="14.25" customHeight="1">
      <c r="B62" s="561"/>
      <c r="C62" s="562"/>
      <c r="D62" s="558"/>
      <c r="E62" s="563"/>
      <c r="F62" s="564"/>
    </row>
    <row r="63" spans="2:6" ht="14.25" customHeight="1">
      <c r="B63" s="728" t="s">
        <v>2093</v>
      </c>
      <c r="C63" s="562"/>
      <c r="D63" s="558"/>
      <c r="E63" s="563"/>
      <c r="F63" s="564"/>
    </row>
    <row r="64" spans="2:6" ht="14.25" customHeight="1">
      <c r="B64" s="728"/>
      <c r="C64" s="562"/>
      <c r="D64" s="558"/>
      <c r="E64" s="563"/>
      <c r="F64" s="564"/>
    </row>
    <row r="65" spans="2:6" ht="14.25" customHeight="1">
      <c r="B65" s="565"/>
      <c r="C65" s="562"/>
      <c r="D65" s="558"/>
      <c r="E65" s="563"/>
      <c r="F65" s="564"/>
    </row>
    <row r="66" spans="2:6" ht="14.25" customHeight="1">
      <c r="B66" s="572"/>
      <c r="C66" s="566" t="s">
        <v>1401</v>
      </c>
      <c r="D66" s="567" t="s">
        <v>2094</v>
      </c>
      <c r="E66" s="568">
        <v>25.214400000000001</v>
      </c>
      <c r="F66" s="600">
        <f t="shared" ref="F66:F68" si="0">E66*(100-$F$5)/100</f>
        <v>25.214400000000001</v>
      </c>
    </row>
    <row r="67" spans="2:6" ht="14.25" customHeight="1">
      <c r="B67" s="556"/>
      <c r="C67" s="569"/>
      <c r="D67" s="570"/>
      <c r="E67" s="571"/>
      <c r="F67" s="900"/>
    </row>
    <row r="68" spans="2:6" ht="14.25" customHeight="1">
      <c r="B68" s="556"/>
      <c r="C68" s="569">
        <v>60140000</v>
      </c>
      <c r="D68" s="570" t="s">
        <v>2095</v>
      </c>
      <c r="E68" s="571">
        <v>29.694900000000001</v>
      </c>
      <c r="F68" s="600">
        <f t="shared" si="0"/>
        <v>29.694900000000004</v>
      </c>
    </row>
    <row r="69" spans="2:6" ht="14.25" customHeight="1">
      <c r="B69" s="556"/>
      <c r="C69" s="562"/>
      <c r="D69" s="558"/>
      <c r="E69" s="563"/>
      <c r="F69" s="564"/>
    </row>
    <row r="70" spans="2:6" ht="14.25" customHeight="1">
      <c r="B70" s="556"/>
      <c r="C70" s="562"/>
      <c r="D70" s="558"/>
      <c r="E70" s="563"/>
      <c r="F70" s="564"/>
    </row>
    <row r="71" spans="2:6" ht="14.25" customHeight="1">
      <c r="B71" s="556"/>
      <c r="C71" s="562"/>
      <c r="D71" s="558"/>
      <c r="E71" s="573"/>
      <c r="F71" s="564"/>
    </row>
    <row r="72" spans="2:6" ht="14.25" customHeight="1">
      <c r="B72" s="556"/>
      <c r="C72" s="562"/>
      <c r="D72" s="558"/>
      <c r="E72" s="573"/>
      <c r="F72" s="564"/>
    </row>
    <row r="73" spans="2:6" ht="14.25" customHeight="1" thickBot="1">
      <c r="B73" s="574"/>
      <c r="C73" s="575"/>
      <c r="D73" s="576"/>
      <c r="E73" s="577"/>
      <c r="F73" s="578"/>
    </row>
    <row r="74" spans="2:6" ht="14.25" customHeight="1" thickBot="1">
      <c r="B74" s="547"/>
      <c r="C74" s="548"/>
      <c r="D74" s="549"/>
      <c r="F74" s="550"/>
    </row>
    <row r="75" spans="2:6" ht="14.25" customHeight="1">
      <c r="B75" s="551"/>
      <c r="C75" s="552"/>
      <c r="D75" s="553"/>
      <c r="E75" s="554"/>
      <c r="F75" s="555"/>
    </row>
    <row r="76" spans="2:6" ht="14.25" customHeight="1">
      <c r="B76" s="689" t="s">
        <v>2028</v>
      </c>
      <c r="C76" s="562"/>
      <c r="D76" s="558"/>
      <c r="E76" s="563"/>
      <c r="F76" s="785">
        <f>'RABATOVÝ LIST '!J13</f>
        <v>0</v>
      </c>
    </row>
    <row r="77" spans="2:6" ht="14.25" customHeight="1">
      <c r="B77" s="531"/>
      <c r="C77" s="1213" t="s">
        <v>2014</v>
      </c>
      <c r="D77" s="1211" t="s">
        <v>2029</v>
      </c>
      <c r="E77" s="1217">
        <v>37.299999999999997</v>
      </c>
      <c r="F77" s="1207">
        <f>E78*(100-$F$76)/100</f>
        <v>0</v>
      </c>
    </row>
    <row r="78" spans="2:6" ht="14.25" customHeight="1">
      <c r="B78" s="556"/>
      <c r="C78" s="1214"/>
      <c r="D78" s="1212"/>
      <c r="E78" s="1218"/>
      <c r="F78" s="1208"/>
    </row>
    <row r="79" spans="2:6" ht="14.25" customHeight="1">
      <c r="B79" s="556"/>
      <c r="C79" s="562"/>
      <c r="D79" s="558"/>
      <c r="E79" s="563"/>
      <c r="F79" s="564"/>
    </row>
    <row r="80" spans="2:6" ht="14.25" customHeight="1">
      <c r="B80" s="556"/>
      <c r="C80" s="562"/>
      <c r="D80" s="558"/>
      <c r="E80" s="563"/>
      <c r="F80" s="564"/>
    </row>
    <row r="81" spans="2:6" ht="14.25" customHeight="1" thickBot="1">
      <c r="B81" s="574"/>
      <c r="C81" s="575"/>
      <c r="D81" s="576"/>
      <c r="E81" s="577"/>
      <c r="F81" s="578"/>
    </row>
    <row r="82" spans="2:6" ht="14.25" customHeight="1" thickBot="1"/>
    <row r="83" spans="2:6" ht="14.25" customHeight="1">
      <c r="B83" s="587"/>
      <c r="C83" s="588"/>
      <c r="D83" s="588"/>
      <c r="E83" s="554"/>
      <c r="F83" s="589"/>
    </row>
    <row r="84" spans="2:6" ht="14.25" customHeight="1">
      <c r="B84" s="531" t="s">
        <v>1546</v>
      </c>
      <c r="C84" s="562"/>
      <c r="D84" s="558"/>
      <c r="E84" s="563"/>
      <c r="F84" s="564"/>
    </row>
    <row r="85" spans="2:6" ht="14.25" customHeight="1">
      <c r="B85" s="531" t="s">
        <v>1545</v>
      </c>
      <c r="C85" s="562"/>
      <c r="D85" s="558"/>
      <c r="E85" s="563"/>
      <c r="F85" s="564"/>
    </row>
    <row r="86" spans="2:6" ht="14.25" customHeight="1">
      <c r="B86" s="531" t="s">
        <v>1544</v>
      </c>
      <c r="C86" s="562"/>
      <c r="D86" s="558"/>
      <c r="E86" s="563"/>
      <c r="F86" s="564"/>
    </row>
    <row r="87" spans="2:6" ht="14.25" customHeight="1">
      <c r="B87" s="593"/>
      <c r="C87" s="562"/>
      <c r="D87" s="558"/>
      <c r="E87" s="563"/>
      <c r="F87" s="564"/>
    </row>
    <row r="88" spans="2:6" ht="14.25" customHeight="1">
      <c r="B88" s="594"/>
      <c r="C88" s="562"/>
      <c r="D88" s="558"/>
      <c r="E88" s="563"/>
      <c r="F88" s="564"/>
    </row>
    <row r="89" spans="2:6" ht="14.25" customHeight="1">
      <c r="B89" s="594"/>
      <c r="C89" s="562"/>
      <c r="D89" s="558"/>
      <c r="E89" s="563"/>
      <c r="F89" s="564"/>
    </row>
    <row r="90" spans="2:6" ht="14.25" customHeight="1">
      <c r="B90" s="594"/>
      <c r="C90" s="562"/>
      <c r="D90" s="558"/>
      <c r="E90" s="563"/>
      <c r="F90" s="564"/>
    </row>
    <row r="91" spans="2:6" ht="14.25" customHeight="1">
      <c r="B91" s="594"/>
      <c r="C91" s="566" t="s">
        <v>1374</v>
      </c>
      <c r="D91" s="567" t="s">
        <v>1563</v>
      </c>
      <c r="E91" s="568">
        <v>21.424000000000003</v>
      </c>
      <c r="F91" s="600">
        <f>E91*(100-$F$5)/100</f>
        <v>21.423999999999999</v>
      </c>
    </row>
    <row r="92" spans="2:6" ht="14.25" customHeight="1">
      <c r="B92" s="556"/>
      <c r="C92" s="562"/>
      <c r="D92" s="558"/>
      <c r="E92" s="563"/>
      <c r="F92" s="564"/>
    </row>
    <row r="93" spans="2:6" ht="14.25" customHeight="1">
      <c r="B93" s="556"/>
      <c r="C93" s="562"/>
      <c r="D93" s="558"/>
      <c r="E93" s="563"/>
      <c r="F93" s="564"/>
    </row>
    <row r="94" spans="2:6" ht="14.25" customHeight="1">
      <c r="B94" s="556"/>
      <c r="C94" s="562"/>
      <c r="D94" s="558"/>
      <c r="E94" s="563"/>
      <c r="F94" s="564"/>
    </row>
    <row r="95" spans="2:6" ht="14.25" customHeight="1">
      <c r="B95" s="590"/>
      <c r="C95" s="591"/>
      <c r="D95" s="591"/>
      <c r="E95" s="559"/>
      <c r="F95" s="592"/>
    </row>
    <row r="96" spans="2:6" ht="14.25" customHeight="1">
      <c r="B96" s="590"/>
      <c r="C96" s="591"/>
      <c r="D96" s="591"/>
      <c r="E96" s="559"/>
      <c r="F96" s="592"/>
    </row>
    <row r="97" spans="2:6" ht="14.25" customHeight="1">
      <c r="B97" s="590"/>
      <c r="C97" s="591"/>
      <c r="D97" s="591"/>
      <c r="E97" s="559"/>
      <c r="F97" s="592"/>
    </row>
    <row r="98" spans="2:6" ht="14.25" customHeight="1" thickBot="1">
      <c r="B98" s="595"/>
      <c r="C98" s="596"/>
      <c r="D98" s="596"/>
      <c r="E98" s="597"/>
      <c r="F98" s="598"/>
    </row>
    <row r="99" spans="2:6" ht="14.25" customHeight="1" thickBot="1"/>
    <row r="100" spans="2:6" ht="14.25" customHeight="1">
      <c r="B100" s="551"/>
      <c r="C100" s="552"/>
      <c r="D100" s="553"/>
      <c r="E100" s="554"/>
      <c r="F100" s="555"/>
    </row>
    <row r="101" spans="2:6" ht="14.25" customHeight="1">
      <c r="B101" s="901" t="s">
        <v>2423</v>
      </c>
      <c r="C101" s="562"/>
      <c r="D101" s="558"/>
      <c r="E101" s="563"/>
      <c r="F101" s="564"/>
    </row>
    <row r="102" spans="2:6" ht="14.25" customHeight="1">
      <c r="B102" s="531"/>
      <c r="C102" s="1213">
        <v>6310694</v>
      </c>
      <c r="D102" s="1215" t="s">
        <v>2251</v>
      </c>
      <c r="E102" s="1217">
        <v>8.85</v>
      </c>
      <c r="F102" s="1207">
        <f>E102*(100-$F$5)/100</f>
        <v>8.85</v>
      </c>
    </row>
    <row r="103" spans="2:6" ht="14.25" customHeight="1">
      <c r="B103" s="556"/>
      <c r="C103" s="1214"/>
      <c r="D103" s="1216"/>
      <c r="E103" s="1218"/>
      <c r="F103" s="1208"/>
    </row>
    <row r="104" spans="2:6" ht="14.25" customHeight="1">
      <c r="B104" s="556"/>
      <c r="C104" s="1213">
        <v>6300213</v>
      </c>
      <c r="D104" s="1215" t="s">
        <v>2422</v>
      </c>
      <c r="E104" s="1217">
        <v>27.09</v>
      </c>
      <c r="F104" s="1207">
        <f>E104*(100-$F$5)/100</f>
        <v>27.09</v>
      </c>
    </row>
    <row r="105" spans="2:6" ht="14.25" customHeight="1">
      <c r="B105" s="556"/>
      <c r="C105" s="1214"/>
      <c r="D105" s="1216"/>
      <c r="E105" s="1218"/>
      <c r="F105" s="1208"/>
    </row>
    <row r="106" spans="2:6" ht="14.25" customHeight="1" thickBot="1">
      <c r="B106" s="574"/>
      <c r="C106" s="575"/>
      <c r="D106" s="576"/>
      <c r="E106" s="577"/>
      <c r="F106" s="578"/>
    </row>
    <row r="107" spans="2:6" ht="14.25" customHeight="1" thickBot="1"/>
    <row r="108" spans="2:6" ht="14.25" customHeight="1">
      <c r="B108" s="551"/>
      <c r="C108" s="552"/>
      <c r="D108" s="553"/>
      <c r="E108" s="554"/>
      <c r="F108" s="555"/>
    </row>
    <row r="109" spans="2:6" ht="14.25" customHeight="1">
      <c r="B109" s="778" t="s">
        <v>2252</v>
      </c>
      <c r="C109" s="562"/>
      <c r="D109" s="558"/>
      <c r="E109" s="563"/>
      <c r="F109" s="564"/>
    </row>
    <row r="110" spans="2:6" ht="14.25" customHeight="1">
      <c r="B110" s="531"/>
      <c r="C110" s="1213">
        <v>6307762</v>
      </c>
      <c r="D110" s="1211" t="s">
        <v>2253</v>
      </c>
      <c r="E110" s="1217">
        <v>31.05</v>
      </c>
      <c r="F110" s="1207">
        <f>E110*(100-$F$5)/100</f>
        <v>31.05</v>
      </c>
    </row>
    <row r="111" spans="2:6" ht="14.25" customHeight="1">
      <c r="B111" s="556"/>
      <c r="C111" s="1214"/>
      <c r="D111" s="1212"/>
      <c r="E111" s="1218"/>
      <c r="F111" s="1208"/>
    </row>
    <row r="112" spans="2:6" ht="14.25" customHeight="1">
      <c r="B112" s="556"/>
      <c r="C112" s="562"/>
      <c r="D112" s="558"/>
      <c r="E112" s="563"/>
      <c r="F112" s="564"/>
    </row>
    <row r="113" spans="2:13" ht="14.25" customHeight="1">
      <c r="B113" s="556"/>
      <c r="C113" s="562"/>
      <c r="D113" s="558"/>
      <c r="E113" s="563"/>
      <c r="F113" s="564"/>
    </row>
    <row r="114" spans="2:13" ht="14.25" customHeight="1" thickBot="1">
      <c r="B114" s="574"/>
      <c r="C114" s="575"/>
      <c r="D114" s="576"/>
      <c r="E114" s="577"/>
      <c r="F114" s="578"/>
    </row>
    <row r="115" spans="2:13" ht="14.25" customHeight="1" thickBot="1"/>
    <row r="116" spans="2:13" ht="14.25" customHeight="1">
      <c r="B116" s="551"/>
      <c r="C116" s="552"/>
      <c r="D116" s="553"/>
      <c r="E116" s="554"/>
      <c r="F116" s="555"/>
    </row>
    <row r="117" spans="2:13" ht="14.25" customHeight="1">
      <c r="B117" s="778" t="s">
        <v>2254</v>
      </c>
      <c r="C117" s="562"/>
      <c r="D117" s="558"/>
      <c r="E117" s="563"/>
      <c r="F117" s="564"/>
    </row>
    <row r="118" spans="2:13" ht="14.25" customHeight="1">
      <c r="B118" s="531"/>
      <c r="C118" s="1213">
        <v>1230010</v>
      </c>
      <c r="D118" s="1211" t="s">
        <v>2256</v>
      </c>
      <c r="E118" s="1209">
        <v>23.05</v>
      </c>
      <c r="F118" s="1207">
        <f>E118*(100-$F$5)/100</f>
        <v>23.05</v>
      </c>
    </row>
    <row r="119" spans="2:13" ht="14.25" customHeight="1">
      <c r="B119" s="556"/>
      <c r="C119" s="1214"/>
      <c r="D119" s="1212"/>
      <c r="E119" s="1210"/>
      <c r="F119" s="1208"/>
    </row>
    <row r="120" spans="2:13" ht="14.25" customHeight="1">
      <c r="B120" s="556"/>
      <c r="C120" s="562"/>
      <c r="D120" s="558"/>
      <c r="E120" s="563"/>
      <c r="F120" s="564"/>
    </row>
    <row r="121" spans="2:13" ht="14.25" customHeight="1">
      <c r="B121" s="556"/>
      <c r="C121" s="562"/>
      <c r="D121" s="558"/>
      <c r="E121" s="563"/>
      <c r="F121" s="564"/>
    </row>
    <row r="122" spans="2:13" ht="14.25" customHeight="1" thickBot="1">
      <c r="B122" s="574"/>
      <c r="C122" s="575"/>
      <c r="D122" s="576"/>
      <c r="E122" s="577"/>
      <c r="F122" s="578"/>
    </row>
    <row r="123" spans="2:13" ht="14.25" customHeight="1" thickBot="1"/>
    <row r="124" spans="2:13" ht="14.25" customHeight="1">
      <c r="B124" s="551"/>
      <c r="C124" s="552"/>
      <c r="D124" s="553"/>
      <c r="E124" s="554"/>
      <c r="F124" s="555"/>
    </row>
    <row r="125" spans="2:13" ht="14.25" customHeight="1">
      <c r="B125" s="778" t="s">
        <v>2255</v>
      </c>
      <c r="C125" s="562"/>
      <c r="D125" s="558"/>
      <c r="E125" s="563"/>
      <c r="F125" s="564"/>
    </row>
    <row r="126" spans="2:13" ht="14.25" customHeight="1">
      <c r="B126" s="531"/>
      <c r="C126" s="1213">
        <v>6152402</v>
      </c>
      <c r="D126" s="1211" t="s">
        <v>2257</v>
      </c>
      <c r="E126" s="1209">
        <v>22.18</v>
      </c>
      <c r="F126" s="1207">
        <f>E126*(100-$F$5)/100</f>
        <v>22.18</v>
      </c>
    </row>
    <row r="127" spans="2:13" ht="14.25" customHeight="1">
      <c r="B127" s="556"/>
      <c r="C127" s="1214"/>
      <c r="D127" s="1212"/>
      <c r="E127" s="1210"/>
      <c r="F127" s="1208"/>
    </row>
    <row r="128" spans="2:13" ht="14.25" customHeight="1">
      <c r="B128" s="556"/>
      <c r="C128" s="562"/>
      <c r="D128" s="558"/>
      <c r="E128" s="563"/>
      <c r="F128" s="564"/>
      <c r="M128" s="779"/>
    </row>
    <row r="129" spans="2:13" ht="14.25" customHeight="1">
      <c r="B129" s="556"/>
      <c r="C129" s="562"/>
      <c r="D129" s="558"/>
      <c r="E129" s="563"/>
      <c r="F129" s="564"/>
    </row>
    <row r="130" spans="2:13" ht="14.25" customHeight="1" thickBot="1">
      <c r="B130" s="574"/>
      <c r="C130" s="575"/>
      <c r="D130" s="576"/>
      <c r="E130" s="577"/>
      <c r="F130" s="578"/>
      <c r="M130" s="780"/>
    </row>
    <row r="131" spans="2:13" ht="14.25" customHeight="1" thickBot="1"/>
    <row r="132" spans="2:13" ht="14.25" customHeight="1">
      <c r="B132" s="551"/>
      <c r="C132" s="552"/>
      <c r="D132" s="553"/>
      <c r="E132" s="554"/>
      <c r="F132" s="555"/>
    </row>
    <row r="133" spans="2:13" ht="14.25" customHeight="1">
      <c r="B133" s="778" t="s">
        <v>2260</v>
      </c>
      <c r="C133" s="557"/>
      <c r="D133" s="558"/>
      <c r="E133" s="559"/>
      <c r="F133" s="560"/>
    </row>
    <row r="134" spans="2:13" ht="14.25" customHeight="1">
      <c r="B134" s="778"/>
      <c r="C134" s="1213">
        <v>7001118</v>
      </c>
      <c r="D134" s="1211" t="s">
        <v>2258</v>
      </c>
      <c r="E134" s="1209">
        <v>57.72</v>
      </c>
      <c r="F134" s="1207">
        <f>E134*(100-$F$5)/100</f>
        <v>57.72</v>
      </c>
    </row>
    <row r="135" spans="2:13" ht="14.25" customHeight="1">
      <c r="B135" s="531"/>
      <c r="C135" s="1213"/>
      <c r="D135" s="1211"/>
      <c r="E135" s="1209"/>
      <c r="F135" s="1207"/>
    </row>
    <row r="136" spans="2:13" ht="14.25" customHeight="1">
      <c r="B136" s="556"/>
      <c r="C136" s="1214"/>
      <c r="D136" s="1212"/>
      <c r="E136" s="1210"/>
      <c r="F136" s="1208"/>
    </row>
    <row r="137" spans="2:13" ht="14.25" customHeight="1">
      <c r="B137" s="556"/>
      <c r="C137" s="562"/>
      <c r="D137" s="558"/>
      <c r="E137" s="563"/>
      <c r="F137" s="564"/>
    </row>
    <row r="138" spans="2:13" ht="14.25" customHeight="1">
      <c r="B138" s="556"/>
      <c r="C138" s="562"/>
      <c r="D138" s="558"/>
      <c r="E138" s="563"/>
      <c r="F138" s="564"/>
    </row>
    <row r="139" spans="2:13" ht="14.25" customHeight="1" thickBot="1">
      <c r="B139" s="574"/>
      <c r="C139" s="575"/>
      <c r="D139" s="576"/>
      <c r="E139" s="577"/>
      <c r="F139" s="578"/>
    </row>
    <row r="140" spans="2:13" ht="14.25" customHeight="1" thickBot="1"/>
    <row r="141" spans="2:13" ht="14.25" customHeight="1">
      <c r="B141" s="551"/>
      <c r="C141" s="552"/>
      <c r="D141" s="553"/>
      <c r="E141" s="554"/>
      <c r="F141" s="555"/>
    </row>
    <row r="142" spans="2:13" ht="14.25" customHeight="1">
      <c r="B142" s="778" t="s">
        <v>2259</v>
      </c>
      <c r="C142" s="557"/>
      <c r="D142" s="558"/>
      <c r="E142" s="559"/>
      <c r="F142" s="560"/>
    </row>
    <row r="143" spans="2:13" ht="14.25" customHeight="1">
      <c r="B143" s="778"/>
      <c r="C143" s="1213">
        <v>7001117</v>
      </c>
      <c r="D143" s="1211" t="s">
        <v>2261</v>
      </c>
      <c r="E143" s="1209">
        <v>52.44</v>
      </c>
      <c r="F143" s="1207">
        <f>E143*(100-$F$5)/100</f>
        <v>52.44</v>
      </c>
    </row>
    <row r="144" spans="2:13" ht="14.25" customHeight="1">
      <c r="B144" s="531"/>
      <c r="C144" s="1213"/>
      <c r="D144" s="1211"/>
      <c r="E144" s="1209"/>
      <c r="F144" s="1207"/>
    </row>
    <row r="145" spans="2:6" ht="14.25" customHeight="1">
      <c r="B145" s="556"/>
      <c r="C145" s="1214"/>
      <c r="D145" s="1212"/>
      <c r="E145" s="1210"/>
      <c r="F145" s="1208"/>
    </row>
    <row r="146" spans="2:6" ht="14.25" customHeight="1">
      <c r="B146" s="556"/>
      <c r="C146" s="562"/>
      <c r="D146" s="558"/>
      <c r="E146" s="563"/>
      <c r="F146" s="564"/>
    </row>
    <row r="147" spans="2:6" ht="14.25" customHeight="1">
      <c r="B147" s="556"/>
      <c r="C147" s="562"/>
      <c r="D147" s="558"/>
      <c r="E147" s="563"/>
      <c r="F147" s="564"/>
    </row>
    <row r="148" spans="2:6" ht="14.25" customHeight="1" thickBot="1">
      <c r="B148" s="574"/>
      <c r="C148" s="575"/>
      <c r="D148" s="576"/>
      <c r="E148" s="577"/>
      <c r="F148" s="578"/>
    </row>
    <row r="149" spans="2:6" ht="14.25" customHeight="1" thickBot="1"/>
    <row r="150" spans="2:6" ht="14.25" customHeight="1">
      <c r="B150" s="551"/>
      <c r="C150" s="552"/>
      <c r="D150" s="553"/>
      <c r="E150" s="554"/>
      <c r="F150" s="555"/>
    </row>
    <row r="151" spans="2:6" ht="14.25" customHeight="1">
      <c r="B151" s="788" t="s">
        <v>2264</v>
      </c>
      <c r="C151" s="557"/>
      <c r="D151" s="558"/>
      <c r="E151" s="559"/>
      <c r="F151" s="560"/>
    </row>
    <row r="152" spans="2:6" ht="14.25" customHeight="1">
      <c r="B152" s="778"/>
      <c r="C152" s="1213">
        <v>6311635</v>
      </c>
      <c r="D152" s="1211" t="s">
        <v>2263</v>
      </c>
      <c r="E152" s="1209">
        <v>239.61</v>
      </c>
      <c r="F152" s="1207">
        <f>E152*(100-$F$5)/100</f>
        <v>239.61</v>
      </c>
    </row>
    <row r="153" spans="2:6" ht="14.25" customHeight="1">
      <c r="B153" s="531"/>
      <c r="C153" s="1213"/>
      <c r="D153" s="1211"/>
      <c r="E153" s="1209"/>
      <c r="F153" s="1207"/>
    </row>
    <row r="154" spans="2:6" ht="14.25" customHeight="1">
      <c r="B154" s="556"/>
      <c r="C154" s="1214"/>
      <c r="D154" s="1212"/>
      <c r="E154" s="1210"/>
      <c r="F154" s="1208"/>
    </row>
    <row r="155" spans="2:6" ht="14.25" customHeight="1">
      <c r="B155" s="556"/>
      <c r="C155" s="562"/>
      <c r="D155" s="558"/>
      <c r="E155" s="563"/>
      <c r="F155" s="564"/>
    </row>
    <row r="156" spans="2:6" ht="14.25" customHeight="1">
      <c r="B156" s="556"/>
      <c r="C156" s="562"/>
      <c r="D156" s="558"/>
      <c r="E156" s="563"/>
      <c r="F156" s="564"/>
    </row>
    <row r="157" spans="2:6" ht="14.25" customHeight="1" thickBot="1">
      <c r="B157" s="574"/>
      <c r="C157" s="575"/>
      <c r="D157" s="576"/>
      <c r="E157" s="577"/>
      <c r="F157" s="578"/>
    </row>
  </sheetData>
  <mergeCells count="42">
    <mergeCell ref="E77:E78"/>
    <mergeCell ref="F77:F78"/>
    <mergeCell ref="D77:D78"/>
    <mergeCell ref="C77:C78"/>
    <mergeCell ref="B2:F2"/>
    <mergeCell ref="B3:B5"/>
    <mergeCell ref="C3:C5"/>
    <mergeCell ref="D3:D5"/>
    <mergeCell ref="E3:E5"/>
    <mergeCell ref="F3:F4"/>
    <mergeCell ref="C104:C105"/>
    <mergeCell ref="D104:D105"/>
    <mergeCell ref="E104:E105"/>
    <mergeCell ref="F102:F103"/>
    <mergeCell ref="C110:C111"/>
    <mergeCell ref="D110:D111"/>
    <mergeCell ref="E110:E111"/>
    <mergeCell ref="F110:F111"/>
    <mergeCell ref="F104:F105"/>
    <mergeCell ref="D102:D103"/>
    <mergeCell ref="C102:C103"/>
    <mergeCell ref="E102:E103"/>
    <mergeCell ref="F118:F119"/>
    <mergeCell ref="C126:C127"/>
    <mergeCell ref="D126:D127"/>
    <mergeCell ref="E126:E127"/>
    <mergeCell ref="F126:F127"/>
    <mergeCell ref="C118:C119"/>
    <mergeCell ref="D118:D119"/>
    <mergeCell ref="E118:E119"/>
    <mergeCell ref="F134:F136"/>
    <mergeCell ref="E143:E145"/>
    <mergeCell ref="F143:F145"/>
    <mergeCell ref="D134:D136"/>
    <mergeCell ref="C152:C154"/>
    <mergeCell ref="D152:D154"/>
    <mergeCell ref="E152:E154"/>
    <mergeCell ref="F152:F154"/>
    <mergeCell ref="C143:C145"/>
    <mergeCell ref="C134:C136"/>
    <mergeCell ref="D143:D145"/>
    <mergeCell ref="E134:E136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&amp;"-,Obyčejné"
&amp;"-,Tučné"CLEVELINGS s.r.o.&amp;"-,Obyčejné"
Míškovice 238
768 52 Míškovice&amp;C&amp;G&amp;R&amp;"-,Obyčejné"
Tel.:  +420 573 033 029
sales@clevelings.cz
www.clevelings.cz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E651-E27F-4532-BF34-C88E2EEFF8C6}">
  <sheetPr>
    <tabColor theme="2"/>
  </sheetPr>
  <dimension ref="A2:G121"/>
  <sheetViews>
    <sheetView zoomScaleNormal="100" zoomScalePageLayoutView="13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520" customWidth="1"/>
    <col min="2" max="2" width="37.42578125" style="520" customWidth="1"/>
    <col min="3" max="3" width="13.28515625" style="958" customWidth="1"/>
    <col min="4" max="4" width="33.28515625" style="958" customWidth="1"/>
    <col min="5" max="5" width="10" style="961" customWidth="1"/>
    <col min="6" max="6" width="11.7109375" style="520" customWidth="1"/>
    <col min="7" max="7" width="8.85546875" style="549"/>
    <col min="8" max="16384" width="8.85546875" style="520"/>
  </cols>
  <sheetData>
    <row r="2" spans="1:6" ht="20.85" customHeight="1" thickBot="1">
      <c r="A2" s="519" t="s">
        <v>547</v>
      </c>
      <c r="B2" s="1219" t="s">
        <v>2430</v>
      </c>
      <c r="C2" s="1219"/>
      <c r="D2" s="1219"/>
      <c r="E2" s="1219"/>
      <c r="F2" s="1219"/>
    </row>
    <row r="3" spans="1:6" ht="14.25" customHeight="1">
      <c r="B3" s="1258" t="s">
        <v>1407</v>
      </c>
      <c r="C3" s="1261" t="s">
        <v>1408</v>
      </c>
      <c r="D3" s="1263" t="s">
        <v>1445</v>
      </c>
      <c r="E3" s="1265" t="s">
        <v>2276</v>
      </c>
      <c r="F3" s="1267" t="s">
        <v>1656</v>
      </c>
    </row>
    <row r="4" spans="1:6" ht="14.25" customHeight="1">
      <c r="B4" s="1259"/>
      <c r="C4" s="1224"/>
      <c r="D4" s="1227"/>
      <c r="E4" s="1230"/>
      <c r="F4" s="1268"/>
    </row>
    <row r="5" spans="1:6" ht="14.25" customHeight="1" thickBot="1">
      <c r="B5" s="1260"/>
      <c r="C5" s="1262"/>
      <c r="D5" s="1264"/>
      <c r="E5" s="1266"/>
      <c r="F5" s="902">
        <f>'RABATOVÝ LIST '!J22</f>
        <v>0</v>
      </c>
    </row>
    <row r="6" spans="1:6" ht="6.95" customHeight="1" thickBot="1">
      <c r="B6" s="591"/>
      <c r="C6" s="591"/>
      <c r="D6" s="591"/>
      <c r="E6" s="559"/>
      <c r="F6" s="591"/>
    </row>
    <row r="7" spans="1:6" ht="14.25" customHeight="1">
      <c r="B7" s="903"/>
      <c r="C7" s="580"/>
      <c r="D7" s="581"/>
      <c r="E7" s="525"/>
      <c r="F7" s="555"/>
    </row>
    <row r="8" spans="1:6" ht="14.25" customHeight="1">
      <c r="B8" s="904" t="s">
        <v>2431</v>
      </c>
      <c r="C8" s="537"/>
      <c r="D8" s="538"/>
      <c r="E8" s="539"/>
      <c r="F8" s="564"/>
    </row>
    <row r="9" spans="1:6" ht="14.25" customHeight="1">
      <c r="B9" s="905"/>
      <c r="C9" s="1269">
        <v>7001120</v>
      </c>
      <c r="D9" s="1271" t="s">
        <v>2432</v>
      </c>
      <c r="E9" s="1238">
        <v>16.149999999999999</v>
      </c>
      <c r="F9" s="1207">
        <f>E9*(100-$F$5)/100</f>
        <v>16.149999999999999</v>
      </c>
    </row>
    <row r="10" spans="1:6" ht="14.25" customHeight="1">
      <c r="B10" s="907"/>
      <c r="C10" s="1270"/>
      <c r="D10" s="1272"/>
      <c r="E10" s="1249"/>
      <c r="F10" s="1208"/>
    </row>
    <row r="11" spans="1:6" ht="14.25" customHeight="1">
      <c r="B11" s="908"/>
      <c r="C11" s="1213">
        <v>6314709</v>
      </c>
      <c r="D11" s="1211" t="s">
        <v>2433</v>
      </c>
      <c r="E11" s="1238">
        <v>16.149999999999999</v>
      </c>
      <c r="F11" s="1203">
        <f>E11*(100-$F$5)/100</f>
        <v>16.149999999999999</v>
      </c>
    </row>
    <row r="12" spans="1:6" ht="14.25" customHeight="1">
      <c r="B12" s="909"/>
      <c r="C12" s="1214"/>
      <c r="D12" s="1212"/>
      <c r="E12" s="1249"/>
      <c r="F12" s="1199"/>
    </row>
    <row r="13" spans="1:6" ht="14.25" customHeight="1">
      <c r="B13" s="910" t="s">
        <v>547</v>
      </c>
      <c r="C13" s="1244">
        <v>6311536</v>
      </c>
      <c r="D13" s="1246" t="s">
        <v>2434</v>
      </c>
      <c r="E13" s="1248">
        <v>16.149999999999999</v>
      </c>
      <c r="F13" s="1198">
        <f>E13*(100-$F$5)/100</f>
        <v>16.149999999999999</v>
      </c>
    </row>
    <row r="14" spans="1:6" ht="14.25" customHeight="1">
      <c r="B14" s="910"/>
      <c r="C14" s="1245"/>
      <c r="D14" s="1247"/>
      <c r="E14" s="1249"/>
      <c r="F14" s="1199"/>
    </row>
    <row r="15" spans="1:6" ht="14.25" customHeight="1" thickBot="1">
      <c r="B15" s="911"/>
      <c r="C15" s="967"/>
      <c r="D15" s="968"/>
      <c r="E15" s="969"/>
      <c r="F15" s="970"/>
    </row>
    <row r="16" spans="1:6" ht="9.9499999999999993" customHeight="1" thickBot="1">
      <c r="B16" s="912"/>
      <c r="C16" s="913"/>
      <c r="D16" s="914"/>
      <c r="E16" s="906"/>
      <c r="F16" s="915"/>
    </row>
    <row r="17" spans="2:6" ht="15" customHeight="1">
      <c r="B17" s="679"/>
      <c r="C17" s="552"/>
      <c r="D17" s="553"/>
      <c r="E17" s="916"/>
      <c r="F17" s="680"/>
    </row>
    <row r="18" spans="2:6" ht="15" customHeight="1">
      <c r="B18" s="904" t="s">
        <v>2262</v>
      </c>
      <c r="C18" s="557"/>
      <c r="D18" s="558"/>
      <c r="E18" s="917"/>
      <c r="F18" s="844"/>
    </row>
    <row r="19" spans="2:6" ht="15" customHeight="1">
      <c r="B19" s="681" t="s">
        <v>2435</v>
      </c>
      <c r="C19" s="1234">
        <v>6314145</v>
      </c>
      <c r="D19" s="1236" t="s">
        <v>2436</v>
      </c>
      <c r="E19" s="1238">
        <v>14.63</v>
      </c>
      <c r="F19" s="1252">
        <f>E19*(100-$F$5)/100</f>
        <v>14.63</v>
      </c>
    </row>
    <row r="20" spans="2:6" ht="14.25" customHeight="1">
      <c r="B20" s="905"/>
      <c r="C20" s="1235"/>
      <c r="D20" s="1237"/>
      <c r="E20" s="1239"/>
      <c r="F20" s="1253"/>
    </row>
    <row r="21" spans="2:6" ht="14.25" customHeight="1">
      <c r="B21" s="675"/>
      <c r="C21" s="1234">
        <v>6314148</v>
      </c>
      <c r="D21" s="1236" t="s">
        <v>2437</v>
      </c>
      <c r="E21" s="1238">
        <v>14.63</v>
      </c>
      <c r="F21" s="1252">
        <f>E21*(100-$F$5)/100</f>
        <v>14.63</v>
      </c>
    </row>
    <row r="22" spans="2:6" ht="14.25" customHeight="1">
      <c r="B22" s="675"/>
      <c r="C22" s="1235"/>
      <c r="D22" s="1237"/>
      <c r="E22" s="1239"/>
      <c r="F22" s="1253"/>
    </row>
    <row r="23" spans="2:6" ht="14.25" customHeight="1">
      <c r="B23" s="675"/>
      <c r="C23" s="1234">
        <v>6314146</v>
      </c>
      <c r="D23" s="1236" t="s">
        <v>2438</v>
      </c>
      <c r="E23" s="1238">
        <v>15.31</v>
      </c>
      <c r="F23" s="1252">
        <f>E23*(100-$F$5)/100</f>
        <v>15.31</v>
      </c>
    </row>
    <row r="24" spans="2:6" ht="14.25" customHeight="1">
      <c r="B24" s="675"/>
      <c r="C24" s="1235"/>
      <c r="D24" s="1237"/>
      <c r="E24" s="1239"/>
      <c r="F24" s="1253"/>
    </row>
    <row r="25" spans="2:6" ht="14.25" customHeight="1" thickBot="1">
      <c r="B25" s="676"/>
      <c r="C25" s="575"/>
      <c r="D25" s="576"/>
      <c r="E25" s="698"/>
      <c r="F25" s="678"/>
    </row>
    <row r="26" spans="2:6" ht="9.9499999999999993" customHeight="1" thickBot="1">
      <c r="B26" s="918"/>
      <c r="C26" s="562"/>
      <c r="D26" s="558"/>
      <c r="E26" s="784"/>
      <c r="F26" s="784"/>
    </row>
    <row r="27" spans="2:6" ht="14.25" customHeight="1">
      <c r="B27" s="919"/>
      <c r="C27" s="920"/>
      <c r="D27" s="921"/>
      <c r="E27" s="922"/>
      <c r="F27" s="923"/>
    </row>
    <row r="28" spans="2:6" ht="14.25" customHeight="1">
      <c r="B28" s="939" t="s">
        <v>2471</v>
      </c>
      <c r="C28" s="1234">
        <v>7004901</v>
      </c>
      <c r="D28" s="1236" t="s">
        <v>2439</v>
      </c>
      <c r="E28" s="1238">
        <v>13.52</v>
      </c>
      <c r="F28" s="1252">
        <f>E28*(100-$F$5)/100</f>
        <v>13.52</v>
      </c>
    </row>
    <row r="29" spans="2:6" ht="14.25" customHeight="1">
      <c r="B29" s="971" t="s">
        <v>2472</v>
      </c>
      <c r="C29" s="1235"/>
      <c r="D29" s="1237"/>
      <c r="E29" s="1239"/>
      <c r="F29" s="1253"/>
    </row>
    <row r="30" spans="2:6" ht="14.25" customHeight="1">
      <c r="B30" s="930"/>
      <c r="C30" s="1234">
        <v>7004899</v>
      </c>
      <c r="D30" s="1236" t="s">
        <v>2440</v>
      </c>
      <c r="E30" s="1238">
        <v>13.52</v>
      </c>
      <c r="F30" s="1252">
        <f>E30*(100-$F$5)/100</f>
        <v>13.52</v>
      </c>
    </row>
    <row r="31" spans="2:6" ht="14.25" customHeight="1">
      <c r="B31" s="930"/>
      <c r="C31" s="1235"/>
      <c r="D31" s="1237"/>
      <c r="E31" s="1239"/>
      <c r="F31" s="1253"/>
    </row>
    <row r="32" spans="2:6" ht="14.25" customHeight="1">
      <c r="B32" s="930"/>
      <c r="C32" s="1234">
        <v>7004900</v>
      </c>
      <c r="D32" s="1236" t="s">
        <v>2441</v>
      </c>
      <c r="E32" s="1238">
        <v>13.52</v>
      </c>
      <c r="F32" s="1252">
        <f>E32*(100-$F$5)/100</f>
        <v>13.52</v>
      </c>
    </row>
    <row r="33" spans="2:6" ht="14.25" customHeight="1">
      <c r="B33" s="930"/>
      <c r="C33" s="1235"/>
      <c r="D33" s="1237"/>
      <c r="E33" s="1239"/>
      <c r="F33" s="1253"/>
    </row>
    <row r="34" spans="2:6" ht="14.25" customHeight="1">
      <c r="B34" s="930"/>
      <c r="C34" s="1234">
        <v>7004896</v>
      </c>
      <c r="D34" s="1236" t="s">
        <v>2442</v>
      </c>
      <c r="E34" s="1238">
        <v>13.52</v>
      </c>
      <c r="F34" s="1252">
        <f>E34*(100-$F$5)/100</f>
        <v>13.52</v>
      </c>
    </row>
    <row r="35" spans="2:6" ht="14.25" customHeight="1">
      <c r="B35" s="930"/>
      <c r="C35" s="1235"/>
      <c r="D35" s="1237"/>
      <c r="E35" s="1239"/>
      <c r="F35" s="1253"/>
    </row>
    <row r="36" spans="2:6" ht="14.25" customHeight="1">
      <c r="B36" s="930"/>
      <c r="C36" s="1234">
        <v>7004897</v>
      </c>
      <c r="D36" s="1236" t="s">
        <v>2443</v>
      </c>
      <c r="E36" s="1238">
        <v>13.52</v>
      </c>
      <c r="F36" s="1252">
        <f>E36*(100-$F$5)/100</f>
        <v>13.52</v>
      </c>
    </row>
    <row r="37" spans="2:6" ht="14.25" customHeight="1">
      <c r="B37" s="930"/>
      <c r="C37" s="1235"/>
      <c r="D37" s="1237"/>
      <c r="E37" s="1239"/>
      <c r="F37" s="1253"/>
    </row>
    <row r="38" spans="2:6" ht="14.25" customHeight="1">
      <c r="B38" s="930"/>
      <c r="C38" s="1234">
        <v>7004898</v>
      </c>
      <c r="D38" s="1236" t="s">
        <v>2444</v>
      </c>
      <c r="E38" s="1238">
        <v>13.52</v>
      </c>
      <c r="F38" s="1252">
        <f>E38*(100-$F$5)/100</f>
        <v>13.52</v>
      </c>
    </row>
    <row r="39" spans="2:6" ht="14.25" customHeight="1">
      <c r="B39" s="930"/>
      <c r="C39" s="1235"/>
      <c r="D39" s="1237"/>
      <c r="E39" s="1239"/>
      <c r="F39" s="1253"/>
    </row>
    <row r="40" spans="2:6" ht="14.25" customHeight="1" thickBot="1">
      <c r="B40" s="934"/>
      <c r="C40" s="935"/>
      <c r="D40" s="936"/>
      <c r="E40" s="937"/>
      <c r="F40" s="938"/>
    </row>
    <row r="41" spans="2:6" ht="9.9499999999999993" customHeight="1" thickBot="1">
      <c r="B41" s="918"/>
      <c r="C41" s="562"/>
      <c r="D41" s="558"/>
      <c r="E41" s="784"/>
      <c r="F41" s="784"/>
    </row>
    <row r="42" spans="2:6" ht="14.25" customHeight="1">
      <c r="B42" s="973"/>
      <c r="C42" s="974"/>
      <c r="D42" s="975"/>
      <c r="E42" s="976"/>
      <c r="F42" s="977"/>
    </row>
    <row r="43" spans="2:6" ht="14.25" customHeight="1">
      <c r="B43" s="978" t="s">
        <v>2473</v>
      </c>
      <c r="C43" s="979"/>
      <c r="D43" s="980"/>
      <c r="E43" s="981"/>
      <c r="F43" s="982"/>
    </row>
    <row r="44" spans="2:6" ht="14.25" customHeight="1">
      <c r="B44" s="983" t="s">
        <v>2474</v>
      </c>
      <c r="C44" s="1254">
        <v>6314272</v>
      </c>
      <c r="D44" s="1255" t="s">
        <v>2475</v>
      </c>
      <c r="E44" s="1256">
        <v>14.27</v>
      </c>
      <c r="F44" s="1257">
        <f>E44*(100-$F$5)/100</f>
        <v>14.27</v>
      </c>
    </row>
    <row r="45" spans="2:6" ht="14.25" customHeight="1">
      <c r="B45" s="984"/>
      <c r="C45" s="1254"/>
      <c r="D45" s="1255"/>
      <c r="E45" s="1256"/>
      <c r="F45" s="1257"/>
    </row>
    <row r="46" spans="2:6" ht="14.25" customHeight="1">
      <c r="B46" s="985"/>
      <c r="C46" s="1254"/>
      <c r="D46" s="1255"/>
      <c r="E46" s="1256"/>
      <c r="F46" s="1257"/>
    </row>
    <row r="47" spans="2:6" ht="14.25" customHeight="1">
      <c r="B47" s="985"/>
      <c r="C47" s="986"/>
      <c r="D47" s="980"/>
      <c r="E47" s="987"/>
      <c r="F47" s="988"/>
    </row>
    <row r="48" spans="2:6" ht="14.25" customHeight="1" thickBot="1">
      <c r="B48" s="989"/>
      <c r="C48" s="990"/>
      <c r="D48" s="991"/>
      <c r="E48" s="992"/>
      <c r="F48" s="993"/>
    </row>
    <row r="49" spans="2:6" ht="9.9499999999999993" customHeight="1" thickBot="1">
      <c r="B49" s="972"/>
      <c r="C49" s="562"/>
      <c r="D49" s="558"/>
      <c r="E49" s="784"/>
      <c r="F49" s="784"/>
    </row>
    <row r="50" spans="2:6" ht="14.25" customHeight="1">
      <c r="B50" s="919"/>
      <c r="C50" s="920"/>
      <c r="D50" s="921"/>
      <c r="E50" s="922"/>
      <c r="F50" s="923"/>
    </row>
    <row r="51" spans="2:6" ht="14.25" customHeight="1">
      <c r="B51" s="939" t="s">
        <v>2445</v>
      </c>
      <c r="C51" s="924"/>
      <c r="D51" s="925"/>
      <c r="E51" s="926"/>
      <c r="F51" s="927"/>
    </row>
    <row r="52" spans="2:6" ht="14.25" customHeight="1">
      <c r="B52" s="940" t="s">
        <v>2446</v>
      </c>
      <c r="C52" s="924"/>
      <c r="D52" s="925"/>
      <c r="E52" s="926"/>
      <c r="F52" s="927"/>
    </row>
    <row r="53" spans="2:6" ht="14.1" customHeight="1">
      <c r="B53" s="928"/>
      <c r="C53" s="1234">
        <v>6313648</v>
      </c>
      <c r="D53" s="1236" t="s">
        <v>2447</v>
      </c>
      <c r="E53" s="1238">
        <v>18.899999999999999</v>
      </c>
      <c r="F53" s="1240">
        <f>E53*(100-$F$5)/100</f>
        <v>18.899999999999999</v>
      </c>
    </row>
    <row r="54" spans="2:6" ht="14.25" customHeight="1">
      <c r="B54" s="929"/>
      <c r="C54" s="1235"/>
      <c r="D54" s="1237"/>
      <c r="E54" s="1239"/>
      <c r="F54" s="1241"/>
    </row>
    <row r="55" spans="2:6" ht="14.25" customHeight="1">
      <c r="B55" s="930"/>
      <c r="C55" s="931"/>
      <c r="D55" s="932"/>
      <c r="E55" s="933"/>
      <c r="F55" s="927"/>
    </row>
    <row r="56" spans="2:6" ht="14.25" customHeight="1" thickBot="1">
      <c r="B56" s="934"/>
      <c r="C56" s="935"/>
      <c r="D56" s="936"/>
      <c r="E56" s="937"/>
      <c r="F56" s="938"/>
    </row>
    <row r="57" spans="2:6" ht="14.25" customHeight="1" thickBot="1">
      <c r="B57" s="942"/>
      <c r="C57" s="942"/>
      <c r="D57" s="942"/>
      <c r="E57" s="943"/>
      <c r="F57" s="917"/>
    </row>
    <row r="58" spans="2:6" ht="14.25" customHeight="1">
      <c r="B58" s="944"/>
      <c r="C58" s="945"/>
      <c r="D58" s="946"/>
      <c r="E58" s="947"/>
      <c r="F58" s="923"/>
    </row>
    <row r="59" spans="2:6" ht="14.25" customHeight="1">
      <c r="B59" s="994" t="s">
        <v>2476</v>
      </c>
      <c r="C59" s="942"/>
      <c r="D59" s="942"/>
      <c r="E59" s="943"/>
      <c r="F59" s="949"/>
    </row>
    <row r="60" spans="2:6" ht="14.25" customHeight="1">
      <c r="B60" s="929"/>
      <c r="C60" s="1234">
        <v>6311144</v>
      </c>
      <c r="D60" s="1236" t="s">
        <v>2477</v>
      </c>
      <c r="E60" s="1238">
        <v>16.98</v>
      </c>
      <c r="F60" s="1240">
        <f>E60*(100-$F$5)/100</f>
        <v>16.98</v>
      </c>
    </row>
    <row r="61" spans="2:6" ht="14.25" customHeight="1">
      <c r="B61" s="929"/>
      <c r="C61" s="1235"/>
      <c r="D61" s="1237"/>
      <c r="E61" s="1239"/>
      <c r="F61" s="1241"/>
    </row>
    <row r="62" spans="2:6" ht="14.25" customHeight="1">
      <c r="B62" s="929"/>
      <c r="C62" s="913"/>
      <c r="D62" s="914"/>
      <c r="E62" s="950"/>
      <c r="F62" s="951"/>
    </row>
    <row r="63" spans="2:6" ht="14.25" customHeight="1">
      <c r="B63" s="952"/>
      <c r="C63" s="931"/>
      <c r="D63" s="932"/>
      <c r="E63" s="953"/>
      <c r="F63" s="927"/>
    </row>
    <row r="64" spans="2:6" ht="14.25" customHeight="1" thickBot="1">
      <c r="B64" s="934"/>
      <c r="C64" s="935"/>
      <c r="D64" s="936"/>
      <c r="E64" s="937"/>
      <c r="F64" s="938"/>
    </row>
    <row r="65" spans="2:6" ht="9.9499999999999993" customHeight="1" thickBot="1">
      <c r="B65" s="942"/>
      <c r="C65" s="942"/>
      <c r="D65" s="942"/>
      <c r="E65" s="943"/>
      <c r="F65" s="917"/>
    </row>
    <row r="66" spans="2:6" ht="14.25" customHeight="1">
      <c r="B66" s="944"/>
      <c r="C66" s="945"/>
      <c r="D66" s="946"/>
      <c r="E66" s="947"/>
      <c r="F66" s="923"/>
    </row>
    <row r="67" spans="2:6" ht="14.25" customHeight="1">
      <c r="B67" s="939" t="s">
        <v>2448</v>
      </c>
      <c r="C67" s="924"/>
      <c r="D67" s="925"/>
      <c r="E67" s="926"/>
      <c r="F67" s="948"/>
    </row>
    <row r="68" spans="2:6" ht="14.1" customHeight="1">
      <c r="B68" s="928"/>
      <c r="C68" s="1234">
        <v>6312056</v>
      </c>
      <c r="D68" s="1236" t="s">
        <v>2449</v>
      </c>
      <c r="E68" s="1238">
        <v>13.83</v>
      </c>
      <c r="F68" s="1252">
        <f>E68*(100-$F$5)/100</f>
        <v>13.83</v>
      </c>
    </row>
    <row r="69" spans="2:6" ht="14.25" customHeight="1">
      <c r="B69" s="929"/>
      <c r="C69" s="1234"/>
      <c r="D69" s="1236"/>
      <c r="E69" s="1238"/>
      <c r="F69" s="1252"/>
    </row>
    <row r="70" spans="2:6" ht="14.1" customHeight="1">
      <c r="B70" s="928"/>
      <c r="C70" s="1244">
        <v>6312857</v>
      </c>
      <c r="D70" s="1246" t="s">
        <v>2450</v>
      </c>
      <c r="E70" s="1248">
        <v>9.66</v>
      </c>
      <c r="F70" s="1250">
        <f>E70*(100-$F$5)/100</f>
        <v>9.66</v>
      </c>
    </row>
    <row r="71" spans="2:6" ht="14.25" customHeight="1">
      <c r="B71" s="929"/>
      <c r="C71" s="1245"/>
      <c r="D71" s="1247"/>
      <c r="E71" s="1249"/>
      <c r="F71" s="1251"/>
    </row>
    <row r="72" spans="2:6" ht="14.1" customHeight="1">
      <c r="B72" s="928"/>
      <c r="C72" s="1244">
        <v>7002183</v>
      </c>
      <c r="D72" s="1246" t="s">
        <v>2451</v>
      </c>
      <c r="E72" s="1248">
        <v>48.27</v>
      </c>
      <c r="F72" s="1250">
        <f>E72*(100-$F$5)/100</f>
        <v>48.27</v>
      </c>
    </row>
    <row r="73" spans="2:6" ht="14.25" customHeight="1">
      <c r="B73" s="929"/>
      <c r="C73" s="1245"/>
      <c r="D73" s="1247"/>
      <c r="E73" s="1249"/>
      <c r="F73" s="1251"/>
    </row>
    <row r="74" spans="2:6" ht="14.1" customHeight="1">
      <c r="B74" s="928"/>
      <c r="C74" s="1244">
        <v>6308867</v>
      </c>
      <c r="D74" s="1246" t="s">
        <v>2452</v>
      </c>
      <c r="E74" s="1248">
        <v>168.88</v>
      </c>
      <c r="F74" s="1250">
        <f>E74*(100-$F$5)/100</f>
        <v>168.88</v>
      </c>
    </row>
    <row r="75" spans="2:6" ht="14.25" customHeight="1">
      <c r="B75" s="929"/>
      <c r="C75" s="1245"/>
      <c r="D75" s="1247"/>
      <c r="E75" s="1249"/>
      <c r="F75" s="1251"/>
    </row>
    <row r="76" spans="2:6" ht="14.25" customHeight="1">
      <c r="B76" s="941" t="s">
        <v>547</v>
      </c>
      <c r="C76" s="931"/>
      <c r="D76" s="932"/>
      <c r="E76" s="953"/>
      <c r="F76" s="927"/>
    </row>
    <row r="77" spans="2:6" ht="14.25" customHeight="1" thickBot="1">
      <c r="B77" s="934"/>
      <c r="C77" s="935"/>
      <c r="D77" s="936"/>
      <c r="E77" s="937"/>
      <c r="F77" s="938"/>
    </row>
    <row r="78" spans="2:6" ht="9.9499999999999993" customHeight="1" thickBot="1">
      <c r="B78" s="942"/>
      <c r="C78" s="942"/>
      <c r="D78" s="942"/>
      <c r="E78" s="943"/>
      <c r="F78" s="917"/>
    </row>
    <row r="79" spans="2:6" ht="14.25" customHeight="1">
      <c r="B79" s="944"/>
      <c r="C79" s="945"/>
      <c r="D79" s="946"/>
      <c r="E79" s="947"/>
      <c r="F79" s="923"/>
    </row>
    <row r="80" spans="2:6" ht="14.25" customHeight="1">
      <c r="B80" s="939" t="s">
        <v>2453</v>
      </c>
      <c r="C80" s="924"/>
      <c r="D80" s="925"/>
      <c r="E80" s="926"/>
      <c r="F80" s="927"/>
    </row>
    <row r="81" spans="2:6" ht="14.1" customHeight="1">
      <c r="B81" s="928"/>
      <c r="C81" s="1234">
        <v>6308952</v>
      </c>
      <c r="D81" s="1236" t="s">
        <v>2454</v>
      </c>
      <c r="E81" s="1238">
        <v>17.98</v>
      </c>
      <c r="F81" s="1240">
        <f>E81*(100-$F$5)/100</f>
        <v>17.98</v>
      </c>
    </row>
    <row r="82" spans="2:6" ht="14.25" customHeight="1">
      <c r="B82" s="929"/>
      <c r="C82" s="1235"/>
      <c r="D82" s="1237"/>
      <c r="E82" s="1239"/>
      <c r="F82" s="1241"/>
    </row>
    <row r="83" spans="2:6" ht="14.25" customHeight="1">
      <c r="B83" s="929"/>
      <c r="C83" s="924"/>
      <c r="D83" s="925"/>
      <c r="E83" s="926"/>
      <c r="F83" s="927"/>
    </row>
    <row r="84" spans="2:6" ht="14.25" customHeight="1">
      <c r="B84" s="929"/>
      <c r="C84" s="924"/>
      <c r="D84" s="925"/>
      <c r="E84" s="926"/>
      <c r="F84" s="927"/>
    </row>
    <row r="85" spans="2:6" ht="14.25" customHeight="1" thickBot="1">
      <c r="B85" s="934"/>
      <c r="C85" s="935"/>
      <c r="D85" s="936"/>
      <c r="E85" s="937"/>
      <c r="F85" s="938"/>
    </row>
    <row r="86" spans="2:6" ht="9.9499999999999993" customHeight="1" thickBot="1">
      <c r="B86" s="942"/>
      <c r="C86" s="942"/>
      <c r="D86" s="942"/>
      <c r="E86" s="943"/>
      <c r="F86" s="917"/>
    </row>
    <row r="87" spans="2:6" ht="14.25" customHeight="1">
      <c r="B87" s="944"/>
      <c r="C87" s="945"/>
      <c r="D87" s="946"/>
      <c r="E87" s="947"/>
      <c r="F87" s="923"/>
    </row>
    <row r="88" spans="2:6" ht="14.25" customHeight="1">
      <c r="B88" s="939" t="s">
        <v>2455</v>
      </c>
      <c r="C88" s="924"/>
      <c r="D88" s="925"/>
      <c r="E88" s="926"/>
      <c r="F88" s="927"/>
    </row>
    <row r="89" spans="2:6" ht="14.1" customHeight="1">
      <c r="B89" s="928"/>
      <c r="C89" s="1234">
        <v>6307285</v>
      </c>
      <c r="D89" s="1236" t="s">
        <v>2456</v>
      </c>
      <c r="E89" s="1238">
        <v>27.2</v>
      </c>
      <c r="F89" s="1240">
        <f>E89*(100-$F$5)/100</f>
        <v>27.2</v>
      </c>
    </row>
    <row r="90" spans="2:6" ht="14.25" customHeight="1">
      <c r="B90" s="929"/>
      <c r="C90" s="1235"/>
      <c r="D90" s="1237"/>
      <c r="E90" s="1239"/>
      <c r="F90" s="1241"/>
    </row>
    <row r="91" spans="2:6" ht="14.1" customHeight="1">
      <c r="B91" s="928"/>
      <c r="C91" s="1234">
        <v>6311636</v>
      </c>
      <c r="D91" s="1236" t="s">
        <v>2457</v>
      </c>
      <c r="E91" s="1238">
        <v>51.97</v>
      </c>
      <c r="F91" s="1240">
        <f>E91*(100-$F$5)/100</f>
        <v>51.97</v>
      </c>
    </row>
    <row r="92" spans="2:6" ht="14.25" customHeight="1">
      <c r="B92" s="929"/>
      <c r="C92" s="1235"/>
      <c r="D92" s="1237"/>
      <c r="E92" s="1239"/>
      <c r="F92" s="1241"/>
    </row>
    <row r="93" spans="2:6" ht="14.25" customHeight="1" thickBot="1">
      <c r="B93" s="934"/>
      <c r="C93" s="935"/>
      <c r="D93" s="936"/>
      <c r="E93" s="937"/>
      <c r="F93" s="938"/>
    </row>
    <row r="94" spans="2:6" ht="9.9499999999999993" customHeight="1" thickBot="1">
      <c r="B94" s="942"/>
      <c r="C94" s="942"/>
      <c r="D94" s="942"/>
      <c r="E94" s="943"/>
      <c r="F94" s="917"/>
    </row>
    <row r="95" spans="2:6" ht="14.25" customHeight="1">
      <c r="B95" s="919"/>
      <c r="C95" s="920"/>
      <c r="D95" s="921"/>
      <c r="E95" s="922"/>
      <c r="F95" s="923"/>
    </row>
    <row r="96" spans="2:6" ht="14.25" customHeight="1">
      <c r="B96" s="939" t="s">
        <v>2458</v>
      </c>
      <c r="C96" s="954"/>
      <c r="D96" s="925"/>
      <c r="E96" s="955"/>
      <c r="F96" s="927"/>
    </row>
    <row r="97" spans="2:6" ht="14.25" customHeight="1">
      <c r="B97" s="940" t="s">
        <v>2459</v>
      </c>
      <c r="C97" s="924"/>
      <c r="D97" s="925"/>
      <c r="E97" s="926"/>
      <c r="F97" s="927"/>
    </row>
    <row r="98" spans="2:6" ht="14.25" customHeight="1">
      <c r="B98" s="940"/>
      <c r="C98" s="1234">
        <v>6307282</v>
      </c>
      <c r="D98" s="1236" t="s">
        <v>2460</v>
      </c>
      <c r="E98" s="1238">
        <v>23.69</v>
      </c>
      <c r="F98" s="1240">
        <f>E98*(100-$F$5)/100</f>
        <v>23.69</v>
      </c>
    </row>
    <row r="99" spans="2:6" ht="14.25" customHeight="1">
      <c r="B99" s="929"/>
      <c r="C99" s="1235"/>
      <c r="D99" s="1237"/>
      <c r="E99" s="1239"/>
      <c r="F99" s="1241"/>
    </row>
    <row r="100" spans="2:6" ht="14.25" customHeight="1">
      <c r="B100" s="929"/>
      <c r="C100" s="924"/>
      <c r="D100" s="925"/>
      <c r="E100" s="926"/>
      <c r="F100" s="927"/>
    </row>
    <row r="101" spans="2:6" ht="14.25" customHeight="1">
      <c r="B101" s="929"/>
      <c r="C101" s="924"/>
      <c r="D101" s="925"/>
      <c r="E101" s="926"/>
      <c r="F101" s="927"/>
    </row>
    <row r="102" spans="2:6" ht="14.25" customHeight="1" thickBot="1">
      <c r="B102" s="934"/>
      <c r="C102" s="935"/>
      <c r="D102" s="936"/>
      <c r="E102" s="937"/>
      <c r="F102" s="938"/>
    </row>
    <row r="103" spans="2:6" ht="9.9499999999999993" customHeight="1" thickBot="1">
      <c r="B103" s="942"/>
      <c r="C103" s="942"/>
      <c r="D103" s="942"/>
      <c r="E103" s="943"/>
      <c r="F103" s="917"/>
    </row>
    <row r="104" spans="2:6" ht="14.25" customHeight="1">
      <c r="B104" s="973"/>
      <c r="C104" s="974"/>
      <c r="D104" s="975"/>
      <c r="E104" s="976"/>
      <c r="F104" s="977"/>
    </row>
    <row r="105" spans="2:6" ht="14.25" customHeight="1">
      <c r="B105" s="995" t="s">
        <v>2478</v>
      </c>
      <c r="C105" s="979"/>
      <c r="D105" s="980"/>
      <c r="E105" s="981"/>
      <c r="F105" s="982"/>
    </row>
    <row r="106" spans="2:6" ht="14.25" customHeight="1">
      <c r="B106" s="996" t="s">
        <v>2479</v>
      </c>
      <c r="C106" s="979"/>
      <c r="D106" s="980"/>
      <c r="E106" s="981"/>
      <c r="F106" s="982"/>
    </row>
    <row r="107" spans="2:6" ht="14.25" customHeight="1">
      <c r="B107" s="997" t="s">
        <v>547</v>
      </c>
      <c r="C107" s="1254">
        <v>6308565</v>
      </c>
      <c r="D107" s="1255" t="s">
        <v>2480</v>
      </c>
      <c r="E107" s="1256">
        <v>4.72</v>
      </c>
      <c r="F107" s="1257">
        <f>E107*(100-$F$5)/100</f>
        <v>4.72</v>
      </c>
    </row>
    <row r="108" spans="2:6" ht="14.25" customHeight="1">
      <c r="B108" s="998"/>
      <c r="C108" s="1254"/>
      <c r="D108" s="1255"/>
      <c r="E108" s="1256"/>
      <c r="F108" s="1257"/>
    </row>
    <row r="109" spans="2:6" ht="14.25" customHeight="1">
      <c r="B109" s="985"/>
      <c r="C109" s="1254"/>
      <c r="D109" s="1255"/>
      <c r="E109" s="1256"/>
      <c r="F109" s="1257"/>
    </row>
    <row r="110" spans="2:6" ht="14.25" customHeight="1">
      <c r="B110" s="985"/>
      <c r="C110" s="986"/>
      <c r="D110" s="980"/>
      <c r="E110" s="987"/>
      <c r="F110" s="988"/>
    </row>
    <row r="111" spans="2:6" ht="14.25" customHeight="1" thickBot="1">
      <c r="B111" s="989"/>
      <c r="C111" s="990"/>
      <c r="D111" s="991"/>
      <c r="E111" s="992"/>
      <c r="F111" s="993"/>
    </row>
    <row r="112" spans="2:6" ht="14.25" customHeight="1" thickBot="1">
      <c r="B112" s="942"/>
      <c r="C112" s="942"/>
      <c r="D112" s="942"/>
      <c r="E112" s="943"/>
      <c r="F112" s="917"/>
    </row>
    <row r="113" spans="2:6" ht="14.25" customHeight="1">
      <c r="B113" s="919"/>
      <c r="C113" s="920"/>
      <c r="D113" s="921"/>
      <c r="E113" s="922"/>
      <c r="F113" s="923"/>
    </row>
    <row r="114" spans="2:6" ht="14.25" customHeight="1">
      <c r="B114" s="956" t="s">
        <v>2461</v>
      </c>
      <c r="C114" s="924"/>
      <c r="D114" s="925"/>
      <c r="E114" s="926"/>
      <c r="F114" s="927"/>
    </row>
    <row r="115" spans="2:6" ht="14.25" customHeight="1">
      <c r="B115" s="957" t="s">
        <v>2462</v>
      </c>
      <c r="C115" s="924"/>
      <c r="D115" s="925"/>
      <c r="E115" s="926"/>
      <c r="F115" s="927"/>
    </row>
    <row r="116" spans="2:6" ht="14.25" customHeight="1">
      <c r="B116" s="957"/>
      <c r="C116" s="1234">
        <v>6311537</v>
      </c>
      <c r="D116" s="1242" t="s">
        <v>2463</v>
      </c>
      <c r="E116" s="1238">
        <v>5.17</v>
      </c>
      <c r="F116" s="1240">
        <f>E116*(100-$F$5)/100</f>
        <v>5.17</v>
      </c>
    </row>
    <row r="117" spans="2:6" ht="14.25" customHeight="1">
      <c r="B117" s="929"/>
      <c r="C117" s="1235"/>
      <c r="D117" s="1243"/>
      <c r="E117" s="1239"/>
      <c r="F117" s="1241"/>
    </row>
    <row r="118" spans="2:6" ht="14.25" customHeight="1">
      <c r="B118" s="929"/>
      <c r="C118" s="924"/>
      <c r="D118" s="925"/>
      <c r="E118" s="926"/>
      <c r="F118" s="927"/>
    </row>
    <row r="119" spans="2:6" ht="14.25" customHeight="1">
      <c r="B119" s="929"/>
      <c r="C119" s="924"/>
      <c r="D119" s="925"/>
      <c r="E119" s="926"/>
      <c r="F119" s="927"/>
    </row>
    <row r="120" spans="2:6" ht="14.25" customHeight="1" thickBot="1">
      <c r="B120" s="934"/>
      <c r="C120" s="935"/>
      <c r="D120" s="936"/>
      <c r="E120" s="937"/>
      <c r="F120" s="938"/>
    </row>
    <row r="121" spans="2:6" ht="14.25" customHeight="1">
      <c r="E121" s="959"/>
      <c r="F121" s="960"/>
    </row>
  </sheetData>
  <mergeCells count="106">
    <mergeCell ref="C44:C46"/>
    <mergeCell ref="D44:D46"/>
    <mergeCell ref="E44:E46"/>
    <mergeCell ref="F44:F46"/>
    <mergeCell ref="C107:C109"/>
    <mergeCell ref="D107:D109"/>
    <mergeCell ref="E107:E109"/>
    <mergeCell ref="F107:F109"/>
    <mergeCell ref="B2:F2"/>
    <mergeCell ref="B3:B5"/>
    <mergeCell ref="C3:C5"/>
    <mergeCell ref="D3:D5"/>
    <mergeCell ref="E3:E5"/>
    <mergeCell ref="F3:F4"/>
    <mergeCell ref="C21:C22"/>
    <mergeCell ref="D21:D22"/>
    <mergeCell ref="E21:E22"/>
    <mergeCell ref="F21:F22"/>
    <mergeCell ref="C9:C10"/>
    <mergeCell ref="D9:D10"/>
    <mergeCell ref="E9:E10"/>
    <mergeCell ref="F9:F10"/>
    <mergeCell ref="C11:C12"/>
    <mergeCell ref="D11:D12"/>
    <mergeCell ref="E11:E12"/>
    <mergeCell ref="F11:F12"/>
    <mergeCell ref="C13:C14"/>
    <mergeCell ref="D13:D14"/>
    <mergeCell ref="E13:E14"/>
    <mergeCell ref="F13:F14"/>
    <mergeCell ref="C19:C20"/>
    <mergeCell ref="D19:D20"/>
    <mergeCell ref="E19:E20"/>
    <mergeCell ref="F19:F20"/>
    <mergeCell ref="C23:C24"/>
    <mergeCell ref="D23:D24"/>
    <mergeCell ref="E23:E24"/>
    <mergeCell ref="F23:F24"/>
    <mergeCell ref="C30:C31"/>
    <mergeCell ref="D30:D31"/>
    <mergeCell ref="E30:E31"/>
    <mergeCell ref="F30:F31"/>
    <mergeCell ref="C28:C29"/>
    <mergeCell ref="D28:D29"/>
    <mergeCell ref="E28:E29"/>
    <mergeCell ref="F28:F29"/>
    <mergeCell ref="C34:C35"/>
    <mergeCell ref="D34:D35"/>
    <mergeCell ref="E34:E35"/>
    <mergeCell ref="F34:F35"/>
    <mergeCell ref="C32:C33"/>
    <mergeCell ref="D32:D33"/>
    <mergeCell ref="E32:E33"/>
    <mergeCell ref="F32:F33"/>
    <mergeCell ref="C38:C39"/>
    <mergeCell ref="D38:D39"/>
    <mergeCell ref="E38:E39"/>
    <mergeCell ref="F38:F39"/>
    <mergeCell ref="C36:C37"/>
    <mergeCell ref="D36:D37"/>
    <mergeCell ref="E36:E37"/>
    <mergeCell ref="F36:F37"/>
    <mergeCell ref="C53:C54"/>
    <mergeCell ref="D53:D54"/>
    <mergeCell ref="E53:E54"/>
    <mergeCell ref="F53:F54"/>
    <mergeCell ref="C68:C69"/>
    <mergeCell ref="D68:D69"/>
    <mergeCell ref="E68:E69"/>
    <mergeCell ref="F68:F69"/>
    <mergeCell ref="C60:C61"/>
    <mergeCell ref="D60:D61"/>
    <mergeCell ref="E60:E61"/>
    <mergeCell ref="F60:F61"/>
    <mergeCell ref="C70:C71"/>
    <mergeCell ref="D70:D71"/>
    <mergeCell ref="E70:E71"/>
    <mergeCell ref="F70:F71"/>
    <mergeCell ref="C72:C73"/>
    <mergeCell ref="D72:D73"/>
    <mergeCell ref="E72:E73"/>
    <mergeCell ref="F72:F73"/>
    <mergeCell ref="C74:C75"/>
    <mergeCell ref="D74:D75"/>
    <mergeCell ref="E74:E75"/>
    <mergeCell ref="F74:F75"/>
    <mergeCell ref="C81:C82"/>
    <mergeCell ref="D81:D82"/>
    <mergeCell ref="E81:E82"/>
    <mergeCell ref="F81:F82"/>
    <mergeCell ref="C89:C90"/>
    <mergeCell ref="D89:D90"/>
    <mergeCell ref="E89:E90"/>
    <mergeCell ref="F89:F90"/>
    <mergeCell ref="C116:C117"/>
    <mergeCell ref="D116:D117"/>
    <mergeCell ref="E116:E117"/>
    <mergeCell ref="F116:F117"/>
    <mergeCell ref="C91:C92"/>
    <mergeCell ref="D91:D92"/>
    <mergeCell ref="E91:E92"/>
    <mergeCell ref="F91:F92"/>
    <mergeCell ref="C98:C99"/>
    <mergeCell ref="D98:D99"/>
    <mergeCell ref="E98:E99"/>
    <mergeCell ref="F98:F99"/>
  </mergeCells>
  <printOptions horizontalCentered="1"/>
  <pageMargins left="0.39370078740157483" right="0.39370078740157483" top="0" bottom="0.78740157480314965" header="0" footer="0"/>
  <pageSetup scale="92" orientation="portrait" r:id="rId1"/>
  <headerFooter scaleWithDoc="0">
    <oddFooter>&amp;L
&amp;"-,Obyčejné"
&amp;"-,Tučné"CLEVELINGS s.r.o.&amp;"-,Obyčejné"
Míškovice 238
768 52 Míškovice&amp;C&amp;G&amp;R&amp;"-,Obyčejné"
Tel.:  +420 573 033 029
sales@clevelings.cz
www.clevelings.cz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7">
    <tabColor theme="1" tint="0.499984740745262"/>
  </sheetPr>
  <dimension ref="A1:EF49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11" customWidth="1"/>
    <col min="2" max="2" width="39.140625" style="11" customWidth="1"/>
    <col min="3" max="3" width="12.28515625" style="11" customWidth="1"/>
    <col min="4" max="4" width="6.28515625" style="11" bestFit="1" customWidth="1"/>
    <col min="5" max="5" width="8" style="11" customWidth="1"/>
    <col min="6" max="7" width="9.140625" style="11" customWidth="1"/>
    <col min="8" max="9" width="8" style="11" customWidth="1"/>
    <col min="10" max="10" width="8.42578125" style="11" customWidth="1"/>
    <col min="11" max="11" width="8" style="11" customWidth="1"/>
    <col min="12" max="12" width="10.42578125" style="11" customWidth="1"/>
    <col min="13" max="13" width="15.85546875" style="11" customWidth="1"/>
    <col min="14" max="14" width="16" style="11" customWidth="1"/>
    <col min="15" max="15" width="1.28515625" style="11" customWidth="1"/>
    <col min="16" max="16" width="14.7109375" style="11" customWidth="1"/>
    <col min="17" max="17" width="11.140625" style="11" customWidth="1"/>
    <col min="18" max="18" width="13.140625" style="11" customWidth="1"/>
    <col min="19" max="136" width="80.7109375" style="11" customWidth="1"/>
    <col min="137" max="240" width="9.140625" style="36"/>
    <col min="241" max="241" width="1.7109375" style="36" customWidth="1"/>
    <col min="242" max="242" width="11.28515625" style="36" customWidth="1"/>
    <col min="243" max="243" width="7.42578125" style="36" customWidth="1"/>
    <col min="244" max="245" width="7.28515625" style="36" customWidth="1"/>
    <col min="246" max="246" width="8.140625" style="36" customWidth="1"/>
    <col min="247" max="247" width="7.42578125" style="36" customWidth="1"/>
    <col min="248" max="248" width="7.28515625" style="36" customWidth="1"/>
    <col min="249" max="249" width="6.7109375" style="36" customWidth="1"/>
    <col min="250" max="250" width="7.28515625" style="36" customWidth="1"/>
    <col min="251" max="251" width="8.7109375" style="36" customWidth="1"/>
    <col min="252" max="252" width="9.140625" style="36"/>
    <col min="253" max="253" width="14" style="36" customWidth="1"/>
    <col min="254" max="254" width="22.42578125" style="36" customWidth="1"/>
    <col min="255" max="392" width="80.7109375" style="36" customWidth="1"/>
    <col min="393" max="496" width="9.140625" style="36"/>
    <col min="497" max="497" width="1.7109375" style="36" customWidth="1"/>
    <col min="498" max="498" width="11.28515625" style="36" customWidth="1"/>
    <col min="499" max="499" width="7.42578125" style="36" customWidth="1"/>
    <col min="500" max="501" width="7.28515625" style="36" customWidth="1"/>
    <col min="502" max="502" width="8.140625" style="36" customWidth="1"/>
    <col min="503" max="503" width="7.42578125" style="36" customWidth="1"/>
    <col min="504" max="504" width="7.28515625" style="36" customWidth="1"/>
    <col min="505" max="505" width="6.7109375" style="36" customWidth="1"/>
    <col min="506" max="506" width="7.28515625" style="36" customWidth="1"/>
    <col min="507" max="507" width="8.7109375" style="36" customWidth="1"/>
    <col min="508" max="508" width="9.140625" style="36"/>
    <col min="509" max="509" width="14" style="36" customWidth="1"/>
    <col min="510" max="510" width="22.42578125" style="36" customWidth="1"/>
    <col min="511" max="648" width="80.7109375" style="36" customWidth="1"/>
    <col min="649" max="752" width="9.140625" style="36"/>
    <col min="753" max="753" width="1.7109375" style="36" customWidth="1"/>
    <col min="754" max="754" width="11.28515625" style="36" customWidth="1"/>
    <col min="755" max="755" width="7.42578125" style="36" customWidth="1"/>
    <col min="756" max="757" width="7.28515625" style="36" customWidth="1"/>
    <col min="758" max="758" width="8.140625" style="36" customWidth="1"/>
    <col min="759" max="759" width="7.42578125" style="36" customWidth="1"/>
    <col min="760" max="760" width="7.28515625" style="36" customWidth="1"/>
    <col min="761" max="761" width="6.7109375" style="36" customWidth="1"/>
    <col min="762" max="762" width="7.28515625" style="36" customWidth="1"/>
    <col min="763" max="763" width="8.7109375" style="36" customWidth="1"/>
    <col min="764" max="764" width="9.140625" style="36"/>
    <col min="765" max="765" width="14" style="36" customWidth="1"/>
    <col min="766" max="766" width="22.42578125" style="36" customWidth="1"/>
    <col min="767" max="904" width="80.7109375" style="36" customWidth="1"/>
    <col min="905" max="1008" width="9.140625" style="36"/>
    <col min="1009" max="1009" width="1.7109375" style="36" customWidth="1"/>
    <col min="1010" max="1010" width="11.28515625" style="36" customWidth="1"/>
    <col min="1011" max="1011" width="7.42578125" style="36" customWidth="1"/>
    <col min="1012" max="1013" width="7.28515625" style="36" customWidth="1"/>
    <col min="1014" max="1014" width="8.140625" style="36" customWidth="1"/>
    <col min="1015" max="1015" width="7.42578125" style="36" customWidth="1"/>
    <col min="1016" max="1016" width="7.28515625" style="36" customWidth="1"/>
    <col min="1017" max="1017" width="6.7109375" style="36" customWidth="1"/>
    <col min="1018" max="1018" width="7.28515625" style="36" customWidth="1"/>
    <col min="1019" max="1019" width="8.7109375" style="36" customWidth="1"/>
    <col min="1020" max="1020" width="9.140625" style="36"/>
    <col min="1021" max="1021" width="14" style="36" customWidth="1"/>
    <col min="1022" max="1022" width="22.42578125" style="36" customWidth="1"/>
    <col min="1023" max="1160" width="80.7109375" style="36" customWidth="1"/>
    <col min="1161" max="1264" width="9.140625" style="36"/>
    <col min="1265" max="1265" width="1.7109375" style="36" customWidth="1"/>
    <col min="1266" max="1266" width="11.28515625" style="36" customWidth="1"/>
    <col min="1267" max="1267" width="7.42578125" style="36" customWidth="1"/>
    <col min="1268" max="1269" width="7.28515625" style="36" customWidth="1"/>
    <col min="1270" max="1270" width="8.140625" style="36" customWidth="1"/>
    <col min="1271" max="1271" width="7.42578125" style="36" customWidth="1"/>
    <col min="1272" max="1272" width="7.28515625" style="36" customWidth="1"/>
    <col min="1273" max="1273" width="6.7109375" style="36" customWidth="1"/>
    <col min="1274" max="1274" width="7.28515625" style="36" customWidth="1"/>
    <col min="1275" max="1275" width="8.7109375" style="36" customWidth="1"/>
    <col min="1276" max="1276" width="9.140625" style="36"/>
    <col min="1277" max="1277" width="14" style="36" customWidth="1"/>
    <col min="1278" max="1278" width="22.42578125" style="36" customWidth="1"/>
    <col min="1279" max="1416" width="80.7109375" style="36" customWidth="1"/>
    <col min="1417" max="1520" width="9.140625" style="36"/>
    <col min="1521" max="1521" width="1.7109375" style="36" customWidth="1"/>
    <col min="1522" max="1522" width="11.28515625" style="36" customWidth="1"/>
    <col min="1523" max="1523" width="7.42578125" style="36" customWidth="1"/>
    <col min="1524" max="1525" width="7.28515625" style="36" customWidth="1"/>
    <col min="1526" max="1526" width="8.140625" style="36" customWidth="1"/>
    <col min="1527" max="1527" width="7.42578125" style="36" customWidth="1"/>
    <col min="1528" max="1528" width="7.28515625" style="36" customWidth="1"/>
    <col min="1529" max="1529" width="6.7109375" style="36" customWidth="1"/>
    <col min="1530" max="1530" width="7.28515625" style="36" customWidth="1"/>
    <col min="1531" max="1531" width="8.7109375" style="36" customWidth="1"/>
    <col min="1532" max="1532" width="9.140625" style="36"/>
    <col min="1533" max="1533" width="14" style="36" customWidth="1"/>
    <col min="1534" max="1534" width="22.42578125" style="36" customWidth="1"/>
    <col min="1535" max="1672" width="80.7109375" style="36" customWidth="1"/>
    <col min="1673" max="1776" width="9.140625" style="36"/>
    <col min="1777" max="1777" width="1.7109375" style="36" customWidth="1"/>
    <col min="1778" max="1778" width="11.28515625" style="36" customWidth="1"/>
    <col min="1779" max="1779" width="7.42578125" style="36" customWidth="1"/>
    <col min="1780" max="1781" width="7.28515625" style="36" customWidth="1"/>
    <col min="1782" max="1782" width="8.140625" style="36" customWidth="1"/>
    <col min="1783" max="1783" width="7.42578125" style="36" customWidth="1"/>
    <col min="1784" max="1784" width="7.28515625" style="36" customWidth="1"/>
    <col min="1785" max="1785" width="6.7109375" style="36" customWidth="1"/>
    <col min="1786" max="1786" width="7.28515625" style="36" customWidth="1"/>
    <col min="1787" max="1787" width="8.7109375" style="36" customWidth="1"/>
    <col min="1788" max="1788" width="9.140625" style="36"/>
    <col min="1789" max="1789" width="14" style="36" customWidth="1"/>
    <col min="1790" max="1790" width="22.42578125" style="36" customWidth="1"/>
    <col min="1791" max="1928" width="80.7109375" style="36" customWidth="1"/>
    <col min="1929" max="2032" width="9.140625" style="36"/>
    <col min="2033" max="2033" width="1.7109375" style="36" customWidth="1"/>
    <col min="2034" max="2034" width="11.28515625" style="36" customWidth="1"/>
    <col min="2035" max="2035" width="7.42578125" style="36" customWidth="1"/>
    <col min="2036" max="2037" width="7.28515625" style="36" customWidth="1"/>
    <col min="2038" max="2038" width="8.140625" style="36" customWidth="1"/>
    <col min="2039" max="2039" width="7.42578125" style="36" customWidth="1"/>
    <col min="2040" max="2040" width="7.28515625" style="36" customWidth="1"/>
    <col min="2041" max="2041" width="6.7109375" style="36" customWidth="1"/>
    <col min="2042" max="2042" width="7.28515625" style="36" customWidth="1"/>
    <col min="2043" max="2043" width="8.7109375" style="36" customWidth="1"/>
    <col min="2044" max="2044" width="9.140625" style="36"/>
    <col min="2045" max="2045" width="14" style="36" customWidth="1"/>
    <col min="2046" max="2046" width="22.42578125" style="36" customWidth="1"/>
    <col min="2047" max="2184" width="80.7109375" style="36" customWidth="1"/>
    <col min="2185" max="2288" width="9.140625" style="36"/>
    <col min="2289" max="2289" width="1.7109375" style="36" customWidth="1"/>
    <col min="2290" max="2290" width="11.28515625" style="36" customWidth="1"/>
    <col min="2291" max="2291" width="7.42578125" style="36" customWidth="1"/>
    <col min="2292" max="2293" width="7.28515625" style="36" customWidth="1"/>
    <col min="2294" max="2294" width="8.140625" style="36" customWidth="1"/>
    <col min="2295" max="2295" width="7.42578125" style="36" customWidth="1"/>
    <col min="2296" max="2296" width="7.28515625" style="36" customWidth="1"/>
    <col min="2297" max="2297" width="6.7109375" style="36" customWidth="1"/>
    <col min="2298" max="2298" width="7.28515625" style="36" customWidth="1"/>
    <col min="2299" max="2299" width="8.7109375" style="36" customWidth="1"/>
    <col min="2300" max="2300" width="9.140625" style="36"/>
    <col min="2301" max="2301" width="14" style="36" customWidth="1"/>
    <col min="2302" max="2302" width="22.42578125" style="36" customWidth="1"/>
    <col min="2303" max="2440" width="80.7109375" style="36" customWidth="1"/>
    <col min="2441" max="2544" width="9.140625" style="36"/>
    <col min="2545" max="2545" width="1.7109375" style="36" customWidth="1"/>
    <col min="2546" max="2546" width="11.28515625" style="36" customWidth="1"/>
    <col min="2547" max="2547" width="7.42578125" style="36" customWidth="1"/>
    <col min="2548" max="2549" width="7.28515625" style="36" customWidth="1"/>
    <col min="2550" max="2550" width="8.140625" style="36" customWidth="1"/>
    <col min="2551" max="2551" width="7.42578125" style="36" customWidth="1"/>
    <col min="2552" max="2552" width="7.28515625" style="36" customWidth="1"/>
    <col min="2553" max="2553" width="6.7109375" style="36" customWidth="1"/>
    <col min="2554" max="2554" width="7.28515625" style="36" customWidth="1"/>
    <col min="2555" max="2555" width="8.7109375" style="36" customWidth="1"/>
    <col min="2556" max="2556" width="9.140625" style="36"/>
    <col min="2557" max="2557" width="14" style="36" customWidth="1"/>
    <col min="2558" max="2558" width="22.42578125" style="36" customWidth="1"/>
    <col min="2559" max="2696" width="80.7109375" style="36" customWidth="1"/>
    <col min="2697" max="2800" width="9.140625" style="36"/>
    <col min="2801" max="2801" width="1.7109375" style="36" customWidth="1"/>
    <col min="2802" max="2802" width="11.28515625" style="36" customWidth="1"/>
    <col min="2803" max="2803" width="7.42578125" style="36" customWidth="1"/>
    <col min="2804" max="2805" width="7.28515625" style="36" customWidth="1"/>
    <col min="2806" max="2806" width="8.140625" style="36" customWidth="1"/>
    <col min="2807" max="2807" width="7.42578125" style="36" customWidth="1"/>
    <col min="2808" max="2808" width="7.28515625" style="36" customWidth="1"/>
    <col min="2809" max="2809" width="6.7109375" style="36" customWidth="1"/>
    <col min="2810" max="2810" width="7.28515625" style="36" customWidth="1"/>
    <col min="2811" max="2811" width="8.7109375" style="36" customWidth="1"/>
    <col min="2812" max="2812" width="9.140625" style="36"/>
    <col min="2813" max="2813" width="14" style="36" customWidth="1"/>
    <col min="2814" max="2814" width="22.42578125" style="36" customWidth="1"/>
    <col min="2815" max="2952" width="80.7109375" style="36" customWidth="1"/>
    <col min="2953" max="3056" width="9.140625" style="36"/>
    <col min="3057" max="3057" width="1.7109375" style="36" customWidth="1"/>
    <col min="3058" max="3058" width="11.28515625" style="36" customWidth="1"/>
    <col min="3059" max="3059" width="7.42578125" style="36" customWidth="1"/>
    <col min="3060" max="3061" width="7.28515625" style="36" customWidth="1"/>
    <col min="3062" max="3062" width="8.140625" style="36" customWidth="1"/>
    <col min="3063" max="3063" width="7.42578125" style="36" customWidth="1"/>
    <col min="3064" max="3064" width="7.28515625" style="36" customWidth="1"/>
    <col min="3065" max="3065" width="6.7109375" style="36" customWidth="1"/>
    <col min="3066" max="3066" width="7.28515625" style="36" customWidth="1"/>
    <col min="3067" max="3067" width="8.7109375" style="36" customWidth="1"/>
    <col min="3068" max="3068" width="9.140625" style="36"/>
    <col min="3069" max="3069" width="14" style="36" customWidth="1"/>
    <col min="3070" max="3070" width="22.42578125" style="36" customWidth="1"/>
    <col min="3071" max="3208" width="80.7109375" style="36" customWidth="1"/>
    <col min="3209" max="3312" width="9.140625" style="36"/>
    <col min="3313" max="3313" width="1.7109375" style="36" customWidth="1"/>
    <col min="3314" max="3314" width="11.28515625" style="36" customWidth="1"/>
    <col min="3315" max="3315" width="7.42578125" style="36" customWidth="1"/>
    <col min="3316" max="3317" width="7.28515625" style="36" customWidth="1"/>
    <col min="3318" max="3318" width="8.140625" style="36" customWidth="1"/>
    <col min="3319" max="3319" width="7.42578125" style="36" customWidth="1"/>
    <col min="3320" max="3320" width="7.28515625" style="36" customWidth="1"/>
    <col min="3321" max="3321" width="6.7109375" style="36" customWidth="1"/>
    <col min="3322" max="3322" width="7.28515625" style="36" customWidth="1"/>
    <col min="3323" max="3323" width="8.7109375" style="36" customWidth="1"/>
    <col min="3324" max="3324" width="9.140625" style="36"/>
    <col min="3325" max="3325" width="14" style="36" customWidth="1"/>
    <col min="3326" max="3326" width="22.42578125" style="36" customWidth="1"/>
    <col min="3327" max="3464" width="80.7109375" style="36" customWidth="1"/>
    <col min="3465" max="3568" width="9.140625" style="36"/>
    <col min="3569" max="3569" width="1.7109375" style="36" customWidth="1"/>
    <col min="3570" max="3570" width="11.28515625" style="36" customWidth="1"/>
    <col min="3571" max="3571" width="7.42578125" style="36" customWidth="1"/>
    <col min="3572" max="3573" width="7.28515625" style="36" customWidth="1"/>
    <col min="3574" max="3574" width="8.140625" style="36" customWidth="1"/>
    <col min="3575" max="3575" width="7.42578125" style="36" customWidth="1"/>
    <col min="3576" max="3576" width="7.28515625" style="36" customWidth="1"/>
    <col min="3577" max="3577" width="6.7109375" style="36" customWidth="1"/>
    <col min="3578" max="3578" width="7.28515625" style="36" customWidth="1"/>
    <col min="3579" max="3579" width="8.7109375" style="36" customWidth="1"/>
    <col min="3580" max="3580" width="9.140625" style="36"/>
    <col min="3581" max="3581" width="14" style="36" customWidth="1"/>
    <col min="3582" max="3582" width="22.42578125" style="36" customWidth="1"/>
    <col min="3583" max="3720" width="80.7109375" style="36" customWidth="1"/>
    <col min="3721" max="3824" width="9.140625" style="36"/>
    <col min="3825" max="3825" width="1.7109375" style="36" customWidth="1"/>
    <col min="3826" max="3826" width="11.28515625" style="36" customWidth="1"/>
    <col min="3827" max="3827" width="7.42578125" style="36" customWidth="1"/>
    <col min="3828" max="3829" width="7.28515625" style="36" customWidth="1"/>
    <col min="3830" max="3830" width="8.140625" style="36" customWidth="1"/>
    <col min="3831" max="3831" width="7.42578125" style="36" customWidth="1"/>
    <col min="3832" max="3832" width="7.28515625" style="36" customWidth="1"/>
    <col min="3833" max="3833" width="6.7109375" style="36" customWidth="1"/>
    <col min="3834" max="3834" width="7.28515625" style="36" customWidth="1"/>
    <col min="3835" max="3835" width="8.7109375" style="36" customWidth="1"/>
    <col min="3836" max="3836" width="9.140625" style="36"/>
    <col min="3837" max="3837" width="14" style="36" customWidth="1"/>
    <col min="3838" max="3838" width="22.42578125" style="36" customWidth="1"/>
    <col min="3839" max="3976" width="80.7109375" style="36" customWidth="1"/>
    <col min="3977" max="4080" width="9.140625" style="36"/>
    <col min="4081" max="4081" width="1.7109375" style="36" customWidth="1"/>
    <col min="4082" max="4082" width="11.28515625" style="36" customWidth="1"/>
    <col min="4083" max="4083" width="7.42578125" style="36" customWidth="1"/>
    <col min="4084" max="4085" width="7.28515625" style="36" customWidth="1"/>
    <col min="4086" max="4086" width="8.140625" style="36" customWidth="1"/>
    <col min="4087" max="4087" width="7.42578125" style="36" customWidth="1"/>
    <col min="4088" max="4088" width="7.28515625" style="36" customWidth="1"/>
    <col min="4089" max="4089" width="6.7109375" style="36" customWidth="1"/>
    <col min="4090" max="4090" width="7.28515625" style="36" customWidth="1"/>
    <col min="4091" max="4091" width="8.7109375" style="36" customWidth="1"/>
    <col min="4092" max="4092" width="9.140625" style="36"/>
    <col min="4093" max="4093" width="14" style="36" customWidth="1"/>
    <col min="4094" max="4094" width="22.42578125" style="36" customWidth="1"/>
    <col min="4095" max="4232" width="80.7109375" style="36" customWidth="1"/>
    <col min="4233" max="4336" width="9.140625" style="36"/>
    <col min="4337" max="4337" width="1.7109375" style="36" customWidth="1"/>
    <col min="4338" max="4338" width="11.28515625" style="36" customWidth="1"/>
    <col min="4339" max="4339" width="7.42578125" style="36" customWidth="1"/>
    <col min="4340" max="4341" width="7.28515625" style="36" customWidth="1"/>
    <col min="4342" max="4342" width="8.140625" style="36" customWidth="1"/>
    <col min="4343" max="4343" width="7.42578125" style="36" customWidth="1"/>
    <col min="4344" max="4344" width="7.28515625" style="36" customWidth="1"/>
    <col min="4345" max="4345" width="6.7109375" style="36" customWidth="1"/>
    <col min="4346" max="4346" width="7.28515625" style="36" customWidth="1"/>
    <col min="4347" max="4347" width="8.7109375" style="36" customWidth="1"/>
    <col min="4348" max="4348" width="9.140625" style="36"/>
    <col min="4349" max="4349" width="14" style="36" customWidth="1"/>
    <col min="4350" max="4350" width="22.42578125" style="36" customWidth="1"/>
    <col min="4351" max="4488" width="80.7109375" style="36" customWidth="1"/>
    <col min="4489" max="4592" width="9.140625" style="36"/>
    <col min="4593" max="4593" width="1.7109375" style="36" customWidth="1"/>
    <col min="4594" max="4594" width="11.28515625" style="36" customWidth="1"/>
    <col min="4595" max="4595" width="7.42578125" style="36" customWidth="1"/>
    <col min="4596" max="4597" width="7.28515625" style="36" customWidth="1"/>
    <col min="4598" max="4598" width="8.140625" style="36" customWidth="1"/>
    <col min="4599" max="4599" width="7.42578125" style="36" customWidth="1"/>
    <col min="4600" max="4600" width="7.28515625" style="36" customWidth="1"/>
    <col min="4601" max="4601" width="6.7109375" style="36" customWidth="1"/>
    <col min="4602" max="4602" width="7.28515625" style="36" customWidth="1"/>
    <col min="4603" max="4603" width="8.7109375" style="36" customWidth="1"/>
    <col min="4604" max="4604" width="9.140625" style="36"/>
    <col min="4605" max="4605" width="14" style="36" customWidth="1"/>
    <col min="4606" max="4606" width="22.42578125" style="36" customWidth="1"/>
    <col min="4607" max="4744" width="80.7109375" style="36" customWidth="1"/>
    <col min="4745" max="4848" width="9.140625" style="36"/>
    <col min="4849" max="4849" width="1.7109375" style="36" customWidth="1"/>
    <col min="4850" max="4850" width="11.28515625" style="36" customWidth="1"/>
    <col min="4851" max="4851" width="7.42578125" style="36" customWidth="1"/>
    <col min="4852" max="4853" width="7.28515625" style="36" customWidth="1"/>
    <col min="4854" max="4854" width="8.140625" style="36" customWidth="1"/>
    <col min="4855" max="4855" width="7.42578125" style="36" customWidth="1"/>
    <col min="4856" max="4856" width="7.28515625" style="36" customWidth="1"/>
    <col min="4857" max="4857" width="6.7109375" style="36" customWidth="1"/>
    <col min="4858" max="4858" width="7.28515625" style="36" customWidth="1"/>
    <col min="4859" max="4859" width="8.7109375" style="36" customWidth="1"/>
    <col min="4860" max="4860" width="9.140625" style="36"/>
    <col min="4861" max="4861" width="14" style="36" customWidth="1"/>
    <col min="4862" max="4862" width="22.42578125" style="36" customWidth="1"/>
    <col min="4863" max="5000" width="80.7109375" style="36" customWidth="1"/>
    <col min="5001" max="5104" width="9.140625" style="36"/>
    <col min="5105" max="5105" width="1.7109375" style="36" customWidth="1"/>
    <col min="5106" max="5106" width="11.28515625" style="36" customWidth="1"/>
    <col min="5107" max="5107" width="7.42578125" style="36" customWidth="1"/>
    <col min="5108" max="5109" width="7.28515625" style="36" customWidth="1"/>
    <col min="5110" max="5110" width="8.140625" style="36" customWidth="1"/>
    <col min="5111" max="5111" width="7.42578125" style="36" customWidth="1"/>
    <col min="5112" max="5112" width="7.28515625" style="36" customWidth="1"/>
    <col min="5113" max="5113" width="6.7109375" style="36" customWidth="1"/>
    <col min="5114" max="5114" width="7.28515625" style="36" customWidth="1"/>
    <col min="5115" max="5115" width="8.7109375" style="36" customWidth="1"/>
    <col min="5116" max="5116" width="9.140625" style="36"/>
    <col min="5117" max="5117" width="14" style="36" customWidth="1"/>
    <col min="5118" max="5118" width="22.42578125" style="36" customWidth="1"/>
    <col min="5119" max="5256" width="80.7109375" style="36" customWidth="1"/>
    <col min="5257" max="5360" width="9.140625" style="36"/>
    <col min="5361" max="5361" width="1.7109375" style="36" customWidth="1"/>
    <col min="5362" max="5362" width="11.28515625" style="36" customWidth="1"/>
    <col min="5363" max="5363" width="7.42578125" style="36" customWidth="1"/>
    <col min="5364" max="5365" width="7.28515625" style="36" customWidth="1"/>
    <col min="5366" max="5366" width="8.140625" style="36" customWidth="1"/>
    <col min="5367" max="5367" width="7.42578125" style="36" customWidth="1"/>
    <col min="5368" max="5368" width="7.28515625" style="36" customWidth="1"/>
    <col min="5369" max="5369" width="6.7109375" style="36" customWidth="1"/>
    <col min="5370" max="5370" width="7.28515625" style="36" customWidth="1"/>
    <col min="5371" max="5371" width="8.7109375" style="36" customWidth="1"/>
    <col min="5372" max="5372" width="9.140625" style="36"/>
    <col min="5373" max="5373" width="14" style="36" customWidth="1"/>
    <col min="5374" max="5374" width="22.42578125" style="36" customWidth="1"/>
    <col min="5375" max="5512" width="80.7109375" style="36" customWidth="1"/>
    <col min="5513" max="5616" width="9.140625" style="36"/>
    <col min="5617" max="5617" width="1.7109375" style="36" customWidth="1"/>
    <col min="5618" max="5618" width="11.28515625" style="36" customWidth="1"/>
    <col min="5619" max="5619" width="7.42578125" style="36" customWidth="1"/>
    <col min="5620" max="5621" width="7.28515625" style="36" customWidth="1"/>
    <col min="5622" max="5622" width="8.140625" style="36" customWidth="1"/>
    <col min="5623" max="5623" width="7.42578125" style="36" customWidth="1"/>
    <col min="5624" max="5624" width="7.28515625" style="36" customWidth="1"/>
    <col min="5625" max="5625" width="6.7109375" style="36" customWidth="1"/>
    <col min="5626" max="5626" width="7.28515625" style="36" customWidth="1"/>
    <col min="5627" max="5627" width="8.7109375" style="36" customWidth="1"/>
    <col min="5628" max="5628" width="9.140625" style="36"/>
    <col min="5629" max="5629" width="14" style="36" customWidth="1"/>
    <col min="5630" max="5630" width="22.42578125" style="36" customWidth="1"/>
    <col min="5631" max="5768" width="80.7109375" style="36" customWidth="1"/>
    <col min="5769" max="5872" width="9.140625" style="36"/>
    <col min="5873" max="5873" width="1.7109375" style="36" customWidth="1"/>
    <col min="5874" max="5874" width="11.28515625" style="36" customWidth="1"/>
    <col min="5875" max="5875" width="7.42578125" style="36" customWidth="1"/>
    <col min="5876" max="5877" width="7.28515625" style="36" customWidth="1"/>
    <col min="5878" max="5878" width="8.140625" style="36" customWidth="1"/>
    <col min="5879" max="5879" width="7.42578125" style="36" customWidth="1"/>
    <col min="5880" max="5880" width="7.28515625" style="36" customWidth="1"/>
    <col min="5881" max="5881" width="6.7109375" style="36" customWidth="1"/>
    <col min="5882" max="5882" width="7.28515625" style="36" customWidth="1"/>
    <col min="5883" max="5883" width="8.7109375" style="36" customWidth="1"/>
    <col min="5884" max="5884" width="9.140625" style="36"/>
    <col min="5885" max="5885" width="14" style="36" customWidth="1"/>
    <col min="5886" max="5886" width="22.42578125" style="36" customWidth="1"/>
    <col min="5887" max="6024" width="80.7109375" style="36" customWidth="1"/>
    <col min="6025" max="6128" width="9.140625" style="36"/>
    <col min="6129" max="6129" width="1.7109375" style="36" customWidth="1"/>
    <col min="6130" max="6130" width="11.28515625" style="36" customWidth="1"/>
    <col min="6131" max="6131" width="7.42578125" style="36" customWidth="1"/>
    <col min="6132" max="6133" width="7.28515625" style="36" customWidth="1"/>
    <col min="6134" max="6134" width="8.140625" style="36" customWidth="1"/>
    <col min="6135" max="6135" width="7.42578125" style="36" customWidth="1"/>
    <col min="6136" max="6136" width="7.28515625" style="36" customWidth="1"/>
    <col min="6137" max="6137" width="6.7109375" style="36" customWidth="1"/>
    <col min="6138" max="6138" width="7.28515625" style="36" customWidth="1"/>
    <col min="6139" max="6139" width="8.7109375" style="36" customWidth="1"/>
    <col min="6140" max="6140" width="9.140625" style="36"/>
    <col min="6141" max="6141" width="14" style="36" customWidth="1"/>
    <col min="6142" max="6142" width="22.42578125" style="36" customWidth="1"/>
    <col min="6143" max="6280" width="80.7109375" style="36" customWidth="1"/>
    <col min="6281" max="6384" width="9.140625" style="36"/>
    <col min="6385" max="6385" width="1.7109375" style="36" customWidth="1"/>
    <col min="6386" max="6386" width="11.28515625" style="36" customWidth="1"/>
    <col min="6387" max="6387" width="7.42578125" style="36" customWidth="1"/>
    <col min="6388" max="6389" width="7.28515625" style="36" customWidth="1"/>
    <col min="6390" max="6390" width="8.140625" style="36" customWidth="1"/>
    <col min="6391" max="6391" width="7.42578125" style="36" customWidth="1"/>
    <col min="6392" max="6392" width="7.28515625" style="36" customWidth="1"/>
    <col min="6393" max="6393" width="6.7109375" style="36" customWidth="1"/>
    <col min="6394" max="6394" width="7.28515625" style="36" customWidth="1"/>
    <col min="6395" max="6395" width="8.7109375" style="36" customWidth="1"/>
    <col min="6396" max="6396" width="9.140625" style="36"/>
    <col min="6397" max="6397" width="14" style="36" customWidth="1"/>
    <col min="6398" max="6398" width="22.42578125" style="36" customWidth="1"/>
    <col min="6399" max="6536" width="80.7109375" style="36" customWidth="1"/>
    <col min="6537" max="6640" width="9.140625" style="36"/>
    <col min="6641" max="6641" width="1.7109375" style="36" customWidth="1"/>
    <col min="6642" max="6642" width="11.28515625" style="36" customWidth="1"/>
    <col min="6643" max="6643" width="7.42578125" style="36" customWidth="1"/>
    <col min="6644" max="6645" width="7.28515625" style="36" customWidth="1"/>
    <col min="6646" max="6646" width="8.140625" style="36" customWidth="1"/>
    <col min="6647" max="6647" width="7.42578125" style="36" customWidth="1"/>
    <col min="6648" max="6648" width="7.28515625" style="36" customWidth="1"/>
    <col min="6649" max="6649" width="6.7109375" style="36" customWidth="1"/>
    <col min="6650" max="6650" width="7.28515625" style="36" customWidth="1"/>
    <col min="6651" max="6651" width="8.7109375" style="36" customWidth="1"/>
    <col min="6652" max="6652" width="9.140625" style="36"/>
    <col min="6653" max="6653" width="14" style="36" customWidth="1"/>
    <col min="6654" max="6654" width="22.42578125" style="36" customWidth="1"/>
    <col min="6655" max="6792" width="80.7109375" style="36" customWidth="1"/>
    <col min="6793" max="6896" width="9.140625" style="36"/>
    <col min="6897" max="6897" width="1.7109375" style="36" customWidth="1"/>
    <col min="6898" max="6898" width="11.28515625" style="36" customWidth="1"/>
    <col min="6899" max="6899" width="7.42578125" style="36" customWidth="1"/>
    <col min="6900" max="6901" width="7.28515625" style="36" customWidth="1"/>
    <col min="6902" max="6902" width="8.140625" style="36" customWidth="1"/>
    <col min="6903" max="6903" width="7.42578125" style="36" customWidth="1"/>
    <col min="6904" max="6904" width="7.28515625" style="36" customWidth="1"/>
    <col min="6905" max="6905" width="6.7109375" style="36" customWidth="1"/>
    <col min="6906" max="6906" width="7.28515625" style="36" customWidth="1"/>
    <col min="6907" max="6907" width="8.7109375" style="36" customWidth="1"/>
    <col min="6908" max="6908" width="9.140625" style="36"/>
    <col min="6909" max="6909" width="14" style="36" customWidth="1"/>
    <col min="6910" max="6910" width="22.42578125" style="36" customWidth="1"/>
    <col min="6911" max="7048" width="80.7109375" style="36" customWidth="1"/>
    <col min="7049" max="7152" width="9.140625" style="36"/>
    <col min="7153" max="7153" width="1.7109375" style="36" customWidth="1"/>
    <col min="7154" max="7154" width="11.28515625" style="36" customWidth="1"/>
    <col min="7155" max="7155" width="7.42578125" style="36" customWidth="1"/>
    <col min="7156" max="7157" width="7.28515625" style="36" customWidth="1"/>
    <col min="7158" max="7158" width="8.140625" style="36" customWidth="1"/>
    <col min="7159" max="7159" width="7.42578125" style="36" customWidth="1"/>
    <col min="7160" max="7160" width="7.28515625" style="36" customWidth="1"/>
    <col min="7161" max="7161" width="6.7109375" style="36" customWidth="1"/>
    <col min="7162" max="7162" width="7.28515625" style="36" customWidth="1"/>
    <col min="7163" max="7163" width="8.7109375" style="36" customWidth="1"/>
    <col min="7164" max="7164" width="9.140625" style="36"/>
    <col min="7165" max="7165" width="14" style="36" customWidth="1"/>
    <col min="7166" max="7166" width="22.42578125" style="36" customWidth="1"/>
    <col min="7167" max="7304" width="80.7109375" style="36" customWidth="1"/>
    <col min="7305" max="7408" width="9.140625" style="36"/>
    <col min="7409" max="7409" width="1.7109375" style="36" customWidth="1"/>
    <col min="7410" max="7410" width="11.28515625" style="36" customWidth="1"/>
    <col min="7411" max="7411" width="7.42578125" style="36" customWidth="1"/>
    <col min="7412" max="7413" width="7.28515625" style="36" customWidth="1"/>
    <col min="7414" max="7414" width="8.140625" style="36" customWidth="1"/>
    <col min="7415" max="7415" width="7.42578125" style="36" customWidth="1"/>
    <col min="7416" max="7416" width="7.28515625" style="36" customWidth="1"/>
    <col min="7417" max="7417" width="6.7109375" style="36" customWidth="1"/>
    <col min="7418" max="7418" width="7.28515625" style="36" customWidth="1"/>
    <col min="7419" max="7419" width="8.7109375" style="36" customWidth="1"/>
    <col min="7420" max="7420" width="9.140625" style="36"/>
    <col min="7421" max="7421" width="14" style="36" customWidth="1"/>
    <col min="7422" max="7422" width="22.42578125" style="36" customWidth="1"/>
    <col min="7423" max="7560" width="80.7109375" style="36" customWidth="1"/>
    <col min="7561" max="7664" width="9.140625" style="36"/>
    <col min="7665" max="7665" width="1.7109375" style="36" customWidth="1"/>
    <col min="7666" max="7666" width="11.28515625" style="36" customWidth="1"/>
    <col min="7667" max="7667" width="7.42578125" style="36" customWidth="1"/>
    <col min="7668" max="7669" width="7.28515625" style="36" customWidth="1"/>
    <col min="7670" max="7670" width="8.140625" style="36" customWidth="1"/>
    <col min="7671" max="7671" width="7.42578125" style="36" customWidth="1"/>
    <col min="7672" max="7672" width="7.28515625" style="36" customWidth="1"/>
    <col min="7673" max="7673" width="6.7109375" style="36" customWidth="1"/>
    <col min="7674" max="7674" width="7.28515625" style="36" customWidth="1"/>
    <col min="7675" max="7675" width="8.7109375" style="36" customWidth="1"/>
    <col min="7676" max="7676" width="9.140625" style="36"/>
    <col min="7677" max="7677" width="14" style="36" customWidth="1"/>
    <col min="7678" max="7678" width="22.42578125" style="36" customWidth="1"/>
    <col min="7679" max="7816" width="80.7109375" style="36" customWidth="1"/>
    <col min="7817" max="7920" width="9.140625" style="36"/>
    <col min="7921" max="7921" width="1.7109375" style="36" customWidth="1"/>
    <col min="7922" max="7922" width="11.28515625" style="36" customWidth="1"/>
    <col min="7923" max="7923" width="7.42578125" style="36" customWidth="1"/>
    <col min="7924" max="7925" width="7.28515625" style="36" customWidth="1"/>
    <col min="7926" max="7926" width="8.140625" style="36" customWidth="1"/>
    <col min="7927" max="7927" width="7.42578125" style="36" customWidth="1"/>
    <col min="7928" max="7928" width="7.28515625" style="36" customWidth="1"/>
    <col min="7929" max="7929" width="6.7109375" style="36" customWidth="1"/>
    <col min="7930" max="7930" width="7.28515625" style="36" customWidth="1"/>
    <col min="7931" max="7931" width="8.7109375" style="36" customWidth="1"/>
    <col min="7932" max="7932" width="9.140625" style="36"/>
    <col min="7933" max="7933" width="14" style="36" customWidth="1"/>
    <col min="7934" max="7934" width="22.42578125" style="36" customWidth="1"/>
    <col min="7935" max="8072" width="80.7109375" style="36" customWidth="1"/>
    <col min="8073" max="8176" width="9.140625" style="36"/>
    <col min="8177" max="8177" width="1.7109375" style="36" customWidth="1"/>
    <col min="8178" max="8178" width="11.28515625" style="36" customWidth="1"/>
    <col min="8179" max="8179" width="7.42578125" style="36" customWidth="1"/>
    <col min="8180" max="8181" width="7.28515625" style="36" customWidth="1"/>
    <col min="8182" max="8182" width="8.140625" style="36" customWidth="1"/>
    <col min="8183" max="8183" width="7.42578125" style="36" customWidth="1"/>
    <col min="8184" max="8184" width="7.28515625" style="36" customWidth="1"/>
    <col min="8185" max="8185" width="6.7109375" style="36" customWidth="1"/>
    <col min="8186" max="8186" width="7.28515625" style="36" customWidth="1"/>
    <col min="8187" max="8187" width="8.7109375" style="36" customWidth="1"/>
    <col min="8188" max="8188" width="9.140625" style="36"/>
    <col min="8189" max="8189" width="14" style="36" customWidth="1"/>
    <col min="8190" max="8190" width="22.42578125" style="36" customWidth="1"/>
    <col min="8191" max="8328" width="80.7109375" style="36" customWidth="1"/>
    <col min="8329" max="8432" width="9.140625" style="36"/>
    <col min="8433" max="8433" width="1.7109375" style="36" customWidth="1"/>
    <col min="8434" max="8434" width="11.28515625" style="36" customWidth="1"/>
    <col min="8435" max="8435" width="7.42578125" style="36" customWidth="1"/>
    <col min="8436" max="8437" width="7.28515625" style="36" customWidth="1"/>
    <col min="8438" max="8438" width="8.140625" style="36" customWidth="1"/>
    <col min="8439" max="8439" width="7.42578125" style="36" customWidth="1"/>
    <col min="8440" max="8440" width="7.28515625" style="36" customWidth="1"/>
    <col min="8441" max="8441" width="6.7109375" style="36" customWidth="1"/>
    <col min="8442" max="8442" width="7.28515625" style="36" customWidth="1"/>
    <col min="8443" max="8443" width="8.7109375" style="36" customWidth="1"/>
    <col min="8444" max="8444" width="9.140625" style="36"/>
    <col min="8445" max="8445" width="14" style="36" customWidth="1"/>
    <col min="8446" max="8446" width="22.42578125" style="36" customWidth="1"/>
    <col min="8447" max="8584" width="80.7109375" style="36" customWidth="1"/>
    <col min="8585" max="8688" width="9.140625" style="36"/>
    <col min="8689" max="8689" width="1.7109375" style="36" customWidth="1"/>
    <col min="8690" max="8690" width="11.28515625" style="36" customWidth="1"/>
    <col min="8691" max="8691" width="7.42578125" style="36" customWidth="1"/>
    <col min="8692" max="8693" width="7.28515625" style="36" customWidth="1"/>
    <col min="8694" max="8694" width="8.140625" style="36" customWidth="1"/>
    <col min="8695" max="8695" width="7.42578125" style="36" customWidth="1"/>
    <col min="8696" max="8696" width="7.28515625" style="36" customWidth="1"/>
    <col min="8697" max="8697" width="6.7109375" style="36" customWidth="1"/>
    <col min="8698" max="8698" width="7.28515625" style="36" customWidth="1"/>
    <col min="8699" max="8699" width="8.7109375" style="36" customWidth="1"/>
    <col min="8700" max="8700" width="9.140625" style="36"/>
    <col min="8701" max="8701" width="14" style="36" customWidth="1"/>
    <col min="8702" max="8702" width="22.42578125" style="36" customWidth="1"/>
    <col min="8703" max="8840" width="80.7109375" style="36" customWidth="1"/>
    <col min="8841" max="8944" width="9.140625" style="36"/>
    <col min="8945" max="8945" width="1.7109375" style="36" customWidth="1"/>
    <col min="8946" max="8946" width="11.28515625" style="36" customWidth="1"/>
    <col min="8947" max="8947" width="7.42578125" style="36" customWidth="1"/>
    <col min="8948" max="8949" width="7.28515625" style="36" customWidth="1"/>
    <col min="8950" max="8950" width="8.140625" style="36" customWidth="1"/>
    <col min="8951" max="8951" width="7.42578125" style="36" customWidth="1"/>
    <col min="8952" max="8952" width="7.28515625" style="36" customWidth="1"/>
    <col min="8953" max="8953" width="6.7109375" style="36" customWidth="1"/>
    <col min="8954" max="8954" width="7.28515625" style="36" customWidth="1"/>
    <col min="8955" max="8955" width="8.7109375" style="36" customWidth="1"/>
    <col min="8956" max="8956" width="9.140625" style="36"/>
    <col min="8957" max="8957" width="14" style="36" customWidth="1"/>
    <col min="8958" max="8958" width="22.42578125" style="36" customWidth="1"/>
    <col min="8959" max="9096" width="80.7109375" style="36" customWidth="1"/>
    <col min="9097" max="9200" width="9.140625" style="36"/>
    <col min="9201" max="9201" width="1.7109375" style="36" customWidth="1"/>
    <col min="9202" max="9202" width="11.28515625" style="36" customWidth="1"/>
    <col min="9203" max="9203" width="7.42578125" style="36" customWidth="1"/>
    <col min="9204" max="9205" width="7.28515625" style="36" customWidth="1"/>
    <col min="9206" max="9206" width="8.140625" style="36" customWidth="1"/>
    <col min="9207" max="9207" width="7.42578125" style="36" customWidth="1"/>
    <col min="9208" max="9208" width="7.28515625" style="36" customWidth="1"/>
    <col min="9209" max="9209" width="6.7109375" style="36" customWidth="1"/>
    <col min="9210" max="9210" width="7.28515625" style="36" customWidth="1"/>
    <col min="9211" max="9211" width="8.7109375" style="36" customWidth="1"/>
    <col min="9212" max="9212" width="9.140625" style="36"/>
    <col min="9213" max="9213" width="14" style="36" customWidth="1"/>
    <col min="9214" max="9214" width="22.42578125" style="36" customWidth="1"/>
    <col min="9215" max="9352" width="80.7109375" style="36" customWidth="1"/>
    <col min="9353" max="9456" width="9.140625" style="36"/>
    <col min="9457" max="9457" width="1.7109375" style="36" customWidth="1"/>
    <col min="9458" max="9458" width="11.28515625" style="36" customWidth="1"/>
    <col min="9459" max="9459" width="7.42578125" style="36" customWidth="1"/>
    <col min="9460" max="9461" width="7.28515625" style="36" customWidth="1"/>
    <col min="9462" max="9462" width="8.140625" style="36" customWidth="1"/>
    <col min="9463" max="9463" width="7.42578125" style="36" customWidth="1"/>
    <col min="9464" max="9464" width="7.28515625" style="36" customWidth="1"/>
    <col min="9465" max="9465" width="6.7109375" style="36" customWidth="1"/>
    <col min="9466" max="9466" width="7.28515625" style="36" customWidth="1"/>
    <col min="9467" max="9467" width="8.7109375" style="36" customWidth="1"/>
    <col min="9468" max="9468" width="9.140625" style="36"/>
    <col min="9469" max="9469" width="14" style="36" customWidth="1"/>
    <col min="9470" max="9470" width="22.42578125" style="36" customWidth="1"/>
    <col min="9471" max="9608" width="80.7109375" style="36" customWidth="1"/>
    <col min="9609" max="9712" width="9.140625" style="36"/>
    <col min="9713" max="9713" width="1.7109375" style="36" customWidth="1"/>
    <col min="9714" max="9714" width="11.28515625" style="36" customWidth="1"/>
    <col min="9715" max="9715" width="7.42578125" style="36" customWidth="1"/>
    <col min="9716" max="9717" width="7.28515625" style="36" customWidth="1"/>
    <col min="9718" max="9718" width="8.140625" style="36" customWidth="1"/>
    <col min="9719" max="9719" width="7.42578125" style="36" customWidth="1"/>
    <col min="9720" max="9720" width="7.28515625" style="36" customWidth="1"/>
    <col min="9721" max="9721" width="6.7109375" style="36" customWidth="1"/>
    <col min="9722" max="9722" width="7.28515625" style="36" customWidth="1"/>
    <col min="9723" max="9723" width="8.7109375" style="36" customWidth="1"/>
    <col min="9724" max="9724" width="9.140625" style="36"/>
    <col min="9725" max="9725" width="14" style="36" customWidth="1"/>
    <col min="9726" max="9726" width="22.42578125" style="36" customWidth="1"/>
    <col min="9727" max="9864" width="80.7109375" style="36" customWidth="1"/>
    <col min="9865" max="9968" width="9.140625" style="36"/>
    <col min="9969" max="9969" width="1.7109375" style="36" customWidth="1"/>
    <col min="9970" max="9970" width="11.28515625" style="36" customWidth="1"/>
    <col min="9971" max="9971" width="7.42578125" style="36" customWidth="1"/>
    <col min="9972" max="9973" width="7.28515625" style="36" customWidth="1"/>
    <col min="9974" max="9974" width="8.140625" style="36" customWidth="1"/>
    <col min="9975" max="9975" width="7.42578125" style="36" customWidth="1"/>
    <col min="9976" max="9976" width="7.28515625" style="36" customWidth="1"/>
    <col min="9977" max="9977" width="6.7109375" style="36" customWidth="1"/>
    <col min="9978" max="9978" width="7.28515625" style="36" customWidth="1"/>
    <col min="9979" max="9979" width="8.7109375" style="36" customWidth="1"/>
    <col min="9980" max="9980" width="9.140625" style="36"/>
    <col min="9981" max="9981" width="14" style="36" customWidth="1"/>
    <col min="9982" max="9982" width="22.42578125" style="36" customWidth="1"/>
    <col min="9983" max="10120" width="80.7109375" style="36" customWidth="1"/>
    <col min="10121" max="10224" width="9.140625" style="36"/>
    <col min="10225" max="10225" width="1.7109375" style="36" customWidth="1"/>
    <col min="10226" max="10226" width="11.28515625" style="36" customWidth="1"/>
    <col min="10227" max="10227" width="7.42578125" style="36" customWidth="1"/>
    <col min="10228" max="10229" width="7.28515625" style="36" customWidth="1"/>
    <col min="10230" max="10230" width="8.140625" style="36" customWidth="1"/>
    <col min="10231" max="10231" width="7.42578125" style="36" customWidth="1"/>
    <col min="10232" max="10232" width="7.28515625" style="36" customWidth="1"/>
    <col min="10233" max="10233" width="6.7109375" style="36" customWidth="1"/>
    <col min="10234" max="10234" width="7.28515625" style="36" customWidth="1"/>
    <col min="10235" max="10235" width="8.7109375" style="36" customWidth="1"/>
    <col min="10236" max="10236" width="9.140625" style="36"/>
    <col min="10237" max="10237" width="14" style="36" customWidth="1"/>
    <col min="10238" max="10238" width="22.42578125" style="36" customWidth="1"/>
    <col min="10239" max="10376" width="80.7109375" style="36" customWidth="1"/>
    <col min="10377" max="10480" width="9.140625" style="36"/>
    <col min="10481" max="10481" width="1.7109375" style="36" customWidth="1"/>
    <col min="10482" max="10482" width="11.28515625" style="36" customWidth="1"/>
    <col min="10483" max="10483" width="7.42578125" style="36" customWidth="1"/>
    <col min="10484" max="10485" width="7.28515625" style="36" customWidth="1"/>
    <col min="10486" max="10486" width="8.140625" style="36" customWidth="1"/>
    <col min="10487" max="10487" width="7.42578125" style="36" customWidth="1"/>
    <col min="10488" max="10488" width="7.28515625" style="36" customWidth="1"/>
    <col min="10489" max="10489" width="6.7109375" style="36" customWidth="1"/>
    <col min="10490" max="10490" width="7.28515625" style="36" customWidth="1"/>
    <col min="10491" max="10491" width="8.7109375" style="36" customWidth="1"/>
    <col min="10492" max="10492" width="9.140625" style="36"/>
    <col min="10493" max="10493" width="14" style="36" customWidth="1"/>
    <col min="10494" max="10494" width="22.42578125" style="36" customWidth="1"/>
    <col min="10495" max="10632" width="80.7109375" style="36" customWidth="1"/>
    <col min="10633" max="10736" width="9.140625" style="36"/>
    <col min="10737" max="10737" width="1.7109375" style="36" customWidth="1"/>
    <col min="10738" max="10738" width="11.28515625" style="36" customWidth="1"/>
    <col min="10739" max="10739" width="7.42578125" style="36" customWidth="1"/>
    <col min="10740" max="10741" width="7.28515625" style="36" customWidth="1"/>
    <col min="10742" max="10742" width="8.140625" style="36" customWidth="1"/>
    <col min="10743" max="10743" width="7.42578125" style="36" customWidth="1"/>
    <col min="10744" max="10744" width="7.28515625" style="36" customWidth="1"/>
    <col min="10745" max="10745" width="6.7109375" style="36" customWidth="1"/>
    <col min="10746" max="10746" width="7.28515625" style="36" customWidth="1"/>
    <col min="10747" max="10747" width="8.7109375" style="36" customWidth="1"/>
    <col min="10748" max="10748" width="9.140625" style="36"/>
    <col min="10749" max="10749" width="14" style="36" customWidth="1"/>
    <col min="10750" max="10750" width="22.42578125" style="36" customWidth="1"/>
    <col min="10751" max="10888" width="80.7109375" style="36" customWidth="1"/>
    <col min="10889" max="10992" width="9.140625" style="36"/>
    <col min="10993" max="10993" width="1.7109375" style="36" customWidth="1"/>
    <col min="10994" max="10994" width="11.28515625" style="36" customWidth="1"/>
    <col min="10995" max="10995" width="7.42578125" style="36" customWidth="1"/>
    <col min="10996" max="10997" width="7.28515625" style="36" customWidth="1"/>
    <col min="10998" max="10998" width="8.140625" style="36" customWidth="1"/>
    <col min="10999" max="10999" width="7.42578125" style="36" customWidth="1"/>
    <col min="11000" max="11000" width="7.28515625" style="36" customWidth="1"/>
    <col min="11001" max="11001" width="6.7109375" style="36" customWidth="1"/>
    <col min="11002" max="11002" width="7.28515625" style="36" customWidth="1"/>
    <col min="11003" max="11003" width="8.7109375" style="36" customWidth="1"/>
    <col min="11004" max="11004" width="9.140625" style="36"/>
    <col min="11005" max="11005" width="14" style="36" customWidth="1"/>
    <col min="11006" max="11006" width="22.42578125" style="36" customWidth="1"/>
    <col min="11007" max="11144" width="80.7109375" style="36" customWidth="1"/>
    <col min="11145" max="11248" width="9.140625" style="36"/>
    <col min="11249" max="11249" width="1.7109375" style="36" customWidth="1"/>
    <col min="11250" max="11250" width="11.28515625" style="36" customWidth="1"/>
    <col min="11251" max="11251" width="7.42578125" style="36" customWidth="1"/>
    <col min="11252" max="11253" width="7.28515625" style="36" customWidth="1"/>
    <col min="11254" max="11254" width="8.140625" style="36" customWidth="1"/>
    <col min="11255" max="11255" width="7.42578125" style="36" customWidth="1"/>
    <col min="11256" max="11256" width="7.28515625" style="36" customWidth="1"/>
    <col min="11257" max="11257" width="6.7109375" style="36" customWidth="1"/>
    <col min="11258" max="11258" width="7.28515625" style="36" customWidth="1"/>
    <col min="11259" max="11259" width="8.7109375" style="36" customWidth="1"/>
    <col min="11260" max="11260" width="9.140625" style="36"/>
    <col min="11261" max="11261" width="14" style="36" customWidth="1"/>
    <col min="11262" max="11262" width="22.42578125" style="36" customWidth="1"/>
    <col min="11263" max="11400" width="80.7109375" style="36" customWidth="1"/>
    <col min="11401" max="11504" width="9.140625" style="36"/>
    <col min="11505" max="11505" width="1.7109375" style="36" customWidth="1"/>
    <col min="11506" max="11506" width="11.28515625" style="36" customWidth="1"/>
    <col min="11507" max="11507" width="7.42578125" style="36" customWidth="1"/>
    <col min="11508" max="11509" width="7.28515625" style="36" customWidth="1"/>
    <col min="11510" max="11510" width="8.140625" style="36" customWidth="1"/>
    <col min="11511" max="11511" width="7.42578125" style="36" customWidth="1"/>
    <col min="11512" max="11512" width="7.28515625" style="36" customWidth="1"/>
    <col min="11513" max="11513" width="6.7109375" style="36" customWidth="1"/>
    <col min="11514" max="11514" width="7.28515625" style="36" customWidth="1"/>
    <col min="11515" max="11515" width="8.7109375" style="36" customWidth="1"/>
    <col min="11516" max="11516" width="9.140625" style="36"/>
    <col min="11517" max="11517" width="14" style="36" customWidth="1"/>
    <col min="11518" max="11518" width="22.42578125" style="36" customWidth="1"/>
    <col min="11519" max="11656" width="80.7109375" style="36" customWidth="1"/>
    <col min="11657" max="11760" width="9.140625" style="36"/>
    <col min="11761" max="11761" width="1.7109375" style="36" customWidth="1"/>
    <col min="11762" max="11762" width="11.28515625" style="36" customWidth="1"/>
    <col min="11763" max="11763" width="7.42578125" style="36" customWidth="1"/>
    <col min="11764" max="11765" width="7.28515625" style="36" customWidth="1"/>
    <col min="11766" max="11766" width="8.140625" style="36" customWidth="1"/>
    <col min="11767" max="11767" width="7.42578125" style="36" customWidth="1"/>
    <col min="11768" max="11768" width="7.28515625" style="36" customWidth="1"/>
    <col min="11769" max="11769" width="6.7109375" style="36" customWidth="1"/>
    <col min="11770" max="11770" width="7.28515625" style="36" customWidth="1"/>
    <col min="11771" max="11771" width="8.7109375" style="36" customWidth="1"/>
    <col min="11772" max="11772" width="9.140625" style="36"/>
    <col min="11773" max="11773" width="14" style="36" customWidth="1"/>
    <col min="11774" max="11774" width="22.42578125" style="36" customWidth="1"/>
    <col min="11775" max="11912" width="80.7109375" style="36" customWidth="1"/>
    <col min="11913" max="12016" width="9.140625" style="36"/>
    <col min="12017" max="12017" width="1.7109375" style="36" customWidth="1"/>
    <col min="12018" max="12018" width="11.28515625" style="36" customWidth="1"/>
    <col min="12019" max="12019" width="7.42578125" style="36" customWidth="1"/>
    <col min="12020" max="12021" width="7.28515625" style="36" customWidth="1"/>
    <col min="12022" max="12022" width="8.140625" style="36" customWidth="1"/>
    <col min="12023" max="12023" width="7.42578125" style="36" customWidth="1"/>
    <col min="12024" max="12024" width="7.28515625" style="36" customWidth="1"/>
    <col min="12025" max="12025" width="6.7109375" style="36" customWidth="1"/>
    <col min="12026" max="12026" width="7.28515625" style="36" customWidth="1"/>
    <col min="12027" max="12027" width="8.7109375" style="36" customWidth="1"/>
    <col min="12028" max="12028" width="9.140625" style="36"/>
    <col min="12029" max="12029" width="14" style="36" customWidth="1"/>
    <col min="12030" max="12030" width="22.42578125" style="36" customWidth="1"/>
    <col min="12031" max="12168" width="80.7109375" style="36" customWidth="1"/>
    <col min="12169" max="12272" width="9.140625" style="36"/>
    <col min="12273" max="12273" width="1.7109375" style="36" customWidth="1"/>
    <col min="12274" max="12274" width="11.28515625" style="36" customWidth="1"/>
    <col min="12275" max="12275" width="7.42578125" style="36" customWidth="1"/>
    <col min="12276" max="12277" width="7.28515625" style="36" customWidth="1"/>
    <col min="12278" max="12278" width="8.140625" style="36" customWidth="1"/>
    <col min="12279" max="12279" width="7.42578125" style="36" customWidth="1"/>
    <col min="12280" max="12280" width="7.28515625" style="36" customWidth="1"/>
    <col min="12281" max="12281" width="6.7109375" style="36" customWidth="1"/>
    <col min="12282" max="12282" width="7.28515625" style="36" customWidth="1"/>
    <col min="12283" max="12283" width="8.7109375" style="36" customWidth="1"/>
    <col min="12284" max="12284" width="9.140625" style="36"/>
    <col min="12285" max="12285" width="14" style="36" customWidth="1"/>
    <col min="12286" max="12286" width="22.42578125" style="36" customWidth="1"/>
    <col min="12287" max="12424" width="80.7109375" style="36" customWidth="1"/>
    <col min="12425" max="12528" width="9.140625" style="36"/>
    <col min="12529" max="12529" width="1.7109375" style="36" customWidth="1"/>
    <col min="12530" max="12530" width="11.28515625" style="36" customWidth="1"/>
    <col min="12531" max="12531" width="7.42578125" style="36" customWidth="1"/>
    <col min="12532" max="12533" width="7.28515625" style="36" customWidth="1"/>
    <col min="12534" max="12534" width="8.140625" style="36" customWidth="1"/>
    <col min="12535" max="12535" width="7.42578125" style="36" customWidth="1"/>
    <col min="12536" max="12536" width="7.28515625" style="36" customWidth="1"/>
    <col min="12537" max="12537" width="6.7109375" style="36" customWidth="1"/>
    <col min="12538" max="12538" width="7.28515625" style="36" customWidth="1"/>
    <col min="12539" max="12539" width="8.7109375" style="36" customWidth="1"/>
    <col min="12540" max="12540" width="9.140625" style="36"/>
    <col min="12541" max="12541" width="14" style="36" customWidth="1"/>
    <col min="12542" max="12542" width="22.42578125" style="36" customWidth="1"/>
    <col min="12543" max="12680" width="80.7109375" style="36" customWidth="1"/>
    <col min="12681" max="12784" width="9.140625" style="36"/>
    <col min="12785" max="12785" width="1.7109375" style="36" customWidth="1"/>
    <col min="12786" max="12786" width="11.28515625" style="36" customWidth="1"/>
    <col min="12787" max="12787" width="7.42578125" style="36" customWidth="1"/>
    <col min="12788" max="12789" width="7.28515625" style="36" customWidth="1"/>
    <col min="12790" max="12790" width="8.140625" style="36" customWidth="1"/>
    <col min="12791" max="12791" width="7.42578125" style="36" customWidth="1"/>
    <col min="12792" max="12792" width="7.28515625" style="36" customWidth="1"/>
    <col min="12793" max="12793" width="6.7109375" style="36" customWidth="1"/>
    <col min="12794" max="12794" width="7.28515625" style="36" customWidth="1"/>
    <col min="12795" max="12795" width="8.7109375" style="36" customWidth="1"/>
    <col min="12796" max="12796" width="9.140625" style="36"/>
    <col min="12797" max="12797" width="14" style="36" customWidth="1"/>
    <col min="12798" max="12798" width="22.42578125" style="36" customWidth="1"/>
    <col min="12799" max="12936" width="80.7109375" style="36" customWidth="1"/>
    <col min="12937" max="13040" width="9.140625" style="36"/>
    <col min="13041" max="13041" width="1.7109375" style="36" customWidth="1"/>
    <col min="13042" max="13042" width="11.28515625" style="36" customWidth="1"/>
    <col min="13043" max="13043" width="7.42578125" style="36" customWidth="1"/>
    <col min="13044" max="13045" width="7.28515625" style="36" customWidth="1"/>
    <col min="13046" max="13046" width="8.140625" style="36" customWidth="1"/>
    <col min="13047" max="13047" width="7.42578125" style="36" customWidth="1"/>
    <col min="13048" max="13048" width="7.28515625" style="36" customWidth="1"/>
    <col min="13049" max="13049" width="6.7109375" style="36" customWidth="1"/>
    <col min="13050" max="13050" width="7.28515625" style="36" customWidth="1"/>
    <col min="13051" max="13051" width="8.7109375" style="36" customWidth="1"/>
    <col min="13052" max="13052" width="9.140625" style="36"/>
    <col min="13053" max="13053" width="14" style="36" customWidth="1"/>
    <col min="13054" max="13054" width="22.42578125" style="36" customWidth="1"/>
    <col min="13055" max="13192" width="80.7109375" style="36" customWidth="1"/>
    <col min="13193" max="13296" width="9.140625" style="36"/>
    <col min="13297" max="13297" width="1.7109375" style="36" customWidth="1"/>
    <col min="13298" max="13298" width="11.28515625" style="36" customWidth="1"/>
    <col min="13299" max="13299" width="7.42578125" style="36" customWidth="1"/>
    <col min="13300" max="13301" width="7.28515625" style="36" customWidth="1"/>
    <col min="13302" max="13302" width="8.140625" style="36" customWidth="1"/>
    <col min="13303" max="13303" width="7.42578125" style="36" customWidth="1"/>
    <col min="13304" max="13304" width="7.28515625" style="36" customWidth="1"/>
    <col min="13305" max="13305" width="6.7109375" style="36" customWidth="1"/>
    <col min="13306" max="13306" width="7.28515625" style="36" customWidth="1"/>
    <col min="13307" max="13307" width="8.7109375" style="36" customWidth="1"/>
    <col min="13308" max="13308" width="9.140625" style="36"/>
    <col min="13309" max="13309" width="14" style="36" customWidth="1"/>
    <col min="13310" max="13310" width="22.42578125" style="36" customWidth="1"/>
    <col min="13311" max="13448" width="80.7109375" style="36" customWidth="1"/>
    <col min="13449" max="13552" width="9.140625" style="36"/>
    <col min="13553" max="13553" width="1.7109375" style="36" customWidth="1"/>
    <col min="13554" max="13554" width="11.28515625" style="36" customWidth="1"/>
    <col min="13555" max="13555" width="7.42578125" style="36" customWidth="1"/>
    <col min="13556" max="13557" width="7.28515625" style="36" customWidth="1"/>
    <col min="13558" max="13558" width="8.140625" style="36" customWidth="1"/>
    <col min="13559" max="13559" width="7.42578125" style="36" customWidth="1"/>
    <col min="13560" max="13560" width="7.28515625" style="36" customWidth="1"/>
    <col min="13561" max="13561" width="6.7109375" style="36" customWidth="1"/>
    <col min="13562" max="13562" width="7.28515625" style="36" customWidth="1"/>
    <col min="13563" max="13563" width="8.7109375" style="36" customWidth="1"/>
    <col min="13564" max="13564" width="9.140625" style="36"/>
    <col min="13565" max="13565" width="14" style="36" customWidth="1"/>
    <col min="13566" max="13566" width="22.42578125" style="36" customWidth="1"/>
    <col min="13567" max="13704" width="80.7109375" style="36" customWidth="1"/>
    <col min="13705" max="13808" width="9.140625" style="36"/>
    <col min="13809" max="13809" width="1.7109375" style="36" customWidth="1"/>
    <col min="13810" max="13810" width="11.28515625" style="36" customWidth="1"/>
    <col min="13811" max="13811" width="7.42578125" style="36" customWidth="1"/>
    <col min="13812" max="13813" width="7.28515625" style="36" customWidth="1"/>
    <col min="13814" max="13814" width="8.140625" style="36" customWidth="1"/>
    <col min="13815" max="13815" width="7.42578125" style="36" customWidth="1"/>
    <col min="13816" max="13816" width="7.28515625" style="36" customWidth="1"/>
    <col min="13817" max="13817" width="6.7109375" style="36" customWidth="1"/>
    <col min="13818" max="13818" width="7.28515625" style="36" customWidth="1"/>
    <col min="13819" max="13819" width="8.7109375" style="36" customWidth="1"/>
    <col min="13820" max="13820" width="9.140625" style="36"/>
    <col min="13821" max="13821" width="14" style="36" customWidth="1"/>
    <col min="13822" max="13822" width="22.42578125" style="36" customWidth="1"/>
    <col min="13823" max="13960" width="80.7109375" style="36" customWidth="1"/>
    <col min="13961" max="14064" width="9.140625" style="36"/>
    <col min="14065" max="14065" width="1.7109375" style="36" customWidth="1"/>
    <col min="14066" max="14066" width="11.28515625" style="36" customWidth="1"/>
    <col min="14067" max="14067" width="7.42578125" style="36" customWidth="1"/>
    <col min="14068" max="14069" width="7.28515625" style="36" customWidth="1"/>
    <col min="14070" max="14070" width="8.140625" style="36" customWidth="1"/>
    <col min="14071" max="14071" width="7.42578125" style="36" customWidth="1"/>
    <col min="14072" max="14072" width="7.28515625" style="36" customWidth="1"/>
    <col min="14073" max="14073" width="6.7109375" style="36" customWidth="1"/>
    <col min="14074" max="14074" width="7.28515625" style="36" customWidth="1"/>
    <col min="14075" max="14075" width="8.7109375" style="36" customWidth="1"/>
    <col min="14076" max="14076" width="9.140625" style="36"/>
    <col min="14077" max="14077" width="14" style="36" customWidth="1"/>
    <col min="14078" max="14078" width="22.42578125" style="36" customWidth="1"/>
    <col min="14079" max="14216" width="80.7109375" style="36" customWidth="1"/>
    <col min="14217" max="14320" width="9.140625" style="36"/>
    <col min="14321" max="14321" width="1.7109375" style="36" customWidth="1"/>
    <col min="14322" max="14322" width="11.28515625" style="36" customWidth="1"/>
    <col min="14323" max="14323" width="7.42578125" style="36" customWidth="1"/>
    <col min="14324" max="14325" width="7.28515625" style="36" customWidth="1"/>
    <col min="14326" max="14326" width="8.140625" style="36" customWidth="1"/>
    <col min="14327" max="14327" width="7.42578125" style="36" customWidth="1"/>
    <col min="14328" max="14328" width="7.28515625" style="36" customWidth="1"/>
    <col min="14329" max="14329" width="6.7109375" style="36" customWidth="1"/>
    <col min="14330" max="14330" width="7.28515625" style="36" customWidth="1"/>
    <col min="14331" max="14331" width="8.7109375" style="36" customWidth="1"/>
    <col min="14332" max="14332" width="9.140625" style="36"/>
    <col min="14333" max="14333" width="14" style="36" customWidth="1"/>
    <col min="14334" max="14334" width="22.42578125" style="36" customWidth="1"/>
    <col min="14335" max="14472" width="80.7109375" style="36" customWidth="1"/>
    <col min="14473" max="14576" width="9.140625" style="36"/>
    <col min="14577" max="14577" width="1.7109375" style="36" customWidth="1"/>
    <col min="14578" max="14578" width="11.28515625" style="36" customWidth="1"/>
    <col min="14579" max="14579" width="7.42578125" style="36" customWidth="1"/>
    <col min="14580" max="14581" width="7.28515625" style="36" customWidth="1"/>
    <col min="14582" max="14582" width="8.140625" style="36" customWidth="1"/>
    <col min="14583" max="14583" width="7.42578125" style="36" customWidth="1"/>
    <col min="14584" max="14584" width="7.28515625" style="36" customWidth="1"/>
    <col min="14585" max="14585" width="6.7109375" style="36" customWidth="1"/>
    <col min="14586" max="14586" width="7.28515625" style="36" customWidth="1"/>
    <col min="14587" max="14587" width="8.7109375" style="36" customWidth="1"/>
    <col min="14588" max="14588" width="9.140625" style="36"/>
    <col min="14589" max="14589" width="14" style="36" customWidth="1"/>
    <col min="14590" max="14590" width="22.42578125" style="36" customWidth="1"/>
    <col min="14591" max="14728" width="80.7109375" style="36" customWidth="1"/>
    <col min="14729" max="14832" width="9.140625" style="36"/>
    <col min="14833" max="14833" width="1.7109375" style="36" customWidth="1"/>
    <col min="14834" max="14834" width="11.28515625" style="36" customWidth="1"/>
    <col min="14835" max="14835" width="7.42578125" style="36" customWidth="1"/>
    <col min="14836" max="14837" width="7.28515625" style="36" customWidth="1"/>
    <col min="14838" max="14838" width="8.140625" style="36" customWidth="1"/>
    <col min="14839" max="14839" width="7.42578125" style="36" customWidth="1"/>
    <col min="14840" max="14840" width="7.28515625" style="36" customWidth="1"/>
    <col min="14841" max="14841" width="6.7109375" style="36" customWidth="1"/>
    <col min="14842" max="14842" width="7.28515625" style="36" customWidth="1"/>
    <col min="14843" max="14843" width="8.7109375" style="36" customWidth="1"/>
    <col min="14844" max="14844" width="9.140625" style="36"/>
    <col min="14845" max="14845" width="14" style="36" customWidth="1"/>
    <col min="14846" max="14846" width="22.42578125" style="36" customWidth="1"/>
    <col min="14847" max="14984" width="80.7109375" style="36" customWidth="1"/>
    <col min="14985" max="15088" width="9.140625" style="36"/>
    <col min="15089" max="15089" width="1.7109375" style="36" customWidth="1"/>
    <col min="15090" max="15090" width="11.28515625" style="36" customWidth="1"/>
    <col min="15091" max="15091" width="7.42578125" style="36" customWidth="1"/>
    <col min="15092" max="15093" width="7.28515625" style="36" customWidth="1"/>
    <col min="15094" max="15094" width="8.140625" style="36" customWidth="1"/>
    <col min="15095" max="15095" width="7.42578125" style="36" customWidth="1"/>
    <col min="15096" max="15096" width="7.28515625" style="36" customWidth="1"/>
    <col min="15097" max="15097" width="6.7109375" style="36" customWidth="1"/>
    <col min="15098" max="15098" width="7.28515625" style="36" customWidth="1"/>
    <col min="15099" max="15099" width="8.7109375" style="36" customWidth="1"/>
    <col min="15100" max="15100" width="9.140625" style="36"/>
    <col min="15101" max="15101" width="14" style="36" customWidth="1"/>
    <col min="15102" max="15102" width="22.42578125" style="36" customWidth="1"/>
    <col min="15103" max="15240" width="80.7109375" style="36" customWidth="1"/>
    <col min="15241" max="15344" width="9.140625" style="36"/>
    <col min="15345" max="15345" width="1.7109375" style="36" customWidth="1"/>
    <col min="15346" max="15346" width="11.28515625" style="36" customWidth="1"/>
    <col min="15347" max="15347" width="7.42578125" style="36" customWidth="1"/>
    <col min="15348" max="15349" width="7.28515625" style="36" customWidth="1"/>
    <col min="15350" max="15350" width="8.140625" style="36" customWidth="1"/>
    <col min="15351" max="15351" width="7.42578125" style="36" customWidth="1"/>
    <col min="15352" max="15352" width="7.28515625" style="36" customWidth="1"/>
    <col min="15353" max="15353" width="6.7109375" style="36" customWidth="1"/>
    <col min="15354" max="15354" width="7.28515625" style="36" customWidth="1"/>
    <col min="15355" max="15355" width="8.7109375" style="36" customWidth="1"/>
    <col min="15356" max="15356" width="9.140625" style="36"/>
    <col min="15357" max="15357" width="14" style="36" customWidth="1"/>
    <col min="15358" max="15358" width="22.42578125" style="36" customWidth="1"/>
    <col min="15359" max="15496" width="80.7109375" style="36" customWidth="1"/>
    <col min="15497" max="15600" width="9.140625" style="36"/>
    <col min="15601" max="15601" width="1.7109375" style="36" customWidth="1"/>
    <col min="15602" max="15602" width="11.28515625" style="36" customWidth="1"/>
    <col min="15603" max="15603" width="7.42578125" style="36" customWidth="1"/>
    <col min="15604" max="15605" width="7.28515625" style="36" customWidth="1"/>
    <col min="15606" max="15606" width="8.140625" style="36" customWidth="1"/>
    <col min="15607" max="15607" width="7.42578125" style="36" customWidth="1"/>
    <col min="15608" max="15608" width="7.28515625" style="36" customWidth="1"/>
    <col min="15609" max="15609" width="6.7109375" style="36" customWidth="1"/>
    <col min="15610" max="15610" width="7.28515625" style="36" customWidth="1"/>
    <col min="15611" max="15611" width="8.7109375" style="36" customWidth="1"/>
    <col min="15612" max="15612" width="9.140625" style="36"/>
    <col min="15613" max="15613" width="14" style="36" customWidth="1"/>
    <col min="15614" max="15614" width="22.42578125" style="36" customWidth="1"/>
    <col min="15615" max="15752" width="80.7109375" style="36" customWidth="1"/>
    <col min="15753" max="15856" width="9.140625" style="36"/>
    <col min="15857" max="15857" width="1.7109375" style="36" customWidth="1"/>
    <col min="15858" max="15858" width="11.28515625" style="36" customWidth="1"/>
    <col min="15859" max="15859" width="7.42578125" style="36" customWidth="1"/>
    <col min="15860" max="15861" width="7.28515625" style="36" customWidth="1"/>
    <col min="15862" max="15862" width="8.140625" style="36" customWidth="1"/>
    <col min="15863" max="15863" width="7.42578125" style="36" customWidth="1"/>
    <col min="15864" max="15864" width="7.28515625" style="36" customWidth="1"/>
    <col min="15865" max="15865" width="6.7109375" style="36" customWidth="1"/>
    <col min="15866" max="15866" width="7.28515625" style="36" customWidth="1"/>
    <col min="15867" max="15867" width="8.7109375" style="36" customWidth="1"/>
    <col min="15868" max="15868" width="9.140625" style="36"/>
    <col min="15869" max="15869" width="14" style="36" customWidth="1"/>
    <col min="15870" max="15870" width="22.42578125" style="36" customWidth="1"/>
    <col min="15871" max="16008" width="80.7109375" style="36" customWidth="1"/>
    <col min="16009" max="16112" width="9.140625" style="36"/>
    <col min="16113" max="16113" width="1.7109375" style="36" customWidth="1"/>
    <col min="16114" max="16114" width="11.28515625" style="36" customWidth="1"/>
    <col min="16115" max="16115" width="7.42578125" style="36" customWidth="1"/>
    <col min="16116" max="16117" width="7.28515625" style="36" customWidth="1"/>
    <col min="16118" max="16118" width="8.140625" style="36" customWidth="1"/>
    <col min="16119" max="16119" width="7.42578125" style="36" customWidth="1"/>
    <col min="16120" max="16120" width="7.28515625" style="36" customWidth="1"/>
    <col min="16121" max="16121" width="6.7109375" style="36" customWidth="1"/>
    <col min="16122" max="16122" width="7.28515625" style="36" customWidth="1"/>
    <col min="16123" max="16123" width="8.7109375" style="36" customWidth="1"/>
    <col min="16124" max="16124" width="9.140625" style="36"/>
    <col min="16125" max="16125" width="14" style="36" customWidth="1"/>
    <col min="16126" max="16126" width="22.42578125" style="36" customWidth="1"/>
    <col min="16127" max="16264" width="80.7109375" style="36" customWidth="1"/>
    <col min="16265" max="16382" width="9.140625" style="36"/>
    <col min="16383" max="16384" width="9.140625" style="36" customWidth="1"/>
  </cols>
  <sheetData>
    <row r="1" spans="1:14" ht="45" customHeight="1"/>
    <row r="2" spans="1:14" s="11" customFormat="1" ht="20.85" customHeight="1">
      <c r="B2" s="1039" t="s">
        <v>2467</v>
      </c>
      <c r="C2" s="1039"/>
      <c r="D2" s="1039"/>
      <c r="E2" s="1039"/>
      <c r="F2" s="1039"/>
      <c r="G2" s="1039"/>
      <c r="H2" s="1039"/>
      <c r="I2" s="1039"/>
      <c r="J2" s="1039"/>
      <c r="K2" s="1039"/>
      <c r="L2" s="1039"/>
      <c r="M2" s="1039"/>
      <c r="N2" s="1039"/>
    </row>
    <row r="3" spans="1:14" ht="14.25" customHeight="1">
      <c r="A3" s="35"/>
      <c r="B3" s="1041" t="s">
        <v>1453</v>
      </c>
      <c r="C3" s="1274" t="s">
        <v>1408</v>
      </c>
      <c r="D3" s="1277"/>
      <c r="E3" s="1277"/>
      <c r="F3" s="1277"/>
      <c r="G3" s="1277"/>
      <c r="H3" s="1277"/>
      <c r="I3" s="1277"/>
      <c r="J3" s="1277"/>
      <c r="K3" s="1277"/>
      <c r="L3" s="1277"/>
      <c r="M3" s="1229" t="s">
        <v>2276</v>
      </c>
      <c r="N3" s="1278" t="s">
        <v>1491</v>
      </c>
    </row>
    <row r="4" spans="1:14" ht="14.25" customHeight="1">
      <c r="B4" s="1042"/>
      <c r="C4" s="1275"/>
      <c r="D4" s="370" t="s">
        <v>390</v>
      </c>
      <c r="E4" s="370" t="s">
        <v>391</v>
      </c>
      <c r="F4" s="370" t="s">
        <v>1562</v>
      </c>
      <c r="G4" s="370" t="s">
        <v>1559</v>
      </c>
      <c r="H4" s="370" t="s">
        <v>1560</v>
      </c>
      <c r="I4" s="370" t="s">
        <v>1561</v>
      </c>
      <c r="J4" s="370" t="s">
        <v>1556</v>
      </c>
      <c r="K4" s="370" t="s">
        <v>1557</v>
      </c>
      <c r="L4" s="370" t="s">
        <v>1558</v>
      </c>
      <c r="M4" s="1230"/>
      <c r="N4" s="1279"/>
    </row>
    <row r="5" spans="1:14" ht="14.25" customHeight="1">
      <c r="B5" s="1043"/>
      <c r="C5" s="1276"/>
      <c r="D5" s="657" t="s">
        <v>1577</v>
      </c>
      <c r="E5" s="657" t="s">
        <v>1578</v>
      </c>
      <c r="F5" s="657" t="s">
        <v>1577</v>
      </c>
      <c r="G5" s="657" t="s">
        <v>1579</v>
      </c>
      <c r="H5" s="657" t="s">
        <v>1579</v>
      </c>
      <c r="I5" s="657" t="s">
        <v>392</v>
      </c>
      <c r="J5" s="657" t="s">
        <v>392</v>
      </c>
      <c r="K5" s="657" t="s">
        <v>1580</v>
      </c>
      <c r="L5" s="657" t="s">
        <v>1581</v>
      </c>
      <c r="M5" s="1231"/>
      <c r="N5" s="658">
        <f>'RABATOVÝ LIST '!J24</f>
        <v>0</v>
      </c>
    </row>
    <row r="6" spans="1:14" s="11" customFormat="1" ht="14.25" customHeight="1" thickBot="1">
      <c r="A6" s="3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s="11" customFormat="1" ht="14.25" customHeight="1">
      <c r="A7" s="37"/>
      <c r="B7" s="119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s="11" customFormat="1" ht="14.25" customHeight="1">
      <c r="A8" s="37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</row>
    <row r="9" spans="1:14" ht="14.25" customHeight="1">
      <c r="B9" s="122" t="s">
        <v>2401</v>
      </c>
      <c r="C9" s="371" t="s">
        <v>992</v>
      </c>
      <c r="D9" s="372">
        <v>12</v>
      </c>
      <c r="E9" s="372">
        <v>16</v>
      </c>
      <c r="F9" s="372">
        <f>(E9-D9)/2</f>
        <v>2</v>
      </c>
      <c r="G9" s="372">
        <v>7</v>
      </c>
      <c r="H9" s="372">
        <v>22</v>
      </c>
      <c r="I9" s="373">
        <v>6</v>
      </c>
      <c r="J9" s="373">
        <v>2.5</v>
      </c>
      <c r="K9" s="373">
        <v>25</v>
      </c>
      <c r="L9" s="373">
        <v>3.75</v>
      </c>
      <c r="M9" s="339" t="s">
        <v>1404</v>
      </c>
      <c r="N9" s="340" t="s">
        <v>1404</v>
      </c>
    </row>
    <row r="10" spans="1:14" ht="14.25" customHeight="1">
      <c r="B10" s="122"/>
      <c r="C10" s="371" t="s">
        <v>993</v>
      </c>
      <c r="D10" s="372">
        <v>13</v>
      </c>
      <c r="E10" s="372">
        <v>16</v>
      </c>
      <c r="F10" s="372">
        <f t="shared" ref="F10:F19" si="0">(E10-D10)/2</f>
        <v>1.5</v>
      </c>
      <c r="G10" s="372">
        <v>7</v>
      </c>
      <c r="H10" s="372">
        <v>22</v>
      </c>
      <c r="I10" s="373">
        <v>6</v>
      </c>
      <c r="J10" s="373">
        <v>2.5</v>
      </c>
      <c r="K10" s="373">
        <v>25</v>
      </c>
      <c r="L10" s="373">
        <v>3.75</v>
      </c>
      <c r="M10" s="339" t="s">
        <v>1404</v>
      </c>
      <c r="N10" s="340" t="s">
        <v>1404</v>
      </c>
    </row>
    <row r="11" spans="1:14" ht="14.25" customHeight="1">
      <c r="B11" s="122"/>
      <c r="C11" s="371" t="s">
        <v>994</v>
      </c>
      <c r="D11" s="372">
        <v>16</v>
      </c>
      <c r="E11" s="372">
        <v>20</v>
      </c>
      <c r="F11" s="372">
        <f t="shared" si="0"/>
        <v>2</v>
      </c>
      <c r="G11" s="372">
        <v>7</v>
      </c>
      <c r="H11" s="372">
        <v>22</v>
      </c>
      <c r="I11" s="373">
        <v>7</v>
      </c>
      <c r="J11" s="373">
        <v>4</v>
      </c>
      <c r="K11" s="373">
        <v>25</v>
      </c>
      <c r="L11" s="373">
        <v>5</v>
      </c>
      <c r="M11" s="339" t="s">
        <v>1404</v>
      </c>
      <c r="N11" s="340" t="s">
        <v>1404</v>
      </c>
    </row>
    <row r="12" spans="1:14" ht="14.25" customHeight="1">
      <c r="B12" s="122"/>
      <c r="C12" s="371" t="s">
        <v>995</v>
      </c>
      <c r="D12" s="372">
        <v>20</v>
      </c>
      <c r="E12" s="372">
        <v>25</v>
      </c>
      <c r="F12" s="372">
        <f t="shared" si="0"/>
        <v>2.5</v>
      </c>
      <c r="G12" s="372">
        <v>7</v>
      </c>
      <c r="H12" s="372">
        <v>22</v>
      </c>
      <c r="I12" s="373">
        <v>7.5</v>
      </c>
      <c r="J12" s="373">
        <v>4.4000000000000004</v>
      </c>
      <c r="K12" s="373">
        <v>25</v>
      </c>
      <c r="L12" s="373">
        <v>7.5</v>
      </c>
      <c r="M12" s="339" t="s">
        <v>1404</v>
      </c>
      <c r="N12" s="340" t="s">
        <v>1404</v>
      </c>
    </row>
    <row r="13" spans="1:14" ht="14.25" customHeight="1">
      <c r="B13" s="122"/>
      <c r="C13" s="371" t="s">
        <v>996</v>
      </c>
      <c r="D13" s="372">
        <v>26</v>
      </c>
      <c r="E13" s="372">
        <v>32</v>
      </c>
      <c r="F13" s="372">
        <f t="shared" si="0"/>
        <v>3</v>
      </c>
      <c r="G13" s="372">
        <v>5</v>
      </c>
      <c r="H13" s="372">
        <v>16</v>
      </c>
      <c r="I13" s="373">
        <v>9</v>
      </c>
      <c r="J13" s="373">
        <v>5.5</v>
      </c>
      <c r="K13" s="373">
        <v>25</v>
      </c>
      <c r="L13" s="373">
        <v>8.5</v>
      </c>
      <c r="M13" s="339" t="s">
        <v>1404</v>
      </c>
      <c r="N13" s="340" t="s">
        <v>1404</v>
      </c>
    </row>
    <row r="14" spans="1:14" ht="14.25" customHeight="1">
      <c r="B14" s="122"/>
      <c r="C14" s="371" t="s">
        <v>997</v>
      </c>
      <c r="D14" s="372">
        <v>34</v>
      </c>
      <c r="E14" s="372">
        <v>40</v>
      </c>
      <c r="F14" s="372">
        <f t="shared" si="0"/>
        <v>3</v>
      </c>
      <c r="G14" s="372">
        <v>5</v>
      </c>
      <c r="H14" s="372">
        <v>16</v>
      </c>
      <c r="I14" s="373">
        <v>9</v>
      </c>
      <c r="J14" s="373">
        <v>6</v>
      </c>
      <c r="K14" s="373">
        <v>25</v>
      </c>
      <c r="L14" s="373">
        <v>12</v>
      </c>
      <c r="M14" s="339" t="s">
        <v>1404</v>
      </c>
      <c r="N14" s="340" t="s">
        <v>1404</v>
      </c>
    </row>
    <row r="15" spans="1:14" ht="14.25" customHeight="1">
      <c r="B15" s="122"/>
      <c r="C15" s="371" t="s">
        <v>998</v>
      </c>
      <c r="D15" s="372">
        <v>42</v>
      </c>
      <c r="E15" s="372">
        <v>50</v>
      </c>
      <c r="F15" s="372">
        <f t="shared" si="0"/>
        <v>4</v>
      </c>
      <c r="G15" s="372">
        <v>5</v>
      </c>
      <c r="H15" s="372">
        <v>16</v>
      </c>
      <c r="I15" s="373">
        <v>9.5</v>
      </c>
      <c r="J15" s="373">
        <v>6</v>
      </c>
      <c r="K15" s="373">
        <v>25</v>
      </c>
      <c r="L15" s="373">
        <v>18</v>
      </c>
      <c r="M15" s="339" t="s">
        <v>1404</v>
      </c>
      <c r="N15" s="340" t="s">
        <v>1404</v>
      </c>
    </row>
    <row r="16" spans="1:14" ht="14.25" customHeight="1">
      <c r="B16" s="122"/>
      <c r="C16" s="371" t="s">
        <v>999</v>
      </c>
      <c r="D16" s="372">
        <v>43</v>
      </c>
      <c r="E16" s="372">
        <v>50</v>
      </c>
      <c r="F16" s="372">
        <f t="shared" si="0"/>
        <v>3.5</v>
      </c>
      <c r="G16" s="372">
        <v>5</v>
      </c>
      <c r="H16" s="372">
        <v>16</v>
      </c>
      <c r="I16" s="373">
        <v>10</v>
      </c>
      <c r="J16" s="373">
        <v>6</v>
      </c>
      <c r="K16" s="373">
        <v>25</v>
      </c>
      <c r="L16" s="373">
        <v>18</v>
      </c>
      <c r="M16" s="339" t="s">
        <v>1404</v>
      </c>
      <c r="N16" s="340" t="s">
        <v>1404</v>
      </c>
    </row>
    <row r="17" spans="2:14" ht="14.25" customHeight="1">
      <c r="B17" s="122"/>
      <c r="C17" s="371" t="s">
        <v>1000</v>
      </c>
      <c r="D17" s="372">
        <v>55</v>
      </c>
      <c r="E17" s="372">
        <v>63</v>
      </c>
      <c r="F17" s="372">
        <f t="shared" si="0"/>
        <v>4</v>
      </c>
      <c r="G17" s="372">
        <v>5</v>
      </c>
      <c r="H17" s="372">
        <v>16</v>
      </c>
      <c r="I17" s="373">
        <v>10.5</v>
      </c>
      <c r="J17" s="373">
        <v>6.3</v>
      </c>
      <c r="K17" s="373">
        <v>25</v>
      </c>
      <c r="L17" s="373">
        <v>25</v>
      </c>
      <c r="M17" s="339" t="s">
        <v>1404</v>
      </c>
      <c r="N17" s="340" t="s">
        <v>1404</v>
      </c>
    </row>
    <row r="18" spans="2:14" ht="14.25" customHeight="1">
      <c r="B18" s="122"/>
      <c r="C18" s="371" t="s">
        <v>1001</v>
      </c>
      <c r="D18" s="372">
        <v>63</v>
      </c>
      <c r="E18" s="372">
        <v>75</v>
      </c>
      <c r="F18" s="372">
        <f t="shared" si="0"/>
        <v>6</v>
      </c>
      <c r="G18" s="372">
        <v>4</v>
      </c>
      <c r="H18" s="372">
        <v>12.5</v>
      </c>
      <c r="I18" s="373">
        <v>11.5</v>
      </c>
      <c r="J18" s="373">
        <v>7</v>
      </c>
      <c r="K18" s="373">
        <v>25</v>
      </c>
      <c r="L18" s="373">
        <v>35</v>
      </c>
      <c r="M18" s="339" t="s">
        <v>1404</v>
      </c>
      <c r="N18" s="340" t="s">
        <v>1404</v>
      </c>
    </row>
    <row r="19" spans="2:14" ht="14.25" customHeight="1">
      <c r="B19" s="122"/>
      <c r="C19" s="371" t="s">
        <v>1002</v>
      </c>
      <c r="D19" s="372">
        <v>80</v>
      </c>
      <c r="E19" s="372">
        <v>90</v>
      </c>
      <c r="F19" s="372">
        <f t="shared" si="0"/>
        <v>5</v>
      </c>
      <c r="G19" s="372">
        <v>4</v>
      </c>
      <c r="H19" s="372">
        <v>12.5</v>
      </c>
      <c r="I19" s="373">
        <v>13</v>
      </c>
      <c r="J19" s="373">
        <v>7.5</v>
      </c>
      <c r="K19" s="373">
        <v>25</v>
      </c>
      <c r="L19" s="373">
        <v>45</v>
      </c>
      <c r="M19" s="339" t="s">
        <v>1404</v>
      </c>
      <c r="N19" s="340" t="s">
        <v>1404</v>
      </c>
    </row>
    <row r="20" spans="2:14" ht="14.25" customHeight="1">
      <c r="B20" s="122"/>
      <c r="C20" s="371" t="s">
        <v>1003</v>
      </c>
      <c r="D20" s="372">
        <v>100</v>
      </c>
      <c r="E20" s="372">
        <v>110</v>
      </c>
      <c r="F20" s="372">
        <f>(E20-D20)/2</f>
        <v>5</v>
      </c>
      <c r="G20" s="372">
        <v>3</v>
      </c>
      <c r="H20" s="372">
        <v>9.5</v>
      </c>
      <c r="I20" s="373">
        <v>14</v>
      </c>
      <c r="J20" s="373">
        <v>7.5</v>
      </c>
      <c r="K20" s="373"/>
      <c r="L20" s="373">
        <v>55</v>
      </c>
      <c r="M20" s="339" t="s">
        <v>1404</v>
      </c>
      <c r="N20" s="340" t="s">
        <v>1404</v>
      </c>
    </row>
    <row r="21" spans="2:14" ht="14.25" customHeight="1">
      <c r="B21" s="122"/>
      <c r="C21" s="371" t="s">
        <v>1004</v>
      </c>
      <c r="D21" s="372">
        <v>125</v>
      </c>
      <c r="E21" s="372" t="s">
        <v>15</v>
      </c>
      <c r="F21" s="372" t="s">
        <v>15</v>
      </c>
      <c r="G21" s="372">
        <v>3</v>
      </c>
      <c r="H21" s="372">
        <v>9.5</v>
      </c>
      <c r="I21" s="373">
        <v>14</v>
      </c>
      <c r="J21" s="373">
        <v>7.5</v>
      </c>
      <c r="K21" s="373"/>
      <c r="L21" s="373">
        <v>55</v>
      </c>
      <c r="M21" s="339" t="s">
        <v>1404</v>
      </c>
      <c r="N21" s="340" t="s">
        <v>1404</v>
      </c>
    </row>
    <row r="22" spans="2:14" ht="14.25" customHeight="1">
      <c r="B22" s="122"/>
      <c r="C22" s="123"/>
      <c r="D22" s="124"/>
      <c r="E22" s="124"/>
      <c r="F22" s="124"/>
      <c r="G22" s="124"/>
      <c r="H22" s="124"/>
      <c r="I22" s="125"/>
      <c r="J22" s="125"/>
      <c r="K22" s="125"/>
      <c r="L22" s="125"/>
      <c r="M22" s="126"/>
      <c r="N22" s="127"/>
    </row>
    <row r="23" spans="2:14" ht="14.25" customHeight="1" thickBot="1">
      <c r="B23" s="128"/>
      <c r="C23" s="129"/>
      <c r="D23" s="130"/>
      <c r="E23" s="130"/>
      <c r="F23" s="130"/>
      <c r="G23" s="130"/>
      <c r="H23" s="130"/>
      <c r="I23" s="131"/>
      <c r="J23" s="131"/>
      <c r="K23" s="131"/>
      <c r="L23" s="131"/>
      <c r="M23" s="132"/>
      <c r="N23" s="133"/>
    </row>
    <row r="24" spans="2:14" ht="14.25" customHeight="1" thickBot="1">
      <c r="B24" s="125"/>
      <c r="C24" s="123"/>
      <c r="D24" s="124"/>
      <c r="E24" s="124"/>
      <c r="F24" s="124"/>
      <c r="G24" s="124"/>
      <c r="H24" s="124"/>
      <c r="I24" s="125"/>
      <c r="J24" s="125"/>
      <c r="K24" s="125"/>
      <c r="L24" s="125"/>
      <c r="M24" s="126"/>
      <c r="N24" s="856"/>
    </row>
    <row r="25" spans="2:14" ht="14.25" customHeight="1"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1"/>
    </row>
    <row r="26" spans="2:14" ht="14.25" customHeight="1">
      <c r="B26" s="134" t="s">
        <v>2372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6"/>
    </row>
    <row r="27" spans="2:14" ht="14.25" customHeight="1">
      <c r="B27" s="134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6"/>
    </row>
    <row r="28" spans="2:14" ht="14.25" customHeight="1">
      <c r="B28" s="857"/>
      <c r="C28" s="371" t="s">
        <v>2373</v>
      </c>
      <c r="D28" s="372">
        <v>42</v>
      </c>
      <c r="E28" s="372">
        <v>50</v>
      </c>
      <c r="F28" s="372"/>
      <c r="G28" s="372">
        <v>5</v>
      </c>
      <c r="H28" s="372">
        <v>15</v>
      </c>
      <c r="I28" s="373"/>
      <c r="J28" s="373"/>
      <c r="K28" s="373">
        <v>25</v>
      </c>
      <c r="L28" s="373">
        <v>20</v>
      </c>
      <c r="M28" s="339" t="s">
        <v>1404</v>
      </c>
      <c r="N28" s="340" t="s">
        <v>1404</v>
      </c>
    </row>
    <row r="29" spans="2:14" ht="14.25" customHeight="1">
      <c r="B29" s="122"/>
      <c r="C29" s="371" t="s">
        <v>2374</v>
      </c>
      <c r="D29" s="372">
        <v>55</v>
      </c>
      <c r="E29" s="372">
        <v>63</v>
      </c>
      <c r="F29" s="372"/>
      <c r="G29" s="372">
        <v>5</v>
      </c>
      <c r="H29" s="372">
        <v>15</v>
      </c>
      <c r="I29" s="373"/>
      <c r="J29" s="373"/>
      <c r="K29" s="373">
        <v>25</v>
      </c>
      <c r="L29" s="373">
        <v>28</v>
      </c>
      <c r="M29" s="339" t="s">
        <v>1404</v>
      </c>
      <c r="N29" s="340" t="s">
        <v>1404</v>
      </c>
    </row>
    <row r="30" spans="2:14" ht="14.25" customHeight="1">
      <c r="B30" s="122"/>
      <c r="C30" s="123"/>
      <c r="D30" s="124"/>
      <c r="E30" s="124"/>
      <c r="F30" s="124"/>
      <c r="G30" s="124"/>
      <c r="H30" s="124"/>
      <c r="I30" s="125"/>
      <c r="J30" s="125"/>
      <c r="K30" s="125"/>
      <c r="L30" s="125"/>
      <c r="M30" s="219"/>
      <c r="N30" s="201"/>
    </row>
    <row r="31" spans="2:14" ht="14.25" customHeight="1">
      <c r="B31" s="122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858"/>
    </row>
    <row r="32" spans="2:14" ht="14.25" customHeight="1" thickBot="1">
      <c r="B32" s="128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859"/>
    </row>
    <row r="33" spans="2:14" ht="14.25" customHeight="1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</row>
    <row r="34" spans="2:14" ht="14.25" customHeight="1"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</row>
    <row r="35" spans="2:14" ht="14.25" customHeight="1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</row>
    <row r="36" spans="2:14" ht="14.25" customHeight="1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</row>
    <row r="37" spans="2:14" ht="14.25" customHeight="1"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</row>
    <row r="38" spans="2:14" ht="14.25" customHeight="1"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</row>
    <row r="39" spans="2:14" ht="14.25" customHeight="1"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</row>
    <row r="40" spans="2:14" ht="14.25" customHeight="1"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</row>
    <row r="41" spans="2:14" ht="14.25" customHeight="1">
      <c r="B41" s="1273"/>
      <c r="C41" s="1273"/>
      <c r="D41" s="1273"/>
      <c r="E41" s="1273"/>
      <c r="F41" s="1273"/>
      <c r="G41" s="1273"/>
      <c r="H41" s="1273"/>
      <c r="I41" s="1273"/>
      <c r="J41" s="1273"/>
      <c r="K41" s="1273"/>
      <c r="L41" s="1273"/>
      <c r="M41" s="1273"/>
      <c r="N41" s="1273"/>
    </row>
    <row r="49" spans="8:8" ht="14.25" customHeight="1">
      <c r="H49" s="38"/>
    </row>
  </sheetData>
  <mergeCells count="7">
    <mergeCell ref="B41:N41"/>
    <mergeCell ref="B3:B5"/>
    <mergeCell ref="C3:C5"/>
    <mergeCell ref="B2:N2"/>
    <mergeCell ref="D3:L3"/>
    <mergeCell ref="M3:M5"/>
    <mergeCell ref="N3:N4"/>
  </mergeCells>
  <pageMargins left="0.19685039370078741" right="0.19685039370078741" top="0.19685039370078741" bottom="0.19685039370078741" header="0.19685039370078741" footer="0.19685039370078741"/>
  <pageSetup scale="85" orientation="landscape" r:id="rId1"/>
  <headerFooter alignWithMargins="0">
    <oddFooter>&amp;L
&amp;"-,Obyčejné"
&amp;"-,Tučné"CLEVELINGS s.r.o.&amp;"-,Obyčejné"
Míškovice 238
768 52 Míškovice&amp;C&amp;G&amp;R&amp;"-,Obyčejné"
Tel.:  +420 573 033 029
sales@clevelings.cz
www.clevelings.cz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>
    <tabColor theme="2"/>
  </sheetPr>
  <dimension ref="B1:G40"/>
  <sheetViews>
    <sheetView zoomScaleNormal="100" workbookViewId="0">
      <pane ySplit="6" topLeftCell="A7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10" customWidth="1"/>
    <col min="2" max="2" width="35.7109375" style="10" customWidth="1"/>
    <col min="3" max="3" width="12.7109375" style="10" customWidth="1"/>
    <col min="4" max="4" width="28.28515625" style="10" customWidth="1"/>
    <col min="5" max="6" width="13.7109375" style="10" customWidth="1"/>
    <col min="7" max="7" width="1" style="10" customWidth="1"/>
    <col min="8" max="16384" width="8.85546875" style="10"/>
  </cols>
  <sheetData>
    <row r="1" spans="2:7" ht="12.75" customHeight="1"/>
    <row r="2" spans="2:7" ht="20.85" customHeight="1">
      <c r="B2" s="1193" t="s">
        <v>2466</v>
      </c>
      <c r="C2" s="1193"/>
      <c r="D2" s="1193"/>
      <c r="E2" s="1193"/>
      <c r="F2" s="1193"/>
    </row>
    <row r="3" spans="2:7" ht="14.25" customHeight="1">
      <c r="B3" s="1281" t="s">
        <v>1407</v>
      </c>
      <c r="C3" s="1292" t="s">
        <v>1408</v>
      </c>
      <c r="D3" s="1284" t="s">
        <v>1445</v>
      </c>
      <c r="E3" s="1287" t="s">
        <v>2277</v>
      </c>
      <c r="F3" s="1290" t="s">
        <v>1576</v>
      </c>
    </row>
    <row r="4" spans="2:7" ht="14.25" customHeight="1">
      <c r="B4" s="1282"/>
      <c r="C4" s="1293"/>
      <c r="D4" s="1285"/>
      <c r="E4" s="1288"/>
      <c r="F4" s="1291"/>
    </row>
    <row r="5" spans="2:7" ht="14.25" customHeight="1">
      <c r="B5" s="1283"/>
      <c r="C5" s="1294"/>
      <c r="D5" s="1286"/>
      <c r="E5" s="1289"/>
      <c r="F5" s="655">
        <f>'RABATOVÝ LIST '!J23</f>
        <v>0</v>
      </c>
    </row>
    <row r="6" spans="2:7" ht="14.25" customHeight="1" thickBot="1"/>
    <row r="7" spans="2:7" ht="14.25" customHeight="1">
      <c r="B7" s="21"/>
      <c r="C7" s="112"/>
      <c r="D7" s="112"/>
      <c r="E7" s="112"/>
      <c r="F7" s="113"/>
    </row>
    <row r="8" spans="2:7" ht="14.25" customHeight="1">
      <c r="B8" s="65"/>
      <c r="C8" s="1030" t="s">
        <v>1594</v>
      </c>
      <c r="D8" s="1030"/>
      <c r="E8" s="1030"/>
      <c r="F8" s="1031"/>
      <c r="G8" s="449"/>
    </row>
    <row r="9" spans="2:7" ht="14.25" customHeight="1">
      <c r="B9" s="99" t="s">
        <v>1446</v>
      </c>
      <c r="C9" s="1030"/>
      <c r="D9" s="1030"/>
      <c r="E9" s="1030"/>
      <c r="F9" s="1031"/>
      <c r="G9" s="449"/>
    </row>
    <row r="10" spans="2:7" ht="14.25" customHeight="1">
      <c r="B10" s="1280"/>
      <c r="C10" s="430" t="s">
        <v>1402</v>
      </c>
      <c r="D10" s="351" t="s">
        <v>373</v>
      </c>
      <c r="E10" s="352" t="s">
        <v>1404</v>
      </c>
      <c r="F10" s="353" t="s">
        <v>1404</v>
      </c>
    </row>
    <row r="11" spans="2:7" ht="14.25" customHeight="1">
      <c r="B11" s="1280"/>
      <c r="C11" s="387" t="s">
        <v>1403</v>
      </c>
      <c r="D11" s="388" t="s">
        <v>374</v>
      </c>
      <c r="E11" s="354" t="s">
        <v>1404</v>
      </c>
      <c r="F11" s="355" t="s">
        <v>1404</v>
      </c>
    </row>
    <row r="12" spans="2:7" ht="14.25" customHeight="1">
      <c r="B12" s="1280"/>
      <c r="C12" s="387" t="s">
        <v>1375</v>
      </c>
      <c r="D12" s="388" t="s">
        <v>375</v>
      </c>
      <c r="E12" s="354" t="s">
        <v>1404</v>
      </c>
      <c r="F12" s="355" t="s">
        <v>1404</v>
      </c>
    </row>
    <row r="13" spans="2:7" ht="14.25" customHeight="1">
      <c r="B13" s="1280"/>
      <c r="C13" s="387" t="s">
        <v>1376</v>
      </c>
      <c r="D13" s="388" t="s">
        <v>1729</v>
      </c>
      <c r="E13" s="354" t="s">
        <v>1404</v>
      </c>
      <c r="F13" s="355" t="s">
        <v>1404</v>
      </c>
    </row>
    <row r="14" spans="2:7" ht="14.25" customHeight="1">
      <c r="B14" s="1280"/>
      <c r="C14" s="387" t="s">
        <v>1377</v>
      </c>
      <c r="D14" s="388" t="s">
        <v>1730</v>
      </c>
      <c r="E14" s="354" t="s">
        <v>1404</v>
      </c>
      <c r="F14" s="355" t="s">
        <v>1404</v>
      </c>
    </row>
    <row r="15" spans="2:7" ht="14.25" customHeight="1">
      <c r="B15" s="1280"/>
      <c r="C15" s="387" t="s">
        <v>1378</v>
      </c>
      <c r="D15" s="388" t="s">
        <v>1731</v>
      </c>
      <c r="E15" s="354" t="s">
        <v>1404</v>
      </c>
      <c r="F15" s="355" t="s">
        <v>1404</v>
      </c>
    </row>
    <row r="16" spans="2:7" ht="14.25" customHeight="1">
      <c r="B16" s="1280"/>
      <c r="C16" s="387" t="s">
        <v>1379</v>
      </c>
      <c r="D16" s="388" t="s">
        <v>376</v>
      </c>
      <c r="E16" s="354" t="s">
        <v>1404</v>
      </c>
      <c r="F16" s="355" t="s">
        <v>1404</v>
      </c>
    </row>
    <row r="17" spans="2:6" ht="14.25" customHeight="1">
      <c r="B17" s="1280"/>
      <c r="C17" s="387" t="s">
        <v>1380</v>
      </c>
      <c r="D17" s="388" t="s">
        <v>377</v>
      </c>
      <c r="E17" s="354" t="s">
        <v>1404</v>
      </c>
      <c r="F17" s="355" t="s">
        <v>1404</v>
      </c>
    </row>
    <row r="18" spans="2:6" ht="14.25" customHeight="1">
      <c r="B18" s="1280"/>
      <c r="C18" s="387" t="s">
        <v>1381</v>
      </c>
      <c r="D18" s="388" t="s">
        <v>487</v>
      </c>
      <c r="E18" s="354" t="s">
        <v>1404</v>
      </c>
      <c r="F18" s="355" t="s">
        <v>1404</v>
      </c>
    </row>
    <row r="19" spans="2:6" ht="14.25" customHeight="1">
      <c r="B19" s="1280"/>
      <c r="C19" s="387" t="s">
        <v>1382</v>
      </c>
      <c r="D19" s="388" t="s">
        <v>378</v>
      </c>
      <c r="E19" s="354" t="s">
        <v>1404</v>
      </c>
      <c r="F19" s="355" t="s">
        <v>1404</v>
      </c>
    </row>
    <row r="20" spans="2:6" ht="14.25" customHeight="1">
      <c r="B20" s="1280"/>
      <c r="C20" s="387" t="s">
        <v>1383</v>
      </c>
      <c r="D20" s="388" t="s">
        <v>379</v>
      </c>
      <c r="E20" s="354" t="s">
        <v>1404</v>
      </c>
      <c r="F20" s="355" t="s">
        <v>1404</v>
      </c>
    </row>
    <row r="21" spans="2:6" ht="14.25" customHeight="1">
      <c r="B21" s="1280"/>
      <c r="C21" s="387" t="s">
        <v>1384</v>
      </c>
      <c r="D21" s="388" t="s">
        <v>489</v>
      </c>
      <c r="E21" s="354" t="s">
        <v>1404</v>
      </c>
      <c r="F21" s="355" t="s">
        <v>1404</v>
      </c>
    </row>
    <row r="22" spans="2:6" ht="14.25" customHeight="1">
      <c r="B22" s="1280"/>
      <c r="C22" s="387" t="s">
        <v>1385</v>
      </c>
      <c r="D22" s="388" t="s">
        <v>380</v>
      </c>
      <c r="E22" s="354" t="s">
        <v>1404</v>
      </c>
      <c r="F22" s="355" t="s">
        <v>1404</v>
      </c>
    </row>
    <row r="23" spans="2:6" ht="14.25" customHeight="1">
      <c r="B23" s="1280"/>
      <c r="C23" s="387" t="s">
        <v>1386</v>
      </c>
      <c r="D23" s="388" t="s">
        <v>488</v>
      </c>
      <c r="E23" s="354" t="s">
        <v>1404</v>
      </c>
      <c r="F23" s="355" t="s">
        <v>1404</v>
      </c>
    </row>
    <row r="24" spans="2:6" ht="14.25" customHeight="1">
      <c r="B24" s="1280"/>
      <c r="C24" s="387" t="s">
        <v>1387</v>
      </c>
      <c r="D24" s="388" t="s">
        <v>381</v>
      </c>
      <c r="E24" s="354" t="s">
        <v>1404</v>
      </c>
      <c r="F24" s="355" t="s">
        <v>1404</v>
      </c>
    </row>
    <row r="25" spans="2:6" ht="14.25" customHeight="1">
      <c r="B25" s="1280"/>
      <c r="C25" s="387" t="s">
        <v>1388</v>
      </c>
      <c r="D25" s="388" t="s">
        <v>382</v>
      </c>
      <c r="E25" s="354" t="s">
        <v>1404</v>
      </c>
      <c r="F25" s="355" t="s">
        <v>1404</v>
      </c>
    </row>
    <row r="26" spans="2:6" ht="14.25" customHeight="1">
      <c r="B26" s="1280"/>
      <c r="C26" s="432"/>
      <c r="D26" s="614"/>
      <c r="E26" s="345"/>
      <c r="F26" s="518"/>
    </row>
    <row r="27" spans="2:6" ht="14.25" customHeight="1">
      <c r="B27" s="1280"/>
      <c r="C27" s="1030" t="s">
        <v>1595</v>
      </c>
      <c r="D27" s="1030"/>
      <c r="E27" s="1030"/>
      <c r="F27" s="1031"/>
    </row>
    <row r="28" spans="2:6" ht="14.25" customHeight="1">
      <c r="B28" s="1280"/>
      <c r="C28" s="1030"/>
      <c r="D28" s="1030"/>
      <c r="E28" s="1030"/>
      <c r="F28" s="1031"/>
    </row>
    <row r="29" spans="2:6" ht="14.25" customHeight="1">
      <c r="B29" s="1280"/>
      <c r="C29" s="430" t="s">
        <v>1389</v>
      </c>
      <c r="D29" s="351" t="s">
        <v>383</v>
      </c>
      <c r="E29" s="352" t="s">
        <v>1404</v>
      </c>
      <c r="F29" s="353" t="s">
        <v>1404</v>
      </c>
    </row>
    <row r="30" spans="2:6" ht="14.25" customHeight="1">
      <c r="B30" s="1280"/>
      <c r="C30" s="387" t="s">
        <v>1390</v>
      </c>
      <c r="D30" s="388" t="s">
        <v>384</v>
      </c>
      <c r="E30" s="354" t="s">
        <v>1404</v>
      </c>
      <c r="F30" s="355" t="s">
        <v>1404</v>
      </c>
    </row>
    <row r="31" spans="2:6" ht="14.25" customHeight="1">
      <c r="B31" s="1280"/>
      <c r="C31" s="387" t="s">
        <v>1391</v>
      </c>
      <c r="D31" s="388" t="s">
        <v>385</v>
      </c>
      <c r="E31" s="354" t="s">
        <v>1404</v>
      </c>
      <c r="F31" s="355" t="s">
        <v>1404</v>
      </c>
    </row>
    <row r="32" spans="2:6" ht="14.25" customHeight="1">
      <c r="B32" s="1280"/>
      <c r="C32" s="387" t="s">
        <v>1392</v>
      </c>
      <c r="D32" s="388" t="s">
        <v>386</v>
      </c>
      <c r="E32" s="354" t="s">
        <v>1404</v>
      </c>
      <c r="F32" s="355" t="s">
        <v>1404</v>
      </c>
    </row>
    <row r="33" spans="2:7" ht="14.25" customHeight="1">
      <c r="B33" s="1280"/>
      <c r="C33" s="387" t="s">
        <v>1393</v>
      </c>
      <c r="D33" s="388" t="s">
        <v>387</v>
      </c>
      <c r="E33" s="354" t="s">
        <v>1404</v>
      </c>
      <c r="F33" s="355" t="s">
        <v>1404</v>
      </c>
      <c r="G33" s="31"/>
    </row>
    <row r="34" spans="2:7" ht="14.25" customHeight="1">
      <c r="B34" s="1280"/>
      <c r="C34" s="387" t="s">
        <v>1394</v>
      </c>
      <c r="D34" s="388" t="s">
        <v>388</v>
      </c>
      <c r="E34" s="354" t="s">
        <v>1404</v>
      </c>
      <c r="F34" s="355" t="s">
        <v>1404</v>
      </c>
    </row>
    <row r="35" spans="2:7" ht="14.25" customHeight="1">
      <c r="B35" s="1280"/>
      <c r="C35" s="387" t="s">
        <v>1395</v>
      </c>
      <c r="D35" s="388" t="s">
        <v>1732</v>
      </c>
      <c r="E35" s="354" t="s">
        <v>1404</v>
      </c>
      <c r="F35" s="355" t="s">
        <v>1404</v>
      </c>
    </row>
    <row r="36" spans="2:7" ht="14.25" customHeight="1">
      <c r="B36" s="1280"/>
      <c r="C36" s="387" t="s">
        <v>1396</v>
      </c>
      <c r="D36" s="388" t="s">
        <v>1733</v>
      </c>
      <c r="E36" s="354" t="s">
        <v>1404</v>
      </c>
      <c r="F36" s="355" t="s">
        <v>1404</v>
      </c>
    </row>
    <row r="37" spans="2:7" ht="14.25" customHeight="1">
      <c r="B37" s="1280"/>
      <c r="C37" s="387" t="s">
        <v>1397</v>
      </c>
      <c r="D37" s="388" t="s">
        <v>1734</v>
      </c>
      <c r="E37" s="354" t="s">
        <v>1404</v>
      </c>
      <c r="F37" s="355" t="s">
        <v>1404</v>
      </c>
    </row>
    <row r="38" spans="2:7" ht="14.25" customHeight="1">
      <c r="B38" s="1280"/>
      <c r="C38" s="387" t="s">
        <v>1398</v>
      </c>
      <c r="D38" s="388" t="s">
        <v>389</v>
      </c>
      <c r="E38" s="354" t="s">
        <v>1404</v>
      </c>
      <c r="F38" s="355" t="s">
        <v>1404</v>
      </c>
    </row>
    <row r="39" spans="2:7">
      <c r="B39" s="65"/>
      <c r="C39" s="57"/>
      <c r="D39" s="57"/>
      <c r="E39" s="57"/>
      <c r="F39" s="114"/>
    </row>
    <row r="40" spans="2:7" ht="13.5" thickBot="1">
      <c r="B40" s="69"/>
      <c r="C40" s="115"/>
      <c r="D40" s="115"/>
      <c r="E40" s="115"/>
      <c r="F40" s="116"/>
    </row>
  </sheetData>
  <mergeCells count="9">
    <mergeCell ref="B10:B38"/>
    <mergeCell ref="B2:F2"/>
    <mergeCell ref="B3:B5"/>
    <mergeCell ref="D3:D5"/>
    <mergeCell ref="E3:E5"/>
    <mergeCell ref="F3:F4"/>
    <mergeCell ref="C3:C5"/>
    <mergeCell ref="C27:F28"/>
    <mergeCell ref="C8:F9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1">
    <tabColor theme="1" tint="0.499984740745262"/>
  </sheetPr>
  <dimension ref="B1:I7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5"/>
  <cols>
    <col min="1" max="1" width="2.42578125" style="9" customWidth="1"/>
    <col min="2" max="2" width="35.7109375" style="9" customWidth="1"/>
    <col min="3" max="3" width="13.28515625" style="9" customWidth="1"/>
    <col min="4" max="4" width="33.7109375" style="9" customWidth="1"/>
    <col min="5" max="5" width="21.7109375" style="9" customWidth="1"/>
    <col min="6" max="6" width="2" style="9" customWidth="1"/>
    <col min="7" max="8" width="9.140625" style="9"/>
    <col min="9" max="9" width="32.7109375" style="9" bestFit="1" customWidth="1"/>
    <col min="10" max="16384" width="9.140625" style="9"/>
  </cols>
  <sheetData>
    <row r="1" spans="2:9" ht="12.75" customHeight="1"/>
    <row r="2" spans="2:9" ht="20.85" customHeight="1">
      <c r="B2" s="1302" t="s">
        <v>2465</v>
      </c>
      <c r="C2" s="1302"/>
      <c r="D2" s="1302"/>
      <c r="E2" s="1302"/>
    </row>
    <row r="3" spans="2:9">
      <c r="B3" s="1281" t="s">
        <v>1407</v>
      </c>
      <c r="C3" s="1292" t="s">
        <v>1408</v>
      </c>
      <c r="D3" s="1284" t="s">
        <v>1445</v>
      </c>
      <c r="E3" s="1307" t="s">
        <v>2278</v>
      </c>
    </row>
    <row r="4" spans="2:9">
      <c r="B4" s="1303"/>
      <c r="C4" s="1293"/>
      <c r="D4" s="1305"/>
      <c r="E4" s="1308"/>
    </row>
    <row r="5" spans="2:9">
      <c r="B5" s="1304"/>
      <c r="C5" s="1294"/>
      <c r="D5" s="1306"/>
      <c r="E5" s="1309"/>
    </row>
    <row r="6" spans="2:9" ht="15.75" thickBot="1">
      <c r="D6" s="111"/>
    </row>
    <row r="7" spans="2:9">
      <c r="B7" s="102"/>
      <c r="C7" s="378"/>
      <c r="D7" s="378"/>
      <c r="E7" s="379"/>
    </row>
    <row r="8" spans="2:9">
      <c r="B8" s="103"/>
      <c r="C8" s="1298" t="s">
        <v>1653</v>
      </c>
      <c r="D8" s="1298"/>
      <c r="E8" s="1299"/>
    </row>
    <row r="9" spans="2:9">
      <c r="B9" s="104" t="s">
        <v>1444</v>
      </c>
      <c r="C9" s="1300"/>
      <c r="D9" s="1300"/>
      <c r="E9" s="1301"/>
    </row>
    <row r="10" spans="2:9">
      <c r="B10" s="1310"/>
      <c r="C10" s="1312" t="s">
        <v>961</v>
      </c>
      <c r="D10" s="515" t="s">
        <v>1799</v>
      </c>
      <c r="E10" s="517" t="s">
        <v>1404</v>
      </c>
      <c r="H10" s="32"/>
      <c r="I10" s="32"/>
    </row>
    <row r="11" spans="2:9">
      <c r="B11" s="1310"/>
      <c r="C11" s="1313"/>
      <c r="D11" s="514" t="s">
        <v>1800</v>
      </c>
      <c r="E11" s="516" t="s">
        <v>1404</v>
      </c>
      <c r="H11" s="32"/>
      <c r="I11" s="32"/>
    </row>
    <row r="12" spans="2:9">
      <c r="B12" s="1310"/>
      <c r="C12" s="1295" t="s">
        <v>962</v>
      </c>
      <c r="D12" s="515" t="s">
        <v>1797</v>
      </c>
      <c r="E12" s="513" t="s">
        <v>1404</v>
      </c>
      <c r="I12" s="32"/>
    </row>
    <row r="13" spans="2:9">
      <c r="B13" s="1310"/>
      <c r="C13" s="1295"/>
      <c r="D13" s="515" t="s">
        <v>1798</v>
      </c>
      <c r="E13" s="513" t="s">
        <v>1404</v>
      </c>
      <c r="I13" s="32"/>
    </row>
    <row r="14" spans="2:9">
      <c r="B14" s="1310"/>
      <c r="C14" s="1295" t="s">
        <v>977</v>
      </c>
      <c r="D14" s="515" t="s">
        <v>1801</v>
      </c>
      <c r="E14" s="513" t="s">
        <v>1404</v>
      </c>
      <c r="I14" s="32"/>
    </row>
    <row r="15" spans="2:9">
      <c r="B15" s="1310"/>
      <c r="C15" s="1295"/>
      <c r="D15" s="515" t="s">
        <v>1802</v>
      </c>
      <c r="E15" s="513" t="s">
        <v>1404</v>
      </c>
      <c r="I15" s="32"/>
    </row>
    <row r="16" spans="2:9">
      <c r="B16" s="1310"/>
      <c r="C16" s="1295" t="s">
        <v>963</v>
      </c>
      <c r="D16" s="515" t="s">
        <v>1803</v>
      </c>
      <c r="E16" s="513" t="s">
        <v>1404</v>
      </c>
      <c r="I16" s="32"/>
    </row>
    <row r="17" spans="2:9">
      <c r="B17" s="1310"/>
      <c r="C17" s="1295"/>
      <c r="D17" s="515" t="s">
        <v>1804</v>
      </c>
      <c r="E17" s="513" t="s">
        <v>1404</v>
      </c>
      <c r="I17" s="32"/>
    </row>
    <row r="18" spans="2:9">
      <c r="B18" s="1310"/>
      <c r="C18" s="1295" t="s">
        <v>978</v>
      </c>
      <c r="D18" s="515" t="s">
        <v>1805</v>
      </c>
      <c r="E18" s="513" t="s">
        <v>1404</v>
      </c>
      <c r="I18" s="32"/>
    </row>
    <row r="19" spans="2:9">
      <c r="B19" s="1310"/>
      <c r="C19" s="1295"/>
      <c r="D19" s="515" t="s">
        <v>1806</v>
      </c>
      <c r="E19" s="513" t="s">
        <v>1404</v>
      </c>
      <c r="I19" s="32"/>
    </row>
    <row r="20" spans="2:9">
      <c r="B20" s="1310"/>
      <c r="C20" s="1295" t="s">
        <v>964</v>
      </c>
      <c r="D20" s="515" t="s">
        <v>1807</v>
      </c>
      <c r="E20" s="513" t="s">
        <v>1404</v>
      </c>
      <c r="I20" s="32"/>
    </row>
    <row r="21" spans="2:9">
      <c r="B21" s="1310"/>
      <c r="C21" s="1295"/>
      <c r="D21" s="515" t="s">
        <v>1808</v>
      </c>
      <c r="E21" s="513" t="s">
        <v>1404</v>
      </c>
      <c r="I21" s="32"/>
    </row>
    <row r="22" spans="2:9">
      <c r="B22" s="1310"/>
      <c r="C22" s="1295" t="s">
        <v>979</v>
      </c>
      <c r="D22" s="515" t="s">
        <v>1809</v>
      </c>
      <c r="E22" s="513" t="s">
        <v>1404</v>
      </c>
      <c r="I22" s="32"/>
    </row>
    <row r="23" spans="2:9">
      <c r="B23" s="1310"/>
      <c r="C23" s="1295"/>
      <c r="D23" s="515" t="s">
        <v>1810</v>
      </c>
      <c r="E23" s="513" t="s">
        <v>1404</v>
      </c>
      <c r="I23" s="32"/>
    </row>
    <row r="24" spans="2:9">
      <c r="B24" s="1310"/>
      <c r="C24" s="1295" t="s">
        <v>965</v>
      </c>
      <c r="D24" s="515" t="s">
        <v>1811</v>
      </c>
      <c r="E24" s="513" t="s">
        <v>1404</v>
      </c>
      <c r="I24" s="32"/>
    </row>
    <row r="25" spans="2:9">
      <c r="B25" s="1310"/>
      <c r="C25" s="1295"/>
      <c r="D25" s="515" t="s">
        <v>1812</v>
      </c>
      <c r="E25" s="513" t="s">
        <v>1404</v>
      </c>
      <c r="I25" s="32"/>
    </row>
    <row r="26" spans="2:9">
      <c r="B26" s="1310"/>
      <c r="C26" s="1295" t="s">
        <v>980</v>
      </c>
      <c r="D26" s="515" t="s">
        <v>1813</v>
      </c>
      <c r="E26" s="513" t="s">
        <v>1404</v>
      </c>
      <c r="I26" s="32"/>
    </row>
    <row r="27" spans="2:9">
      <c r="B27" s="1310"/>
      <c r="C27" s="1295"/>
      <c r="D27" s="515" t="s">
        <v>1814</v>
      </c>
      <c r="E27" s="513" t="s">
        <v>1404</v>
      </c>
      <c r="I27" s="32"/>
    </row>
    <row r="28" spans="2:9">
      <c r="B28" s="1310"/>
      <c r="C28" s="1295" t="s">
        <v>966</v>
      </c>
      <c r="D28" s="515" t="s">
        <v>1815</v>
      </c>
      <c r="E28" s="513" t="s">
        <v>1404</v>
      </c>
      <c r="I28" s="32"/>
    </row>
    <row r="29" spans="2:9">
      <c r="B29" s="1310"/>
      <c r="C29" s="1295"/>
      <c r="D29" s="515" t="s">
        <v>1816</v>
      </c>
      <c r="E29" s="513" t="s">
        <v>1404</v>
      </c>
      <c r="I29" s="32"/>
    </row>
    <row r="30" spans="2:9">
      <c r="B30" s="1310"/>
      <c r="C30" s="1295" t="s">
        <v>981</v>
      </c>
      <c r="D30" s="515" t="s">
        <v>1817</v>
      </c>
      <c r="E30" s="513" t="s">
        <v>1404</v>
      </c>
      <c r="I30" s="32"/>
    </row>
    <row r="31" spans="2:9">
      <c r="B31" s="1310"/>
      <c r="C31" s="1295"/>
      <c r="D31" s="515" t="s">
        <v>1818</v>
      </c>
      <c r="E31" s="513" t="s">
        <v>1404</v>
      </c>
      <c r="I31" s="32"/>
    </row>
    <row r="32" spans="2:9">
      <c r="B32" s="1310"/>
      <c r="C32" s="1295" t="s">
        <v>967</v>
      </c>
      <c r="D32" s="515" t="s">
        <v>1819</v>
      </c>
      <c r="E32" s="513" t="s">
        <v>1404</v>
      </c>
      <c r="I32" s="32"/>
    </row>
    <row r="33" spans="2:9">
      <c r="B33" s="1310"/>
      <c r="C33" s="1295"/>
      <c r="D33" s="515" t="s">
        <v>1820</v>
      </c>
      <c r="E33" s="513" t="s">
        <v>1404</v>
      </c>
      <c r="I33" s="32"/>
    </row>
    <row r="34" spans="2:9">
      <c r="B34" s="1310"/>
      <c r="C34" s="1295"/>
      <c r="D34" s="515" t="s">
        <v>1821</v>
      </c>
      <c r="E34" s="513" t="s">
        <v>1404</v>
      </c>
      <c r="I34" s="32"/>
    </row>
    <row r="35" spans="2:9">
      <c r="B35" s="1310"/>
      <c r="C35" s="1295" t="s">
        <v>982</v>
      </c>
      <c r="D35" s="515" t="s">
        <v>1822</v>
      </c>
      <c r="E35" s="513" t="s">
        <v>1404</v>
      </c>
      <c r="I35" s="32"/>
    </row>
    <row r="36" spans="2:9">
      <c r="B36" s="1310"/>
      <c r="C36" s="1295"/>
      <c r="D36" s="515" t="s">
        <v>1823</v>
      </c>
      <c r="E36" s="513" t="s">
        <v>1404</v>
      </c>
      <c r="I36" s="32"/>
    </row>
    <row r="37" spans="2:9">
      <c r="B37" s="1310"/>
      <c r="C37" s="1295"/>
      <c r="D37" s="515" t="s">
        <v>1824</v>
      </c>
      <c r="E37" s="513" t="s">
        <v>1404</v>
      </c>
      <c r="I37" s="32"/>
    </row>
    <row r="38" spans="2:9">
      <c r="B38" s="1310"/>
      <c r="C38" s="1295" t="s">
        <v>968</v>
      </c>
      <c r="D38" s="515" t="s">
        <v>1825</v>
      </c>
      <c r="E38" s="513" t="s">
        <v>1404</v>
      </c>
      <c r="I38" s="32"/>
    </row>
    <row r="39" spans="2:9">
      <c r="B39" s="1310"/>
      <c r="C39" s="1295"/>
      <c r="D39" s="515" t="s">
        <v>1826</v>
      </c>
      <c r="E39" s="513" t="s">
        <v>1404</v>
      </c>
      <c r="I39" s="32"/>
    </row>
    <row r="40" spans="2:9">
      <c r="B40" s="1310"/>
      <c r="C40" s="1295"/>
      <c r="D40" s="515" t="s">
        <v>1827</v>
      </c>
      <c r="E40" s="513" t="s">
        <v>1404</v>
      </c>
      <c r="I40" s="32"/>
    </row>
    <row r="41" spans="2:9">
      <c r="B41" s="1310"/>
      <c r="C41" s="1295" t="s">
        <v>983</v>
      </c>
      <c r="D41" s="515" t="s">
        <v>1828</v>
      </c>
      <c r="E41" s="513" t="s">
        <v>1404</v>
      </c>
      <c r="I41" s="32"/>
    </row>
    <row r="42" spans="2:9">
      <c r="B42" s="1310"/>
      <c r="C42" s="1295"/>
      <c r="D42" s="515" t="s">
        <v>1829</v>
      </c>
      <c r="E42" s="513" t="s">
        <v>1404</v>
      </c>
      <c r="I42" s="32"/>
    </row>
    <row r="43" spans="2:9">
      <c r="B43" s="1310"/>
      <c r="C43" s="1295"/>
      <c r="D43" s="515" t="s">
        <v>1830</v>
      </c>
      <c r="E43" s="513" t="s">
        <v>1404</v>
      </c>
      <c r="I43" s="32"/>
    </row>
    <row r="44" spans="2:9">
      <c r="B44" s="1310"/>
      <c r="C44" s="1295" t="s">
        <v>969</v>
      </c>
      <c r="D44" s="515" t="s">
        <v>1831</v>
      </c>
      <c r="E44" s="513" t="s">
        <v>1404</v>
      </c>
      <c r="I44" s="32"/>
    </row>
    <row r="45" spans="2:9">
      <c r="B45" s="1310"/>
      <c r="C45" s="1295"/>
      <c r="D45" s="515" t="s">
        <v>1832</v>
      </c>
      <c r="E45" s="513" t="s">
        <v>1404</v>
      </c>
      <c r="I45" s="32"/>
    </row>
    <row r="46" spans="2:9">
      <c r="B46" s="1310"/>
      <c r="C46" s="1295" t="s">
        <v>984</v>
      </c>
      <c r="D46" s="515" t="s">
        <v>1833</v>
      </c>
      <c r="E46" s="513" t="s">
        <v>1404</v>
      </c>
      <c r="I46" s="32"/>
    </row>
    <row r="47" spans="2:9">
      <c r="B47" s="1310"/>
      <c r="C47" s="1295"/>
      <c r="D47" s="515" t="s">
        <v>1834</v>
      </c>
      <c r="E47" s="513" t="s">
        <v>1404</v>
      </c>
      <c r="I47" s="32"/>
    </row>
    <row r="48" spans="2:9">
      <c r="B48" s="1310"/>
      <c r="C48" s="1295" t="s">
        <v>966</v>
      </c>
      <c r="D48" s="515" t="s">
        <v>1835</v>
      </c>
      <c r="E48" s="513" t="s">
        <v>1404</v>
      </c>
      <c r="I48" s="32"/>
    </row>
    <row r="49" spans="2:9">
      <c r="B49" s="1310"/>
      <c r="C49" s="1295"/>
      <c r="D49" s="515" t="s">
        <v>1836</v>
      </c>
      <c r="E49" s="513" t="s">
        <v>1404</v>
      </c>
      <c r="I49" s="32"/>
    </row>
    <row r="50" spans="2:9">
      <c r="B50" s="1310"/>
      <c r="C50" s="1295" t="s">
        <v>970</v>
      </c>
      <c r="D50" s="515" t="s">
        <v>1837</v>
      </c>
      <c r="E50" s="513" t="s">
        <v>1404</v>
      </c>
      <c r="I50" s="32"/>
    </row>
    <row r="51" spans="2:9">
      <c r="B51" s="1310"/>
      <c r="C51" s="1295"/>
      <c r="D51" s="515" t="s">
        <v>1838</v>
      </c>
      <c r="E51" s="513" t="s">
        <v>1404</v>
      </c>
      <c r="I51" s="32"/>
    </row>
    <row r="52" spans="2:9">
      <c r="B52" s="1310"/>
      <c r="C52" s="1295" t="s">
        <v>985</v>
      </c>
      <c r="D52" s="515" t="s">
        <v>1839</v>
      </c>
      <c r="E52" s="513" t="s">
        <v>1404</v>
      </c>
      <c r="I52" s="32"/>
    </row>
    <row r="53" spans="2:9">
      <c r="B53" s="1310"/>
      <c r="C53" s="1295"/>
      <c r="D53" s="515" t="s">
        <v>1840</v>
      </c>
      <c r="E53" s="513" t="s">
        <v>1404</v>
      </c>
      <c r="I53" s="32"/>
    </row>
    <row r="54" spans="2:9">
      <c r="B54" s="1310"/>
      <c r="C54" s="615" t="s">
        <v>971</v>
      </c>
      <c r="D54" s="515" t="s">
        <v>1841</v>
      </c>
      <c r="E54" s="517" t="s">
        <v>1404</v>
      </c>
      <c r="I54" s="32"/>
    </row>
    <row r="55" spans="2:9">
      <c r="B55" s="1310"/>
      <c r="C55" s="615" t="s">
        <v>986</v>
      </c>
      <c r="D55" s="515" t="s">
        <v>1842</v>
      </c>
      <c r="E55" s="513" t="s">
        <v>1404</v>
      </c>
      <c r="I55" s="32"/>
    </row>
    <row r="56" spans="2:9">
      <c r="B56" s="1310"/>
      <c r="C56" s="615" t="s">
        <v>972</v>
      </c>
      <c r="D56" s="515" t="s">
        <v>1843</v>
      </c>
      <c r="E56" s="513" t="s">
        <v>1404</v>
      </c>
      <c r="I56" s="32"/>
    </row>
    <row r="57" spans="2:9">
      <c r="B57" s="1310"/>
      <c r="C57" s="615" t="s">
        <v>987</v>
      </c>
      <c r="D57" s="515" t="s">
        <v>1844</v>
      </c>
      <c r="E57" s="513" t="s">
        <v>1404</v>
      </c>
      <c r="I57" s="32"/>
    </row>
    <row r="58" spans="2:9">
      <c r="B58" s="1310"/>
      <c r="C58" s="1295" t="s">
        <v>973</v>
      </c>
      <c r="D58" s="515" t="s">
        <v>1845</v>
      </c>
      <c r="E58" s="513" t="s">
        <v>1404</v>
      </c>
      <c r="I58" s="32"/>
    </row>
    <row r="59" spans="2:9">
      <c r="B59" s="1310"/>
      <c r="C59" s="1295"/>
      <c r="D59" s="515" t="s">
        <v>1846</v>
      </c>
      <c r="E59" s="513" t="s">
        <v>1404</v>
      </c>
      <c r="I59" s="32"/>
    </row>
    <row r="60" spans="2:9">
      <c r="B60" s="1310"/>
      <c r="C60" s="1295" t="s">
        <v>988</v>
      </c>
      <c r="D60" s="515" t="s">
        <v>1847</v>
      </c>
      <c r="E60" s="513" t="s">
        <v>1404</v>
      </c>
      <c r="I60" s="32"/>
    </row>
    <row r="61" spans="2:9">
      <c r="B61" s="1310"/>
      <c r="C61" s="1295"/>
      <c r="D61" s="515" t="s">
        <v>1848</v>
      </c>
      <c r="E61" s="513" t="s">
        <v>1404</v>
      </c>
      <c r="I61" s="32"/>
    </row>
    <row r="62" spans="2:9">
      <c r="B62" s="1310"/>
      <c r="C62" s="615" t="s">
        <v>974</v>
      </c>
      <c r="D62" s="515" t="s">
        <v>1849</v>
      </c>
      <c r="E62" s="513" t="s">
        <v>1404</v>
      </c>
      <c r="I62" s="32"/>
    </row>
    <row r="63" spans="2:9">
      <c r="B63" s="1310"/>
      <c r="C63" s="615" t="s">
        <v>989</v>
      </c>
      <c r="D63" s="515" t="s">
        <v>1850</v>
      </c>
      <c r="E63" s="513" t="s">
        <v>1404</v>
      </c>
      <c r="I63" s="32"/>
    </row>
    <row r="64" spans="2:9">
      <c r="B64" s="1310"/>
      <c r="C64" s="615" t="s">
        <v>975</v>
      </c>
      <c r="D64" s="515" t="s">
        <v>1851</v>
      </c>
      <c r="E64" s="513" t="s">
        <v>1404</v>
      </c>
      <c r="I64" s="32"/>
    </row>
    <row r="65" spans="2:9">
      <c r="B65" s="1310"/>
      <c r="C65" s="615" t="s">
        <v>990</v>
      </c>
      <c r="D65" s="515" t="s">
        <v>1852</v>
      </c>
      <c r="E65" s="517" t="s">
        <v>1404</v>
      </c>
      <c r="I65" s="32"/>
    </row>
    <row r="66" spans="2:9">
      <c r="B66" s="1310"/>
      <c r="C66" s="616" t="s">
        <v>976</v>
      </c>
      <c r="D66" s="514" t="s">
        <v>1853</v>
      </c>
      <c r="E66" s="516" t="s">
        <v>1404</v>
      </c>
      <c r="I66" s="32"/>
    </row>
    <row r="67" spans="2:9">
      <c r="B67" s="1310"/>
      <c r="C67" s="615" t="s">
        <v>991</v>
      </c>
      <c r="D67" s="515" t="s">
        <v>1854</v>
      </c>
      <c r="E67" s="517" t="s">
        <v>1404</v>
      </c>
      <c r="I67" s="32"/>
    </row>
    <row r="68" spans="2:9">
      <c r="B68" s="1310"/>
      <c r="C68" s="380"/>
      <c r="D68" s="381"/>
      <c r="E68" s="382"/>
      <c r="I68" s="32"/>
    </row>
    <row r="69" spans="2:9" ht="15.75" thickBot="1">
      <c r="B69" s="1311"/>
      <c r="C69" s="383"/>
      <c r="D69" s="384"/>
      <c r="E69" s="385"/>
      <c r="I69" s="32"/>
    </row>
    <row r="71" spans="2:9">
      <c r="B71" s="1296" t="s">
        <v>1654</v>
      </c>
      <c r="C71" s="1297"/>
      <c r="D71" s="1297"/>
      <c r="E71" s="1297"/>
    </row>
  </sheetData>
  <mergeCells count="30">
    <mergeCell ref="B71:E71"/>
    <mergeCell ref="C8:E9"/>
    <mergeCell ref="B2:E2"/>
    <mergeCell ref="B3:B5"/>
    <mergeCell ref="C3:C5"/>
    <mergeCell ref="D3:D5"/>
    <mergeCell ref="E3:E5"/>
    <mergeCell ref="C41:C43"/>
    <mergeCell ref="B10:B6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4"/>
    <mergeCell ref="C35:C37"/>
    <mergeCell ref="C38:C40"/>
    <mergeCell ref="C60:C61"/>
    <mergeCell ref="C44:C45"/>
    <mergeCell ref="C46:C47"/>
    <mergeCell ref="C48:C49"/>
    <mergeCell ref="C50:C51"/>
    <mergeCell ref="C52:C53"/>
    <mergeCell ref="C58:C59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
CLEVELINGS s.r.o.&amp;"-,Obyčejné"
Míškovice 238
768 52 Míškovice&amp;C&amp;G&amp;R&amp;"-,Obyčejné"
Tel.:  +420 573 033 029
sales@clevelings.cz
www.clevelings.cz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7A031-5924-4C8A-B8E2-CA12C3799323}">
  <sheetPr>
    <tabColor theme="4"/>
  </sheetPr>
  <dimension ref="B1:J365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455" customWidth="1"/>
    <col min="2" max="2" width="37.7109375" style="456" customWidth="1"/>
    <col min="3" max="3" width="13.42578125" style="457" bestFit="1" customWidth="1"/>
    <col min="4" max="4" width="17.7109375" style="458" customWidth="1"/>
    <col min="5" max="5" width="22.7109375" style="455" customWidth="1"/>
    <col min="6" max="6" width="12.42578125" style="459" bestFit="1" customWidth="1"/>
    <col min="7" max="7" width="10.7109375" style="460" customWidth="1"/>
    <col min="8" max="8" width="2.140625" style="455" customWidth="1"/>
    <col min="9" max="16384" width="9.140625" style="455"/>
  </cols>
  <sheetData>
    <row r="1" spans="2:9" ht="12.75" customHeight="1"/>
    <row r="2" spans="2:9" ht="20.85" customHeight="1">
      <c r="B2" s="1162" t="s">
        <v>2464</v>
      </c>
      <c r="C2" s="1163"/>
      <c r="D2" s="1163"/>
      <c r="E2" s="1163"/>
      <c r="F2" s="1163"/>
      <c r="G2" s="1164"/>
      <c r="H2" s="461"/>
    </row>
    <row r="3" spans="2:9" ht="14.25" customHeight="1">
      <c r="B3" s="1314" t="s">
        <v>1652</v>
      </c>
      <c r="C3" s="1317" t="s">
        <v>1408</v>
      </c>
      <c r="D3" s="1320" t="s">
        <v>1651</v>
      </c>
      <c r="E3" s="1320"/>
      <c r="F3" s="1323" t="s">
        <v>2267</v>
      </c>
      <c r="G3" s="1326" t="s">
        <v>2096</v>
      </c>
    </row>
    <row r="4" spans="2:9" ht="14.25" customHeight="1">
      <c r="B4" s="1315"/>
      <c r="C4" s="1318"/>
      <c r="D4" s="1321"/>
      <c r="E4" s="1321"/>
      <c r="F4" s="1324"/>
      <c r="G4" s="1327"/>
    </row>
    <row r="5" spans="2:9" ht="14.25" customHeight="1">
      <c r="B5" s="1316"/>
      <c r="C5" s="1319"/>
      <c r="D5" s="1322"/>
      <c r="E5" s="1322"/>
      <c r="F5" s="1325"/>
      <c r="G5" s="1328"/>
    </row>
    <row r="6" spans="2:9" ht="9.9499999999999993" customHeight="1">
      <c r="B6" s="462"/>
      <c r="C6" s="463"/>
      <c r="D6" s="464"/>
      <c r="E6" s="464"/>
      <c r="F6" s="465"/>
      <c r="G6" s="466"/>
    </row>
    <row r="7" spans="2:9" ht="14.25" customHeight="1">
      <c r="B7" s="1339" t="s">
        <v>2097</v>
      </c>
      <c r="C7" s="1340"/>
      <c r="D7" s="1340"/>
      <c r="E7" s="1340"/>
      <c r="F7" s="1340"/>
      <c r="G7" s="729" t="str">
        <f>MID('RABATOVÝ LIST '!J26,1,2)</f>
        <v>00</v>
      </c>
    </row>
    <row r="8" spans="2:9" ht="9.9499999999999993" customHeight="1" thickBot="1">
      <c r="B8" s="462"/>
      <c r="C8" s="463"/>
      <c r="D8" s="464"/>
      <c r="E8" s="464"/>
      <c r="F8" s="465"/>
      <c r="G8" s="466"/>
    </row>
    <row r="9" spans="2:9" ht="14.25" customHeight="1">
      <c r="B9" s="488"/>
      <c r="C9" s="667"/>
      <c r="D9" s="667"/>
      <c r="E9" s="667"/>
      <c r="F9" s="667"/>
      <c r="G9" s="668"/>
    </row>
    <row r="10" spans="2:9" ht="14.25" customHeight="1">
      <c r="B10" s="478"/>
      <c r="C10" s="1331" t="s">
        <v>2098</v>
      </c>
      <c r="D10" s="1341" t="s">
        <v>2099</v>
      </c>
      <c r="E10" s="1341"/>
      <c r="F10" s="1335">
        <v>9.06</v>
      </c>
      <c r="G10" s="1337">
        <f>F10*(100-$G$7)/100</f>
        <v>9.06</v>
      </c>
    </row>
    <row r="11" spans="2:9" ht="14.25" customHeight="1">
      <c r="B11" s="478"/>
      <c r="C11" s="1331"/>
      <c r="D11" s="1341"/>
      <c r="E11" s="1341"/>
      <c r="F11" s="1335"/>
      <c r="G11" s="1337"/>
      <c r="I11" s="479"/>
    </row>
    <row r="12" spans="2:9" ht="14.25" customHeight="1">
      <c r="B12" s="478"/>
      <c r="C12" s="1331"/>
      <c r="D12" s="1341"/>
      <c r="E12" s="1341"/>
      <c r="F12" s="1335"/>
      <c r="G12" s="1337"/>
      <c r="I12" s="479"/>
    </row>
    <row r="13" spans="2:9" ht="14.25" customHeight="1">
      <c r="B13" s="478"/>
      <c r="C13" s="1332"/>
      <c r="D13" s="1342"/>
      <c r="E13" s="1342"/>
      <c r="F13" s="1336"/>
      <c r="G13" s="1338"/>
      <c r="I13" s="479"/>
    </row>
    <row r="14" spans="2:9" ht="14.25" customHeight="1" thickBot="1">
      <c r="B14" s="480"/>
      <c r="C14" s="511"/>
      <c r="D14" s="511"/>
      <c r="E14" s="511"/>
      <c r="F14" s="511"/>
      <c r="G14" s="512"/>
    </row>
    <row r="15" spans="2:9" ht="8.1" customHeight="1" thickBot="1">
      <c r="B15" s="462"/>
      <c r="C15" s="463"/>
      <c r="D15" s="464"/>
      <c r="E15" s="464"/>
      <c r="F15" s="465"/>
      <c r="G15" s="466"/>
    </row>
    <row r="16" spans="2:9" ht="14.25" customHeight="1">
      <c r="B16" s="467"/>
      <c r="C16" s="483"/>
      <c r="D16" s="484"/>
      <c r="E16" s="484"/>
      <c r="F16" s="485"/>
      <c r="G16" s="486"/>
      <c r="I16" s="479"/>
    </row>
    <row r="17" spans="2:9" ht="14.25" customHeight="1">
      <c r="B17" s="473"/>
      <c r="C17" s="1331" t="s">
        <v>2100</v>
      </c>
      <c r="D17" s="1333" t="s">
        <v>2101</v>
      </c>
      <c r="E17" s="1333"/>
      <c r="F17" s="1335">
        <v>12.94</v>
      </c>
      <c r="G17" s="1337">
        <f>F17*(100-$G$7)/100</f>
        <v>12.94</v>
      </c>
      <c r="I17" s="479"/>
    </row>
    <row r="18" spans="2:9" ht="14.25" customHeight="1">
      <c r="B18" s="478"/>
      <c r="C18" s="1331"/>
      <c r="D18" s="1333"/>
      <c r="E18" s="1333"/>
      <c r="F18" s="1335"/>
      <c r="G18" s="1337"/>
      <c r="I18" s="479"/>
    </row>
    <row r="19" spans="2:9" ht="14.25" customHeight="1">
      <c r="B19" s="478"/>
      <c r="C19" s="1331"/>
      <c r="D19" s="1333"/>
      <c r="E19" s="1333"/>
      <c r="F19" s="1335"/>
      <c r="G19" s="1337"/>
      <c r="I19" s="479"/>
    </row>
    <row r="20" spans="2:9" ht="14.25" customHeight="1">
      <c r="B20" s="478"/>
      <c r="C20" s="1332"/>
      <c r="D20" s="1334"/>
      <c r="E20" s="1334"/>
      <c r="F20" s="1336"/>
      <c r="G20" s="1338"/>
      <c r="I20" s="479"/>
    </row>
    <row r="21" spans="2:9" ht="14.25" customHeight="1" thickBot="1">
      <c r="B21" s="480"/>
      <c r="C21" s="1329"/>
      <c r="D21" s="1329"/>
      <c r="E21" s="1329"/>
      <c r="F21" s="1329"/>
      <c r="G21" s="1330"/>
      <c r="I21" s="479"/>
    </row>
    <row r="22" spans="2:9" ht="8.1" customHeight="1" thickBot="1">
      <c r="B22" s="462"/>
      <c r="C22" s="463"/>
      <c r="D22" s="464"/>
      <c r="E22" s="464"/>
      <c r="F22" s="465"/>
      <c r="G22" s="466"/>
    </row>
    <row r="23" spans="2:9" ht="14.25" customHeight="1">
      <c r="B23" s="467"/>
      <c r="C23" s="483"/>
      <c r="D23" s="484"/>
      <c r="E23" s="484"/>
      <c r="F23" s="485"/>
      <c r="G23" s="486"/>
      <c r="I23" s="479"/>
    </row>
    <row r="24" spans="2:9" ht="14.25" customHeight="1">
      <c r="B24" s="473"/>
      <c r="C24" s="1331" t="s">
        <v>2102</v>
      </c>
      <c r="D24" s="1333" t="s">
        <v>2103</v>
      </c>
      <c r="E24" s="1333"/>
      <c r="F24" s="1335">
        <v>11.74</v>
      </c>
      <c r="G24" s="1337">
        <f>F24*(100-$G$7)/100</f>
        <v>11.74</v>
      </c>
      <c r="I24" s="479"/>
    </row>
    <row r="25" spans="2:9" ht="14.25" customHeight="1">
      <c r="B25" s="478"/>
      <c r="C25" s="1331"/>
      <c r="D25" s="1333"/>
      <c r="E25" s="1333"/>
      <c r="F25" s="1335"/>
      <c r="G25" s="1337"/>
      <c r="I25" s="479"/>
    </row>
    <row r="26" spans="2:9" ht="14.25" customHeight="1">
      <c r="B26" s="478"/>
      <c r="C26" s="1331"/>
      <c r="D26" s="1333"/>
      <c r="E26" s="1333"/>
      <c r="F26" s="1335"/>
      <c r="G26" s="1337"/>
      <c r="I26" s="479"/>
    </row>
    <row r="27" spans="2:9" ht="14.25" customHeight="1">
      <c r="B27" s="478"/>
      <c r="C27" s="1332"/>
      <c r="D27" s="1334"/>
      <c r="E27" s="1334"/>
      <c r="F27" s="1336"/>
      <c r="G27" s="1338"/>
      <c r="I27" s="479"/>
    </row>
    <row r="28" spans="2:9" ht="14.25" customHeight="1" thickBot="1">
      <c r="B28" s="480"/>
      <c r="C28" s="1329"/>
      <c r="D28" s="1329"/>
      <c r="E28" s="1329"/>
      <c r="F28" s="1329"/>
      <c r="G28" s="1330"/>
      <c r="I28" s="479"/>
    </row>
    <row r="29" spans="2:9" ht="9.9499999999999993" customHeight="1">
      <c r="B29" s="462"/>
      <c r="C29" s="463"/>
      <c r="D29" s="464"/>
      <c r="E29" s="464"/>
      <c r="F29" s="465"/>
      <c r="G29" s="466"/>
    </row>
    <row r="30" spans="2:9" ht="14.25" customHeight="1">
      <c r="B30" s="1339" t="s">
        <v>2104</v>
      </c>
      <c r="C30" s="1340"/>
      <c r="D30" s="1340"/>
      <c r="E30" s="1340"/>
      <c r="F30" s="1340"/>
      <c r="G30" s="729" t="str">
        <f>MID('RABATOVÝ LIST '!J26,1,2)</f>
        <v>00</v>
      </c>
    </row>
    <row r="31" spans="2:9" ht="9.9499999999999993" customHeight="1" thickBot="1">
      <c r="B31" s="462"/>
      <c r="C31" s="463"/>
      <c r="D31" s="464"/>
      <c r="E31" s="464"/>
      <c r="F31" s="465"/>
      <c r="G31" s="466"/>
    </row>
    <row r="32" spans="2:9" ht="14.25" customHeight="1">
      <c r="B32" s="467"/>
      <c r="C32" s="468"/>
      <c r="D32" s="469"/>
      <c r="E32" s="469"/>
      <c r="F32" s="470"/>
      <c r="G32" s="471"/>
    </row>
    <row r="33" spans="2:10" s="472" customFormat="1" ht="14.25" customHeight="1">
      <c r="B33" s="473"/>
      <c r="C33" s="1331" t="s">
        <v>2105</v>
      </c>
      <c r="D33" s="1341" t="s">
        <v>2106</v>
      </c>
      <c r="E33" s="1341"/>
      <c r="F33" s="1335">
        <v>14.03</v>
      </c>
      <c r="G33" s="1337">
        <f>F33*(100-$G$30)/100</f>
        <v>14.03</v>
      </c>
      <c r="J33" s="455"/>
    </row>
    <row r="34" spans="2:10" ht="14.25" customHeight="1">
      <c r="B34" s="478"/>
      <c r="C34" s="1331"/>
      <c r="D34" s="1341"/>
      <c r="E34" s="1341"/>
      <c r="F34" s="1335"/>
      <c r="G34" s="1337"/>
      <c r="I34" s="479"/>
    </row>
    <row r="35" spans="2:10" ht="14.25" customHeight="1">
      <c r="B35" s="478"/>
      <c r="C35" s="1331"/>
      <c r="D35" s="1341"/>
      <c r="E35" s="1341"/>
      <c r="F35" s="1335"/>
      <c r="G35" s="1337"/>
      <c r="I35" s="479"/>
    </row>
    <row r="36" spans="2:10" ht="14.25" customHeight="1">
      <c r="B36" s="478"/>
      <c r="C36" s="1332"/>
      <c r="D36" s="1342"/>
      <c r="E36" s="1342"/>
      <c r="F36" s="1336"/>
      <c r="G36" s="1338"/>
      <c r="I36" s="479"/>
    </row>
    <row r="37" spans="2:10" ht="14.25" customHeight="1" thickBot="1">
      <c r="B37" s="480"/>
      <c r="C37" s="1329"/>
      <c r="D37" s="1329"/>
      <c r="E37" s="1329"/>
      <c r="F37" s="1329"/>
      <c r="G37" s="1330"/>
      <c r="I37" s="479"/>
    </row>
    <row r="38" spans="2:10" ht="9.9499999999999993" customHeight="1" thickBot="1">
      <c r="B38" s="481"/>
      <c r="C38" s="482"/>
      <c r="D38" s="482"/>
      <c r="E38" s="482"/>
      <c r="F38" s="482"/>
      <c r="G38" s="482"/>
      <c r="I38" s="479"/>
    </row>
    <row r="39" spans="2:10" ht="14.25" customHeight="1">
      <c r="B39" s="488"/>
      <c r="C39" s="495"/>
      <c r="D39" s="495"/>
      <c r="E39" s="495"/>
      <c r="F39" s="495"/>
      <c r="G39" s="496"/>
    </row>
    <row r="40" spans="2:10" ht="14.25" customHeight="1">
      <c r="B40" s="478"/>
      <c r="C40" s="1331" t="s">
        <v>2107</v>
      </c>
      <c r="D40" s="1341" t="s">
        <v>2108</v>
      </c>
      <c r="E40" s="1341"/>
      <c r="F40" s="1335">
        <v>17.600000000000001</v>
      </c>
      <c r="G40" s="1337">
        <f>F40*(100-$G$30)/100</f>
        <v>17.600000000000001</v>
      </c>
    </row>
    <row r="41" spans="2:10" ht="14.25" customHeight="1">
      <c r="B41" s="478"/>
      <c r="C41" s="1331"/>
      <c r="D41" s="1341"/>
      <c r="E41" s="1341"/>
      <c r="F41" s="1335"/>
      <c r="G41" s="1337"/>
    </row>
    <row r="42" spans="2:10" ht="14.25" customHeight="1">
      <c r="B42" s="478"/>
      <c r="C42" s="1331"/>
      <c r="D42" s="1341"/>
      <c r="E42" s="1341"/>
      <c r="F42" s="1335"/>
      <c r="G42" s="1337"/>
    </row>
    <row r="43" spans="2:10" ht="14.25" customHeight="1">
      <c r="B43" s="478"/>
      <c r="C43" s="1332"/>
      <c r="D43" s="1342"/>
      <c r="E43" s="1342"/>
      <c r="F43" s="1336"/>
      <c r="G43" s="1338"/>
    </row>
    <row r="44" spans="2:10" ht="14.25" customHeight="1" thickBot="1">
      <c r="B44" s="480"/>
      <c r="C44" s="511"/>
      <c r="D44" s="511"/>
      <c r="E44" s="511"/>
      <c r="F44" s="511"/>
      <c r="G44" s="512"/>
    </row>
    <row r="45" spans="2:10" ht="9.9499999999999993" customHeight="1" thickBot="1">
      <c r="B45" s="481"/>
      <c r="C45" s="489"/>
      <c r="D45" s="489"/>
      <c r="E45" s="489"/>
      <c r="F45" s="489"/>
      <c r="G45" s="489"/>
    </row>
    <row r="46" spans="2:10" ht="14.25" customHeight="1">
      <c r="B46" s="488"/>
      <c r="C46" s="495"/>
      <c r="D46" s="495"/>
      <c r="E46" s="495"/>
      <c r="F46" s="495"/>
      <c r="G46" s="496"/>
    </row>
    <row r="47" spans="2:10" ht="14.25" customHeight="1">
      <c r="B47" s="478"/>
      <c r="C47" s="1331" t="s">
        <v>2109</v>
      </c>
      <c r="D47" s="1341" t="s">
        <v>2106</v>
      </c>
      <c r="E47" s="1341"/>
      <c r="F47" s="1335">
        <v>33.28</v>
      </c>
      <c r="G47" s="1337">
        <f>F47*(100-$G$30)/100</f>
        <v>33.28</v>
      </c>
    </row>
    <row r="48" spans="2:10" ht="14.25" customHeight="1">
      <c r="B48" s="478"/>
      <c r="C48" s="1331"/>
      <c r="D48" s="1341"/>
      <c r="E48" s="1341"/>
      <c r="F48" s="1335"/>
      <c r="G48" s="1337"/>
    </row>
    <row r="49" spans="2:7" ht="14.25" customHeight="1">
      <c r="B49" s="478"/>
      <c r="C49" s="1331"/>
      <c r="D49" s="1341"/>
      <c r="E49" s="1341"/>
      <c r="F49" s="1335"/>
      <c r="G49" s="1337"/>
    </row>
    <row r="50" spans="2:7" ht="14.25" customHeight="1">
      <c r="B50" s="478"/>
      <c r="C50" s="1332"/>
      <c r="D50" s="1342"/>
      <c r="E50" s="1342"/>
      <c r="F50" s="1336"/>
      <c r="G50" s="1338"/>
    </row>
    <row r="51" spans="2:7" ht="14.25" customHeight="1" thickBot="1">
      <c r="B51" s="480"/>
      <c r="C51" s="511"/>
      <c r="D51" s="511"/>
      <c r="E51" s="511"/>
      <c r="F51" s="511"/>
      <c r="G51" s="512"/>
    </row>
    <row r="52" spans="2:7" ht="14.25" customHeight="1" thickBot="1">
      <c r="B52" s="481"/>
      <c r="C52" s="489"/>
      <c r="D52" s="489"/>
      <c r="E52" s="489"/>
      <c r="F52" s="489"/>
      <c r="G52" s="489"/>
    </row>
    <row r="53" spans="2:7" ht="14.25" customHeight="1">
      <c r="B53" s="488"/>
      <c r="C53" s="495"/>
      <c r="D53" s="495"/>
      <c r="E53" s="495"/>
      <c r="F53" s="495"/>
      <c r="G53" s="496"/>
    </row>
    <row r="54" spans="2:7" ht="14.25" customHeight="1">
      <c r="B54" s="478"/>
      <c r="C54" s="1331" t="s">
        <v>2110</v>
      </c>
      <c r="D54" s="1341" t="s">
        <v>2108</v>
      </c>
      <c r="E54" s="1341"/>
      <c r="F54" s="1335">
        <v>29.14</v>
      </c>
      <c r="G54" s="1337">
        <f>F54*(100-$G$30)/100</f>
        <v>29.14</v>
      </c>
    </row>
    <row r="55" spans="2:7" ht="14.25" customHeight="1">
      <c r="B55" s="478"/>
      <c r="C55" s="1331"/>
      <c r="D55" s="1341"/>
      <c r="E55" s="1341"/>
      <c r="F55" s="1335"/>
      <c r="G55" s="1337"/>
    </row>
    <row r="56" spans="2:7" ht="14.25" customHeight="1">
      <c r="B56" s="478"/>
      <c r="C56" s="1331"/>
      <c r="D56" s="1341"/>
      <c r="E56" s="1341"/>
      <c r="F56" s="1335"/>
      <c r="G56" s="1337"/>
    </row>
    <row r="57" spans="2:7" ht="14.25" customHeight="1">
      <c r="B57" s="478"/>
      <c r="C57" s="1332"/>
      <c r="D57" s="1342"/>
      <c r="E57" s="1342"/>
      <c r="F57" s="1336"/>
      <c r="G57" s="1338"/>
    </row>
    <row r="58" spans="2:7" ht="14.25" customHeight="1" thickBot="1">
      <c r="B58" s="480"/>
      <c r="C58" s="511"/>
      <c r="D58" s="511"/>
      <c r="E58" s="511"/>
      <c r="F58" s="511"/>
      <c r="G58" s="512"/>
    </row>
    <row r="59" spans="2:7" ht="9.9499999999999993" customHeight="1">
      <c r="B59" s="481"/>
      <c r="C59" s="489"/>
      <c r="D59" s="489"/>
      <c r="E59" s="489"/>
      <c r="F59" s="489"/>
      <c r="G59" s="489"/>
    </row>
    <row r="60" spans="2:7" ht="14.25" customHeight="1">
      <c r="B60" s="481"/>
      <c r="C60" s="489"/>
      <c r="D60" s="489"/>
      <c r="E60" s="489"/>
      <c r="F60" s="489"/>
      <c r="G60" s="489"/>
    </row>
    <row r="61" spans="2:7" ht="14.25" customHeight="1">
      <c r="B61" s="481"/>
      <c r="C61" s="489"/>
      <c r="D61" s="489"/>
      <c r="E61" s="489"/>
      <c r="F61" s="489"/>
      <c r="G61" s="489"/>
    </row>
    <row r="62" spans="2:7" ht="14.25" customHeight="1">
      <c r="B62" s="1339" t="s">
        <v>2111</v>
      </c>
      <c r="C62" s="1340"/>
      <c r="D62" s="1340"/>
      <c r="E62" s="1340"/>
      <c r="F62" s="1340"/>
      <c r="G62" s="729" t="str">
        <f>MID('RABATOVÝ LIST '!J26,1,2)</f>
        <v>00</v>
      </c>
    </row>
    <row r="63" spans="2:7" ht="9.9499999999999993" customHeight="1" thickBot="1">
      <c r="B63" s="481"/>
      <c r="C63" s="489"/>
      <c r="D63" s="489"/>
      <c r="E63" s="489"/>
      <c r="F63" s="489"/>
      <c r="G63" s="489"/>
    </row>
    <row r="64" spans="2:7" ht="14.25" customHeight="1">
      <c r="B64" s="488"/>
      <c r="C64" s="495"/>
      <c r="D64" s="495"/>
      <c r="E64" s="495"/>
      <c r="F64" s="495"/>
      <c r="G64" s="496"/>
    </row>
    <row r="65" spans="2:7" ht="14.25" customHeight="1">
      <c r="B65" s="478"/>
      <c r="C65" s="1331" t="s">
        <v>2112</v>
      </c>
      <c r="D65" s="1341" t="s">
        <v>2113</v>
      </c>
      <c r="E65" s="1341"/>
      <c r="F65" s="1335">
        <v>15.27</v>
      </c>
      <c r="G65" s="1337">
        <f>F65*(100-$G$62)/100</f>
        <v>15.27</v>
      </c>
    </row>
    <row r="66" spans="2:7" ht="14.25" customHeight="1">
      <c r="B66" s="478"/>
      <c r="C66" s="1331"/>
      <c r="D66" s="1341"/>
      <c r="E66" s="1341"/>
      <c r="F66" s="1335"/>
      <c r="G66" s="1337"/>
    </row>
    <row r="67" spans="2:7" ht="14.25" customHeight="1">
      <c r="B67" s="478"/>
      <c r="C67" s="1331"/>
      <c r="D67" s="1341"/>
      <c r="E67" s="1341"/>
      <c r="F67" s="1335"/>
      <c r="G67" s="1337"/>
    </row>
    <row r="68" spans="2:7" ht="14.25" customHeight="1">
      <c r="B68" s="478"/>
      <c r="C68" s="1332"/>
      <c r="D68" s="1342"/>
      <c r="E68" s="1342"/>
      <c r="F68" s="1336"/>
      <c r="G68" s="1338"/>
    </row>
    <row r="69" spans="2:7" ht="14.25" customHeight="1" thickBot="1">
      <c r="B69" s="480"/>
      <c r="C69" s="511"/>
      <c r="D69" s="511"/>
      <c r="E69" s="511"/>
      <c r="F69" s="511"/>
      <c r="G69" s="512"/>
    </row>
    <row r="70" spans="2:7" ht="9.9499999999999993" customHeight="1" thickBot="1">
      <c r="B70" s="481"/>
      <c r="C70" s="489"/>
      <c r="D70" s="489"/>
      <c r="E70" s="489"/>
      <c r="F70" s="489"/>
      <c r="G70" s="489"/>
    </row>
    <row r="71" spans="2:7" ht="14.25" customHeight="1">
      <c r="B71" s="488"/>
      <c r="C71" s="495"/>
      <c r="D71" s="495"/>
      <c r="E71" s="495"/>
      <c r="F71" s="495"/>
      <c r="G71" s="496"/>
    </row>
    <row r="72" spans="2:7" ht="14.25" customHeight="1">
      <c r="B72" s="478"/>
      <c r="C72" s="1331" t="s">
        <v>2114</v>
      </c>
      <c r="D72" s="1341" t="s">
        <v>2115</v>
      </c>
      <c r="E72" s="1341"/>
      <c r="F72" s="1335">
        <v>15.29</v>
      </c>
      <c r="G72" s="1337">
        <f>F72*(100-$G$62)/100</f>
        <v>15.29</v>
      </c>
    </row>
    <row r="73" spans="2:7" ht="14.25" customHeight="1">
      <c r="B73" s="478"/>
      <c r="C73" s="1331"/>
      <c r="D73" s="1341"/>
      <c r="E73" s="1341"/>
      <c r="F73" s="1335"/>
      <c r="G73" s="1337"/>
    </row>
    <row r="74" spans="2:7" ht="14.25" customHeight="1">
      <c r="B74" s="478"/>
      <c r="C74" s="1331"/>
      <c r="D74" s="1341"/>
      <c r="E74" s="1341"/>
      <c r="F74" s="1335"/>
      <c r="G74" s="1337"/>
    </row>
    <row r="75" spans="2:7" ht="14.25" customHeight="1">
      <c r="B75" s="478"/>
      <c r="C75" s="1332"/>
      <c r="D75" s="1342"/>
      <c r="E75" s="1342"/>
      <c r="F75" s="1336"/>
      <c r="G75" s="1338"/>
    </row>
    <row r="76" spans="2:7" ht="14.25" customHeight="1" thickBot="1">
      <c r="B76" s="480"/>
      <c r="C76" s="511"/>
      <c r="D76" s="511"/>
      <c r="E76" s="511"/>
      <c r="F76" s="511"/>
      <c r="G76" s="512"/>
    </row>
    <row r="77" spans="2:7" ht="9.9499999999999993" customHeight="1">
      <c r="B77" s="481"/>
      <c r="C77" s="489"/>
      <c r="D77" s="489"/>
      <c r="E77" s="489"/>
      <c r="F77" s="489"/>
      <c r="G77" s="489"/>
    </row>
    <row r="78" spans="2:7" ht="14.25" customHeight="1">
      <c r="B78" s="1339" t="s">
        <v>2116</v>
      </c>
      <c r="C78" s="1340"/>
      <c r="D78" s="1340"/>
      <c r="E78" s="1340"/>
      <c r="F78" s="1340"/>
      <c r="G78" s="729" t="str">
        <f>MID('RABATOVÝ LIST '!J26,1,2)</f>
        <v>00</v>
      </c>
    </row>
    <row r="79" spans="2:7" ht="9.9499999999999993" customHeight="1" thickBot="1">
      <c r="B79" s="481"/>
      <c r="C79" s="489"/>
      <c r="D79" s="489"/>
      <c r="E79" s="489"/>
      <c r="F79" s="489"/>
      <c r="G79" s="489"/>
    </row>
    <row r="80" spans="2:7" ht="14.25" customHeight="1">
      <c r="B80" s="488"/>
      <c r="C80" s="495"/>
      <c r="D80" s="495"/>
      <c r="E80" s="495"/>
      <c r="F80" s="495"/>
      <c r="G80" s="496"/>
    </row>
    <row r="81" spans="2:7" ht="14.25" customHeight="1">
      <c r="B81" s="478"/>
      <c r="C81" s="1331" t="s">
        <v>2117</v>
      </c>
      <c r="D81" s="1341" t="s">
        <v>2118</v>
      </c>
      <c r="E81" s="1341"/>
      <c r="F81" s="1335">
        <v>25.66</v>
      </c>
      <c r="G81" s="1337">
        <f>F81*(100-$G$78)/100</f>
        <v>25.66</v>
      </c>
    </row>
    <row r="82" spans="2:7" ht="14.25" customHeight="1">
      <c r="B82" s="478"/>
      <c r="C82" s="1331"/>
      <c r="D82" s="1341"/>
      <c r="E82" s="1341"/>
      <c r="F82" s="1335"/>
      <c r="G82" s="1337"/>
    </row>
    <row r="83" spans="2:7" ht="14.25" customHeight="1">
      <c r="B83" s="478"/>
      <c r="C83" s="1331"/>
      <c r="D83" s="1341"/>
      <c r="E83" s="1341"/>
      <c r="F83" s="1335"/>
      <c r="G83" s="1337"/>
    </row>
    <row r="84" spans="2:7" ht="14.25" customHeight="1">
      <c r="B84" s="478"/>
      <c r="C84" s="1332"/>
      <c r="D84" s="1342"/>
      <c r="E84" s="1342"/>
      <c r="F84" s="1336"/>
      <c r="G84" s="1338"/>
    </row>
    <row r="85" spans="2:7" ht="14.25" customHeight="1" thickBot="1">
      <c r="B85" s="480"/>
      <c r="C85" s="511"/>
      <c r="D85" s="511"/>
      <c r="E85" s="511"/>
      <c r="F85" s="511"/>
      <c r="G85" s="512"/>
    </row>
    <row r="86" spans="2:7" ht="9.9499999999999993" customHeight="1" thickBot="1">
      <c r="B86" s="481"/>
      <c r="C86" s="489"/>
      <c r="D86" s="489"/>
      <c r="E86" s="489"/>
      <c r="F86" s="489"/>
      <c r="G86" s="489"/>
    </row>
    <row r="87" spans="2:7" ht="14.25" customHeight="1">
      <c r="B87" s="488"/>
      <c r="C87" s="495"/>
      <c r="D87" s="495"/>
      <c r="E87" s="495"/>
      <c r="F87" s="495"/>
      <c r="G87" s="496"/>
    </row>
    <row r="88" spans="2:7" ht="14.25" customHeight="1">
      <c r="B88" s="478"/>
      <c r="C88" s="1331" t="s">
        <v>2119</v>
      </c>
      <c r="D88" s="1341" t="s">
        <v>2120</v>
      </c>
      <c r="E88" s="1341"/>
      <c r="F88" s="1335">
        <v>40.770000000000003</v>
      </c>
      <c r="G88" s="1337">
        <f>F88*(100-$G$78)/100</f>
        <v>40.770000000000003</v>
      </c>
    </row>
    <row r="89" spans="2:7" ht="14.25" customHeight="1">
      <c r="B89" s="478"/>
      <c r="C89" s="1331"/>
      <c r="D89" s="1341"/>
      <c r="E89" s="1341"/>
      <c r="F89" s="1335"/>
      <c r="G89" s="1337"/>
    </row>
    <row r="90" spans="2:7" ht="14.25" customHeight="1">
      <c r="B90" s="478"/>
      <c r="C90" s="1331"/>
      <c r="D90" s="1341"/>
      <c r="E90" s="1341"/>
      <c r="F90" s="1335"/>
      <c r="G90" s="1337"/>
    </row>
    <row r="91" spans="2:7" ht="14.25" customHeight="1">
      <c r="B91" s="478"/>
      <c r="C91" s="1332"/>
      <c r="D91" s="1342"/>
      <c r="E91" s="1342"/>
      <c r="F91" s="1336"/>
      <c r="G91" s="1338"/>
    </row>
    <row r="92" spans="2:7" ht="14.25" customHeight="1" thickBot="1">
      <c r="B92" s="480"/>
      <c r="C92" s="511"/>
      <c r="D92" s="511"/>
      <c r="E92" s="511"/>
      <c r="F92" s="511"/>
      <c r="G92" s="512"/>
    </row>
    <row r="93" spans="2:7" ht="9.9499999999999993" customHeight="1" thickBot="1">
      <c r="B93" s="481"/>
      <c r="C93" s="489"/>
      <c r="D93" s="489"/>
      <c r="E93" s="489"/>
      <c r="F93" s="489"/>
      <c r="G93" s="489"/>
    </row>
    <row r="94" spans="2:7" ht="14.25" customHeight="1">
      <c r="B94" s="488"/>
      <c r="C94" s="495"/>
      <c r="D94" s="495"/>
      <c r="E94" s="495"/>
      <c r="F94" s="495"/>
      <c r="G94" s="496"/>
    </row>
    <row r="95" spans="2:7" ht="14.25" customHeight="1">
      <c r="B95" s="478"/>
      <c r="C95" s="1331" t="s">
        <v>2121</v>
      </c>
      <c r="D95" s="1341" t="s">
        <v>2122</v>
      </c>
      <c r="E95" s="1341"/>
      <c r="F95" s="1335">
        <v>39.44</v>
      </c>
      <c r="G95" s="1337">
        <f>F95*(100-$G$78)/100</f>
        <v>39.44</v>
      </c>
    </row>
    <row r="96" spans="2:7" ht="14.25" customHeight="1">
      <c r="B96" s="478"/>
      <c r="C96" s="1331"/>
      <c r="D96" s="1341"/>
      <c r="E96" s="1341"/>
      <c r="F96" s="1335"/>
      <c r="G96" s="1337"/>
    </row>
    <row r="97" spans="2:7" ht="14.25" customHeight="1">
      <c r="B97" s="478"/>
      <c r="C97" s="1331"/>
      <c r="D97" s="1341"/>
      <c r="E97" s="1341"/>
      <c r="F97" s="1335"/>
      <c r="G97" s="1337"/>
    </row>
    <row r="98" spans="2:7" ht="14.25" customHeight="1">
      <c r="B98" s="478"/>
      <c r="C98" s="1332"/>
      <c r="D98" s="1342"/>
      <c r="E98" s="1342"/>
      <c r="F98" s="1336"/>
      <c r="G98" s="1338"/>
    </row>
    <row r="99" spans="2:7" ht="14.25" customHeight="1" thickBot="1">
      <c r="B99" s="480"/>
      <c r="C99" s="511"/>
      <c r="D99" s="511"/>
      <c r="E99" s="511"/>
      <c r="F99" s="511"/>
      <c r="G99" s="512"/>
    </row>
    <row r="100" spans="2:7" ht="9.9499999999999993" customHeight="1" thickBot="1">
      <c r="B100" s="481"/>
      <c r="C100" s="489"/>
      <c r="D100" s="489"/>
      <c r="E100" s="489"/>
      <c r="F100" s="489"/>
      <c r="G100" s="489"/>
    </row>
    <row r="101" spans="2:7" ht="14.25" customHeight="1">
      <c r="B101" s="488"/>
      <c r="C101" s="495"/>
      <c r="D101" s="495"/>
      <c r="E101" s="495"/>
      <c r="F101" s="495"/>
      <c r="G101" s="496"/>
    </row>
    <row r="102" spans="2:7" ht="14.25" customHeight="1">
      <c r="B102" s="478"/>
      <c r="C102" s="1331" t="s">
        <v>2123</v>
      </c>
      <c r="D102" s="1341" t="s">
        <v>2124</v>
      </c>
      <c r="E102" s="1341"/>
      <c r="F102" s="1335">
        <v>71.88</v>
      </c>
      <c r="G102" s="1337">
        <f>F102*(100-$G$78)/100</f>
        <v>71.88</v>
      </c>
    </row>
    <row r="103" spans="2:7" ht="14.25" customHeight="1">
      <c r="B103" s="478"/>
      <c r="C103" s="1331"/>
      <c r="D103" s="1341"/>
      <c r="E103" s="1341"/>
      <c r="F103" s="1335"/>
      <c r="G103" s="1337"/>
    </row>
    <row r="104" spans="2:7" ht="14.25" customHeight="1">
      <c r="B104" s="478"/>
      <c r="C104" s="1331"/>
      <c r="D104" s="1341"/>
      <c r="E104" s="1341"/>
      <c r="F104" s="1335"/>
      <c r="G104" s="1337"/>
    </row>
    <row r="105" spans="2:7" ht="14.25" customHeight="1">
      <c r="B105" s="478"/>
      <c r="C105" s="1332"/>
      <c r="D105" s="1342"/>
      <c r="E105" s="1342"/>
      <c r="F105" s="1336"/>
      <c r="G105" s="1338"/>
    </row>
    <row r="106" spans="2:7" ht="14.25" customHeight="1" thickBot="1">
      <c r="B106" s="480"/>
      <c r="C106" s="511"/>
      <c r="D106" s="511"/>
      <c r="E106" s="511"/>
      <c r="F106" s="511"/>
      <c r="G106" s="512"/>
    </row>
    <row r="107" spans="2:7" ht="9.9499999999999993" customHeight="1">
      <c r="B107" s="481"/>
      <c r="C107" s="489"/>
      <c r="D107" s="489"/>
      <c r="E107" s="489"/>
      <c r="F107" s="489"/>
      <c r="G107" s="489"/>
    </row>
    <row r="108" spans="2:7" ht="14.25" customHeight="1">
      <c r="B108" s="1339" t="s">
        <v>2125</v>
      </c>
      <c r="C108" s="1340"/>
      <c r="D108" s="1340"/>
      <c r="E108" s="1340"/>
      <c r="F108" s="1340"/>
      <c r="G108" s="729" t="str">
        <f>MID('RABATOVÝ LIST '!J26,1,2)</f>
        <v>00</v>
      </c>
    </row>
    <row r="109" spans="2:7" ht="9.9499999999999993" customHeight="1" thickBot="1">
      <c r="B109" s="481"/>
      <c r="C109" s="489"/>
      <c r="D109" s="489"/>
      <c r="E109" s="489"/>
      <c r="F109" s="489"/>
      <c r="G109" s="489"/>
    </row>
    <row r="110" spans="2:7" ht="14.25" customHeight="1">
      <c r="B110" s="488"/>
      <c r="C110" s="495"/>
      <c r="D110" s="495"/>
      <c r="E110" s="495"/>
      <c r="F110" s="495"/>
      <c r="G110" s="496"/>
    </row>
    <row r="111" spans="2:7" ht="14.25" customHeight="1">
      <c r="B111" s="478"/>
      <c r="C111" s="1331" t="s">
        <v>2126</v>
      </c>
      <c r="D111" s="1341" t="s">
        <v>2127</v>
      </c>
      <c r="E111" s="1341"/>
      <c r="F111" s="1335">
        <v>92.37</v>
      </c>
      <c r="G111" s="1337">
        <f>F111*(100-$G$108)/100</f>
        <v>92.37</v>
      </c>
    </row>
    <row r="112" spans="2:7" ht="14.25" customHeight="1">
      <c r="B112" s="478"/>
      <c r="C112" s="1331"/>
      <c r="D112" s="1341"/>
      <c r="E112" s="1341"/>
      <c r="F112" s="1335"/>
      <c r="G112" s="1337"/>
    </row>
    <row r="113" spans="2:7" ht="14.25" customHeight="1">
      <c r="B113" s="478"/>
      <c r="C113" s="1331"/>
      <c r="D113" s="1341"/>
      <c r="E113" s="1341"/>
      <c r="F113" s="1335"/>
      <c r="G113" s="1337"/>
    </row>
    <row r="114" spans="2:7" ht="14.25" customHeight="1">
      <c r="B114" s="478"/>
      <c r="C114" s="1332"/>
      <c r="D114" s="1342"/>
      <c r="E114" s="1342"/>
      <c r="F114" s="1336"/>
      <c r="G114" s="1338"/>
    </row>
    <row r="115" spans="2:7" ht="14.25" customHeight="1" thickBot="1">
      <c r="B115" s="480"/>
      <c r="C115" s="511"/>
      <c r="D115" s="511"/>
      <c r="E115" s="511"/>
      <c r="F115" s="511"/>
      <c r="G115" s="512"/>
    </row>
    <row r="116" spans="2:7" ht="14.25" customHeight="1" thickBot="1">
      <c r="B116" s="481"/>
      <c r="C116" s="489"/>
      <c r="D116" s="489"/>
      <c r="E116" s="489"/>
      <c r="F116" s="489"/>
      <c r="G116" s="489"/>
    </row>
    <row r="117" spans="2:7" ht="14.25" customHeight="1">
      <c r="B117" s="488"/>
      <c r="C117" s="495"/>
      <c r="D117" s="495"/>
      <c r="E117" s="495"/>
      <c r="F117" s="495"/>
      <c r="G117" s="496"/>
    </row>
    <row r="118" spans="2:7" ht="14.25" customHeight="1">
      <c r="B118" s="478"/>
      <c r="C118" s="1331" t="s">
        <v>2128</v>
      </c>
      <c r="D118" s="1341" t="s">
        <v>2129</v>
      </c>
      <c r="E118" s="1341"/>
      <c r="F118" s="1335">
        <v>92.13</v>
      </c>
      <c r="G118" s="1337">
        <f>F118*(100-$G$108)/100</f>
        <v>92.13</v>
      </c>
    </row>
    <row r="119" spans="2:7" ht="14.25" customHeight="1">
      <c r="B119" s="478"/>
      <c r="C119" s="1331"/>
      <c r="D119" s="1341"/>
      <c r="E119" s="1341"/>
      <c r="F119" s="1335"/>
      <c r="G119" s="1337"/>
    </row>
    <row r="120" spans="2:7" ht="14.25" customHeight="1">
      <c r="B120" s="478"/>
      <c r="C120" s="1331"/>
      <c r="D120" s="1341"/>
      <c r="E120" s="1341"/>
      <c r="F120" s="1335"/>
      <c r="G120" s="1337"/>
    </row>
    <row r="121" spans="2:7" ht="14.25" customHeight="1">
      <c r="B121" s="478"/>
      <c r="C121" s="1332"/>
      <c r="D121" s="1342"/>
      <c r="E121" s="1342"/>
      <c r="F121" s="1336"/>
      <c r="G121" s="1338"/>
    </row>
    <row r="122" spans="2:7" ht="14.25" customHeight="1" thickBot="1">
      <c r="B122" s="480"/>
      <c r="C122" s="511"/>
      <c r="D122" s="511"/>
      <c r="E122" s="511"/>
      <c r="F122" s="511"/>
      <c r="G122" s="512"/>
    </row>
    <row r="123" spans="2:7" ht="14.25" customHeight="1">
      <c r="B123" s="481"/>
      <c r="C123" s="489"/>
      <c r="D123" s="489"/>
      <c r="E123" s="489"/>
      <c r="F123" s="489"/>
      <c r="G123" s="489"/>
    </row>
    <row r="124" spans="2:7" ht="14.25" customHeight="1">
      <c r="B124" s="1339" t="s">
        <v>2130</v>
      </c>
      <c r="C124" s="1340"/>
      <c r="D124" s="1340"/>
      <c r="E124" s="1340"/>
      <c r="F124" s="1340"/>
      <c r="G124" s="729" t="str">
        <f>MID('RABATOVÝ LIST '!J26,1,2)</f>
        <v>00</v>
      </c>
    </row>
    <row r="125" spans="2:7" ht="9.9499999999999993" customHeight="1" thickBot="1">
      <c r="B125" s="481"/>
      <c r="C125" s="489"/>
      <c r="D125" s="489"/>
      <c r="E125" s="489"/>
      <c r="F125" s="489"/>
      <c r="G125" s="489"/>
    </row>
    <row r="126" spans="2:7" ht="14.25" customHeight="1">
      <c r="B126" s="488"/>
      <c r="C126" s="495"/>
      <c r="D126" s="495"/>
      <c r="E126" s="495"/>
      <c r="F126" s="495"/>
      <c r="G126" s="496"/>
    </row>
    <row r="127" spans="2:7" ht="14.25" customHeight="1">
      <c r="B127" s="478"/>
      <c r="C127" s="1331" t="s">
        <v>2131</v>
      </c>
      <c r="D127" s="1341" t="s">
        <v>2132</v>
      </c>
      <c r="E127" s="1341"/>
      <c r="F127" s="1335">
        <v>40.32</v>
      </c>
      <c r="G127" s="1337">
        <f>F127*(100-$G$124)/100</f>
        <v>40.32</v>
      </c>
    </row>
    <row r="128" spans="2:7" ht="14.25" customHeight="1">
      <c r="B128" s="478"/>
      <c r="C128" s="1331"/>
      <c r="D128" s="1341"/>
      <c r="E128" s="1341"/>
      <c r="F128" s="1335"/>
      <c r="G128" s="1337"/>
    </row>
    <row r="129" spans="2:7" ht="14.25" customHeight="1">
      <c r="B129" s="478"/>
      <c r="C129" s="1331"/>
      <c r="D129" s="1341"/>
      <c r="E129" s="1341"/>
      <c r="F129" s="1335"/>
      <c r="G129" s="1337"/>
    </row>
    <row r="130" spans="2:7" ht="14.25" customHeight="1">
      <c r="B130" s="478"/>
      <c r="C130" s="1332"/>
      <c r="D130" s="1342"/>
      <c r="E130" s="1342"/>
      <c r="F130" s="1336"/>
      <c r="G130" s="1338"/>
    </row>
    <row r="131" spans="2:7" ht="14.25" customHeight="1" thickBot="1">
      <c r="B131" s="480"/>
      <c r="C131" s="511"/>
      <c r="D131" s="511"/>
      <c r="E131" s="511"/>
      <c r="F131" s="511"/>
      <c r="G131" s="512"/>
    </row>
    <row r="132" spans="2:7" ht="9.9499999999999993" customHeight="1" thickBot="1">
      <c r="B132" s="481"/>
      <c r="C132" s="489"/>
      <c r="D132" s="489"/>
      <c r="E132" s="489"/>
      <c r="F132" s="489"/>
      <c r="G132" s="489"/>
    </row>
    <row r="133" spans="2:7" ht="14.25" customHeight="1">
      <c r="B133" s="488"/>
      <c r="C133" s="495"/>
      <c r="D133" s="495"/>
      <c r="E133" s="495"/>
      <c r="F133" s="495"/>
      <c r="G133" s="496"/>
    </row>
    <row r="134" spans="2:7" ht="14.25" customHeight="1">
      <c r="B134" s="478"/>
      <c r="C134" s="1331" t="s">
        <v>2133</v>
      </c>
      <c r="D134" s="1341" t="s">
        <v>2134</v>
      </c>
      <c r="E134" s="1341"/>
      <c r="F134" s="1335">
        <v>128.66999999999999</v>
      </c>
      <c r="G134" s="1337">
        <f>F134*(100-$G$124)/100</f>
        <v>128.66999999999999</v>
      </c>
    </row>
    <row r="135" spans="2:7" ht="14.25" customHeight="1">
      <c r="B135" s="478"/>
      <c r="C135" s="1331"/>
      <c r="D135" s="1341"/>
      <c r="E135" s="1341"/>
      <c r="F135" s="1335"/>
      <c r="G135" s="1337"/>
    </row>
    <row r="136" spans="2:7" ht="14.25" customHeight="1">
      <c r="B136" s="478"/>
      <c r="C136" s="1331"/>
      <c r="D136" s="1341"/>
      <c r="E136" s="1341"/>
      <c r="F136" s="1335"/>
      <c r="G136" s="1337"/>
    </row>
    <row r="137" spans="2:7" ht="14.25" customHeight="1">
      <c r="B137" s="478"/>
      <c r="C137" s="1332"/>
      <c r="D137" s="1342"/>
      <c r="E137" s="1342"/>
      <c r="F137" s="1336"/>
      <c r="G137" s="1338"/>
    </row>
    <row r="138" spans="2:7" ht="14.25" customHeight="1" thickBot="1">
      <c r="B138" s="480"/>
      <c r="C138" s="511"/>
      <c r="D138" s="511"/>
      <c r="E138" s="511"/>
      <c r="F138" s="511"/>
      <c r="G138" s="512"/>
    </row>
    <row r="139" spans="2:7" ht="9.9499999999999993" customHeight="1" thickBot="1">
      <c r="B139" s="481"/>
      <c r="C139" s="489"/>
      <c r="D139" s="489"/>
      <c r="E139" s="489"/>
      <c r="F139" s="489"/>
      <c r="G139" s="489"/>
    </row>
    <row r="140" spans="2:7" ht="14.25" customHeight="1">
      <c r="B140" s="731"/>
      <c r="C140" s="495"/>
      <c r="D140" s="495"/>
      <c r="E140" s="495"/>
      <c r="F140" s="495"/>
      <c r="G140" s="496"/>
    </row>
    <row r="141" spans="2:7" ht="14.25" customHeight="1">
      <c r="B141" s="732"/>
      <c r="C141" s="1331" t="s">
        <v>2135</v>
      </c>
      <c r="D141" s="1341" t="s">
        <v>2136</v>
      </c>
      <c r="E141" s="1341"/>
      <c r="F141" s="1335">
        <v>131.25</v>
      </c>
      <c r="G141" s="1337">
        <f>F141*(100-$G$124)/100</f>
        <v>131.25</v>
      </c>
    </row>
    <row r="142" spans="2:7" ht="14.25" customHeight="1">
      <c r="B142" s="732"/>
      <c r="C142" s="1331"/>
      <c r="D142" s="1341"/>
      <c r="E142" s="1341"/>
      <c r="F142" s="1335"/>
      <c r="G142" s="1337"/>
    </row>
    <row r="143" spans="2:7" ht="14.25" customHeight="1">
      <c r="B143" s="732"/>
      <c r="C143" s="1331"/>
      <c r="D143" s="1341"/>
      <c r="E143" s="1341"/>
      <c r="F143" s="1335"/>
      <c r="G143" s="1337"/>
    </row>
    <row r="144" spans="2:7" ht="14.25" customHeight="1">
      <c r="B144" s="732"/>
      <c r="C144" s="1332"/>
      <c r="D144" s="1342"/>
      <c r="E144" s="1342"/>
      <c r="F144" s="1336"/>
      <c r="G144" s="1338"/>
    </row>
    <row r="145" spans="2:7" ht="14.25" customHeight="1" thickBot="1">
      <c r="B145" s="733"/>
      <c r="C145" s="511"/>
      <c r="D145" s="511"/>
      <c r="E145" s="511"/>
      <c r="F145" s="511"/>
      <c r="G145" s="512"/>
    </row>
    <row r="146" spans="2:7" ht="9.9499999999999993" customHeight="1" thickBot="1">
      <c r="B146" s="481"/>
      <c r="C146" s="489"/>
      <c r="D146" s="489"/>
      <c r="E146" s="489"/>
      <c r="F146" s="489"/>
      <c r="G146" s="489"/>
    </row>
    <row r="147" spans="2:7" ht="14.25" customHeight="1">
      <c r="B147" s="488"/>
      <c r="C147" s="495"/>
      <c r="D147" s="495"/>
      <c r="E147" s="495"/>
      <c r="F147" s="495"/>
      <c r="G147" s="496"/>
    </row>
    <row r="148" spans="2:7" ht="14.25" customHeight="1">
      <c r="B148" s="478"/>
      <c r="C148" s="1331" t="s">
        <v>2137</v>
      </c>
      <c r="D148" s="1343" t="s">
        <v>2138</v>
      </c>
      <c r="E148" s="1343"/>
      <c r="F148" s="1335">
        <v>216.69</v>
      </c>
      <c r="G148" s="1337">
        <f>F148*(100-$G$124)/100</f>
        <v>216.69</v>
      </c>
    </row>
    <row r="149" spans="2:7" ht="14.25" customHeight="1">
      <c r="B149" s="478"/>
      <c r="C149" s="1331"/>
      <c r="D149" s="1343"/>
      <c r="E149" s="1343"/>
      <c r="F149" s="1335"/>
      <c r="G149" s="1337"/>
    </row>
    <row r="150" spans="2:7" ht="14.25" customHeight="1">
      <c r="B150" s="478"/>
      <c r="C150" s="1331"/>
      <c r="D150" s="1343"/>
      <c r="E150" s="1343"/>
      <c r="F150" s="1335"/>
      <c r="G150" s="1337"/>
    </row>
    <row r="151" spans="2:7" ht="14.25" customHeight="1">
      <c r="B151" s="478"/>
      <c r="C151" s="1332"/>
      <c r="D151" s="1344"/>
      <c r="E151" s="1344"/>
      <c r="F151" s="1336"/>
      <c r="G151" s="1338"/>
    </row>
    <row r="152" spans="2:7" ht="14.25" customHeight="1" thickBot="1">
      <c r="B152" s="480"/>
      <c r="C152" s="511"/>
      <c r="D152" s="511"/>
      <c r="E152" s="511"/>
      <c r="F152" s="511"/>
      <c r="G152" s="512"/>
    </row>
    <row r="153" spans="2:7" ht="9.9499999999999993" customHeight="1" thickBot="1">
      <c r="B153" s="481"/>
      <c r="C153" s="489"/>
      <c r="D153" s="489"/>
      <c r="E153" s="489"/>
      <c r="F153" s="489"/>
      <c r="G153" s="489"/>
    </row>
    <row r="154" spans="2:7" ht="14.25" customHeight="1">
      <c r="B154" s="488"/>
      <c r="C154" s="495"/>
      <c r="D154" s="495"/>
      <c r="E154" s="495"/>
      <c r="F154" s="495"/>
      <c r="G154" s="496"/>
    </row>
    <row r="155" spans="2:7" ht="14.25" customHeight="1">
      <c r="B155" s="478"/>
      <c r="C155" s="1331" t="s">
        <v>2139</v>
      </c>
      <c r="D155" s="1343" t="s">
        <v>2140</v>
      </c>
      <c r="E155" s="1343"/>
      <c r="F155" s="1335">
        <v>235.66</v>
      </c>
      <c r="G155" s="1337">
        <f>F155*(100-$G$124)/100</f>
        <v>235.66</v>
      </c>
    </row>
    <row r="156" spans="2:7" ht="14.25" customHeight="1">
      <c r="B156" s="478"/>
      <c r="C156" s="1331"/>
      <c r="D156" s="1343"/>
      <c r="E156" s="1343"/>
      <c r="F156" s="1335"/>
      <c r="G156" s="1337"/>
    </row>
    <row r="157" spans="2:7" ht="14.25" customHeight="1">
      <c r="B157" s="478"/>
      <c r="C157" s="1331"/>
      <c r="D157" s="1343"/>
      <c r="E157" s="1343"/>
      <c r="F157" s="1335"/>
      <c r="G157" s="1337"/>
    </row>
    <row r="158" spans="2:7" ht="14.25" customHeight="1">
      <c r="B158" s="478"/>
      <c r="C158" s="1332"/>
      <c r="D158" s="1344"/>
      <c r="E158" s="1344"/>
      <c r="F158" s="1336"/>
      <c r="G158" s="1338"/>
    </row>
    <row r="159" spans="2:7" ht="14.25" customHeight="1" thickBot="1">
      <c r="B159" s="480"/>
      <c r="C159" s="511"/>
      <c r="D159" s="511"/>
      <c r="E159" s="511"/>
      <c r="F159" s="511"/>
      <c r="G159" s="512"/>
    </row>
    <row r="160" spans="2:7" ht="9.9499999999999993" customHeight="1" thickBot="1">
      <c r="B160" s="481"/>
      <c r="C160" s="489"/>
      <c r="D160" s="489"/>
      <c r="E160" s="489"/>
      <c r="F160" s="489"/>
      <c r="G160" s="489"/>
    </row>
    <row r="161" spans="2:7" ht="14.25" customHeight="1">
      <c r="B161" s="488"/>
      <c r="C161" s="495"/>
      <c r="D161" s="495"/>
      <c r="E161" s="495"/>
      <c r="F161" s="495"/>
      <c r="G161" s="496"/>
    </row>
    <row r="162" spans="2:7" ht="14.25" customHeight="1">
      <c r="B162" s="478"/>
      <c r="C162" s="1331" t="s">
        <v>2141</v>
      </c>
      <c r="D162" s="1341" t="s">
        <v>2142</v>
      </c>
      <c r="E162" s="1341"/>
      <c r="F162" s="1335">
        <v>130.61000000000001</v>
      </c>
      <c r="G162" s="1337">
        <f>F162*(100-$G$124)/100</f>
        <v>130.61000000000001</v>
      </c>
    </row>
    <row r="163" spans="2:7" ht="14.25" customHeight="1">
      <c r="B163" s="478"/>
      <c r="C163" s="1331"/>
      <c r="D163" s="1341"/>
      <c r="E163" s="1341"/>
      <c r="F163" s="1335"/>
      <c r="G163" s="1337"/>
    </row>
    <row r="164" spans="2:7" ht="14.25" customHeight="1">
      <c r="B164" s="478"/>
      <c r="C164" s="1331"/>
      <c r="D164" s="1341"/>
      <c r="E164" s="1341"/>
      <c r="F164" s="1335"/>
      <c r="G164" s="1337"/>
    </row>
    <row r="165" spans="2:7" ht="14.25" customHeight="1">
      <c r="B165" s="478"/>
      <c r="C165" s="1332"/>
      <c r="D165" s="1342"/>
      <c r="E165" s="1342"/>
      <c r="F165" s="1336"/>
      <c r="G165" s="1338"/>
    </row>
    <row r="166" spans="2:7" ht="14.25" customHeight="1" thickBot="1">
      <c r="B166" s="480"/>
      <c r="C166" s="511"/>
      <c r="D166" s="511"/>
      <c r="E166" s="511"/>
      <c r="F166" s="511"/>
      <c r="G166" s="512"/>
    </row>
    <row r="167" spans="2:7" ht="9.9499999999999993" customHeight="1" thickBot="1">
      <c r="B167" s="481"/>
      <c r="C167" s="489"/>
      <c r="D167" s="489"/>
      <c r="E167" s="489"/>
      <c r="F167" s="489"/>
      <c r="G167" s="489"/>
    </row>
    <row r="168" spans="2:7" ht="14.25" customHeight="1">
      <c r="B168" s="488"/>
      <c r="C168" s="495"/>
      <c r="D168" s="495"/>
      <c r="E168" s="495"/>
      <c r="F168" s="495"/>
      <c r="G168" s="496"/>
    </row>
    <row r="169" spans="2:7" ht="14.25" customHeight="1">
      <c r="B169" s="478"/>
      <c r="C169" s="1331" t="s">
        <v>2143</v>
      </c>
      <c r="D169" s="1341" t="s">
        <v>2144</v>
      </c>
      <c r="E169" s="1341"/>
      <c r="F169" s="1335">
        <v>146.55000000000001</v>
      </c>
      <c r="G169" s="1337">
        <f>F169*(100-$G$124)/100</f>
        <v>146.55000000000001</v>
      </c>
    </row>
    <row r="170" spans="2:7" ht="14.25" customHeight="1">
      <c r="B170" s="478"/>
      <c r="C170" s="1331"/>
      <c r="D170" s="1341"/>
      <c r="E170" s="1341"/>
      <c r="F170" s="1335"/>
      <c r="G170" s="1337"/>
    </row>
    <row r="171" spans="2:7" ht="14.25" customHeight="1">
      <c r="B171" s="478"/>
      <c r="C171" s="1331"/>
      <c r="D171" s="1341"/>
      <c r="E171" s="1341"/>
      <c r="F171" s="1335"/>
      <c r="G171" s="1337"/>
    </row>
    <row r="172" spans="2:7" ht="14.25" customHeight="1">
      <c r="B172" s="478"/>
      <c r="C172" s="1332"/>
      <c r="D172" s="1342"/>
      <c r="E172" s="1342"/>
      <c r="F172" s="1336"/>
      <c r="G172" s="1338"/>
    </row>
    <row r="173" spans="2:7" ht="14.25" customHeight="1" thickBot="1">
      <c r="B173" s="480"/>
      <c r="C173" s="511"/>
      <c r="D173" s="511"/>
      <c r="E173" s="511"/>
      <c r="F173" s="511"/>
      <c r="G173" s="512"/>
    </row>
    <row r="174" spans="2:7" ht="9.9499999999999993" customHeight="1" thickBot="1">
      <c r="B174" s="481"/>
      <c r="C174" s="489"/>
      <c r="D174" s="489"/>
      <c r="E174" s="489"/>
      <c r="F174" s="489"/>
      <c r="G174" s="489"/>
    </row>
    <row r="175" spans="2:7" ht="14.25" customHeight="1">
      <c r="B175" s="488"/>
      <c r="C175" s="495"/>
      <c r="D175" s="495"/>
      <c r="E175" s="495"/>
      <c r="F175" s="495"/>
      <c r="G175" s="496"/>
    </row>
    <row r="176" spans="2:7" ht="14.25" customHeight="1">
      <c r="B176" s="478"/>
      <c r="C176" s="1331" t="s">
        <v>2145</v>
      </c>
      <c r="D176" s="1343" t="s">
        <v>2146</v>
      </c>
      <c r="E176" s="1343"/>
      <c r="F176" s="1335">
        <v>251.06</v>
      </c>
      <c r="G176" s="1337">
        <f>F176*(100-$G$124)/100</f>
        <v>251.06</v>
      </c>
    </row>
    <row r="177" spans="2:7" ht="14.25" customHeight="1">
      <c r="B177" s="478"/>
      <c r="C177" s="1331"/>
      <c r="D177" s="1343"/>
      <c r="E177" s="1343"/>
      <c r="F177" s="1335"/>
      <c r="G177" s="1337"/>
    </row>
    <row r="178" spans="2:7" ht="14.25" customHeight="1">
      <c r="B178" s="478"/>
      <c r="C178" s="1331"/>
      <c r="D178" s="1343"/>
      <c r="E178" s="1343"/>
      <c r="F178" s="1335"/>
      <c r="G178" s="1337"/>
    </row>
    <row r="179" spans="2:7" ht="14.25" customHeight="1">
      <c r="B179" s="478"/>
      <c r="C179" s="1332"/>
      <c r="D179" s="1344"/>
      <c r="E179" s="1344"/>
      <c r="F179" s="1336"/>
      <c r="G179" s="1338"/>
    </row>
    <row r="180" spans="2:7" ht="14.25" customHeight="1" thickBot="1">
      <c r="B180" s="480"/>
      <c r="C180" s="511"/>
      <c r="D180" s="511"/>
      <c r="E180" s="511"/>
      <c r="F180" s="511"/>
      <c r="G180" s="512"/>
    </row>
    <row r="181" spans="2:7" ht="14.25" customHeight="1">
      <c r="B181" s="481"/>
      <c r="C181" s="489"/>
      <c r="D181" s="489"/>
      <c r="E181" s="489"/>
      <c r="F181" s="489"/>
      <c r="G181" s="489"/>
    </row>
    <row r="182" spans="2:7" ht="14.25" customHeight="1">
      <c r="B182" s="481"/>
      <c r="C182" s="489"/>
      <c r="D182" s="489"/>
      <c r="E182" s="489"/>
      <c r="F182" s="489"/>
      <c r="G182" s="489"/>
    </row>
    <row r="183" spans="2:7" ht="14.25" customHeight="1" thickBot="1">
      <c r="B183" s="481"/>
      <c r="C183" s="489"/>
      <c r="D183" s="489"/>
      <c r="E183" s="489"/>
      <c r="F183" s="489"/>
      <c r="G183" s="489"/>
    </row>
    <row r="184" spans="2:7" ht="14.25" customHeight="1">
      <c r="B184" s="488"/>
      <c r="C184" s="495"/>
      <c r="D184" s="495"/>
      <c r="E184" s="495"/>
      <c r="F184" s="495"/>
      <c r="G184" s="496"/>
    </row>
    <row r="185" spans="2:7" ht="14.25" customHeight="1">
      <c r="B185" s="478"/>
      <c r="C185" s="1331" t="s">
        <v>2147</v>
      </c>
      <c r="D185" s="1343" t="s">
        <v>2148</v>
      </c>
      <c r="E185" s="1343"/>
      <c r="F185" s="1335">
        <v>220.76</v>
      </c>
      <c r="G185" s="1337">
        <f>F185*(100-$G$124)/100</f>
        <v>220.76</v>
      </c>
    </row>
    <row r="186" spans="2:7" ht="14.25" customHeight="1">
      <c r="B186" s="478"/>
      <c r="C186" s="1331"/>
      <c r="D186" s="1343"/>
      <c r="E186" s="1343"/>
      <c r="F186" s="1335"/>
      <c r="G186" s="1337"/>
    </row>
    <row r="187" spans="2:7" ht="14.25" customHeight="1">
      <c r="B187" s="478"/>
      <c r="C187" s="1331"/>
      <c r="D187" s="1343"/>
      <c r="E187" s="1343"/>
      <c r="F187" s="1335"/>
      <c r="G187" s="1337"/>
    </row>
    <row r="188" spans="2:7" ht="14.25" customHeight="1">
      <c r="B188" s="478"/>
      <c r="C188" s="1332"/>
      <c r="D188" s="1344"/>
      <c r="E188" s="1344"/>
      <c r="F188" s="1336"/>
      <c r="G188" s="1338"/>
    </row>
    <row r="189" spans="2:7" ht="14.25" customHeight="1" thickBot="1">
      <c r="B189" s="480"/>
      <c r="C189" s="511"/>
      <c r="D189" s="511"/>
      <c r="E189" s="511"/>
      <c r="F189" s="511"/>
      <c r="G189" s="512"/>
    </row>
    <row r="190" spans="2:7" ht="9.9499999999999993" customHeight="1" thickBot="1">
      <c r="B190" s="481"/>
      <c r="C190" s="489"/>
      <c r="D190" s="489"/>
      <c r="E190" s="489"/>
      <c r="F190" s="489"/>
      <c r="G190" s="489"/>
    </row>
    <row r="191" spans="2:7" ht="14.25" customHeight="1">
      <c r="B191" s="488"/>
      <c r="C191" s="495"/>
      <c r="D191" s="495"/>
      <c r="E191" s="495"/>
      <c r="F191" s="495"/>
      <c r="G191" s="496"/>
    </row>
    <row r="192" spans="2:7" ht="14.25" customHeight="1">
      <c r="B192" s="478"/>
      <c r="C192" s="1331" t="s">
        <v>2149</v>
      </c>
      <c r="D192" s="1343" t="s">
        <v>2150</v>
      </c>
      <c r="E192" s="1343"/>
      <c r="F192" s="1335">
        <v>8.7899999999999991</v>
      </c>
      <c r="G192" s="1337">
        <f>F192*(100-$G$124)/100</f>
        <v>8.7899999999999991</v>
      </c>
    </row>
    <row r="193" spans="2:7" ht="14.25" customHeight="1">
      <c r="B193" s="478"/>
      <c r="C193" s="1331"/>
      <c r="D193" s="1343"/>
      <c r="E193" s="1343"/>
      <c r="F193" s="1335"/>
      <c r="G193" s="1337"/>
    </row>
    <row r="194" spans="2:7" ht="14.25" customHeight="1">
      <c r="B194" s="478"/>
      <c r="C194" s="1331"/>
      <c r="D194" s="1343"/>
      <c r="E194" s="1343"/>
      <c r="F194" s="1335"/>
      <c r="G194" s="1337"/>
    </row>
    <row r="195" spans="2:7" ht="14.25" customHeight="1">
      <c r="B195" s="478"/>
      <c r="C195" s="1332"/>
      <c r="D195" s="1344"/>
      <c r="E195" s="1344"/>
      <c r="F195" s="1336"/>
      <c r="G195" s="1338"/>
    </row>
    <row r="196" spans="2:7" ht="14.25" customHeight="1" thickBot="1">
      <c r="B196" s="480"/>
      <c r="C196" s="511"/>
      <c r="D196" s="511"/>
      <c r="E196" s="511"/>
      <c r="F196" s="511"/>
      <c r="G196" s="512"/>
    </row>
    <row r="197" spans="2:7" ht="9.9499999999999993" customHeight="1" thickBot="1">
      <c r="B197" s="481"/>
      <c r="C197" s="489"/>
      <c r="D197" s="489"/>
      <c r="E197" s="489"/>
      <c r="F197" s="489"/>
      <c r="G197" s="489"/>
    </row>
    <row r="198" spans="2:7" ht="14.25" customHeight="1">
      <c r="B198" s="488"/>
      <c r="C198" s="495"/>
      <c r="D198" s="495"/>
      <c r="E198" s="495"/>
      <c r="F198" s="495"/>
      <c r="G198" s="496"/>
    </row>
    <row r="199" spans="2:7" ht="14.25" customHeight="1">
      <c r="B199" s="478"/>
      <c r="C199" s="1331" t="s">
        <v>2151</v>
      </c>
      <c r="D199" s="1343" t="s">
        <v>2152</v>
      </c>
      <c r="E199" s="1343"/>
      <c r="F199" s="1335">
        <v>9.06</v>
      </c>
      <c r="G199" s="1337">
        <f>F199*(100-$G$124)/100</f>
        <v>9.06</v>
      </c>
    </row>
    <row r="200" spans="2:7" ht="14.25" customHeight="1">
      <c r="B200" s="478"/>
      <c r="C200" s="1331"/>
      <c r="D200" s="1343"/>
      <c r="E200" s="1343"/>
      <c r="F200" s="1335"/>
      <c r="G200" s="1337"/>
    </row>
    <row r="201" spans="2:7" ht="14.25" customHeight="1">
      <c r="B201" s="478"/>
      <c r="C201" s="1331"/>
      <c r="D201" s="1343"/>
      <c r="E201" s="1343"/>
      <c r="F201" s="1335"/>
      <c r="G201" s="1337"/>
    </row>
    <row r="202" spans="2:7" ht="14.25" customHeight="1">
      <c r="B202" s="478"/>
      <c r="C202" s="1332"/>
      <c r="D202" s="1344"/>
      <c r="E202" s="1344"/>
      <c r="F202" s="1336"/>
      <c r="G202" s="1338"/>
    </row>
    <row r="203" spans="2:7" ht="14.25" customHeight="1" thickBot="1">
      <c r="B203" s="480"/>
      <c r="C203" s="511"/>
      <c r="D203" s="511"/>
      <c r="E203" s="511"/>
      <c r="F203" s="511"/>
      <c r="G203" s="512"/>
    </row>
    <row r="204" spans="2:7" ht="9.9499999999999993" customHeight="1">
      <c r="B204" s="682"/>
      <c r="C204" s="494"/>
      <c r="D204" s="494"/>
      <c r="E204" s="494"/>
      <c r="F204" s="494"/>
      <c r="G204" s="494"/>
    </row>
    <row r="205" spans="2:7" ht="14.25" customHeight="1">
      <c r="B205" s="1339" t="s">
        <v>2153</v>
      </c>
      <c r="C205" s="1340"/>
      <c r="D205" s="1340"/>
      <c r="E205" s="1340"/>
      <c r="F205" s="1340"/>
      <c r="G205" s="729" t="str">
        <f>MID('RABATOVÝ LIST '!J26,1,2)</f>
        <v>00</v>
      </c>
    </row>
    <row r="206" spans="2:7" ht="9.9499999999999993" customHeight="1" thickBot="1">
      <c r="B206" s="682"/>
      <c r="C206" s="494"/>
      <c r="D206" s="494"/>
      <c r="E206" s="494"/>
      <c r="F206" s="494"/>
      <c r="G206" s="494"/>
    </row>
    <row r="207" spans="2:7" ht="14.25" customHeight="1">
      <c r="B207" s="488"/>
      <c r="C207" s="495"/>
      <c r="D207" s="495"/>
      <c r="E207" s="495"/>
      <c r="F207" s="495"/>
      <c r="G207" s="496"/>
    </row>
    <row r="208" spans="2:7" ht="14.25" customHeight="1">
      <c r="B208" s="478"/>
      <c r="C208" s="1331" t="s">
        <v>2154</v>
      </c>
      <c r="D208" s="1341" t="s">
        <v>2155</v>
      </c>
      <c r="E208" s="1341"/>
      <c r="F208" s="1335">
        <v>106.75</v>
      </c>
      <c r="G208" s="1337">
        <f>F208*(100-$G$205)/100</f>
        <v>106.75</v>
      </c>
    </row>
    <row r="209" spans="2:7" ht="14.25" customHeight="1">
      <c r="B209" s="478"/>
      <c r="C209" s="1331"/>
      <c r="D209" s="1341"/>
      <c r="E209" s="1341"/>
      <c r="F209" s="1335"/>
      <c r="G209" s="1337"/>
    </row>
    <row r="210" spans="2:7" ht="14.25" customHeight="1">
      <c r="B210" s="478"/>
      <c r="C210" s="1331"/>
      <c r="D210" s="1341"/>
      <c r="E210" s="1341"/>
      <c r="F210" s="1335"/>
      <c r="G210" s="1337"/>
    </row>
    <row r="211" spans="2:7" ht="14.25" customHeight="1">
      <c r="B211" s="478"/>
      <c r="C211" s="1332"/>
      <c r="D211" s="1342"/>
      <c r="E211" s="1342"/>
      <c r="F211" s="1336"/>
      <c r="G211" s="1338"/>
    </row>
    <row r="212" spans="2:7" ht="14.25" customHeight="1" thickBot="1">
      <c r="B212" s="480"/>
      <c r="C212" s="511"/>
      <c r="D212" s="511"/>
      <c r="E212" s="511"/>
      <c r="F212" s="511"/>
      <c r="G212" s="512"/>
    </row>
    <row r="213" spans="2:7" ht="9.9499999999999993" customHeight="1" thickBot="1">
      <c r="B213" s="682"/>
      <c r="C213" s="494"/>
      <c r="D213" s="494"/>
      <c r="E213" s="494"/>
      <c r="F213" s="494"/>
      <c r="G213" s="494"/>
    </row>
    <row r="214" spans="2:7" ht="14.25" customHeight="1">
      <c r="B214" s="731"/>
      <c r="C214" s="495"/>
      <c r="D214" s="495"/>
      <c r="E214" s="495"/>
      <c r="F214" s="495"/>
      <c r="G214" s="496"/>
    </row>
    <row r="215" spans="2:7" ht="14.25" customHeight="1">
      <c r="B215" s="732"/>
      <c r="C215" s="1331" t="s">
        <v>2156</v>
      </c>
      <c r="D215" s="1341" t="s">
        <v>2157</v>
      </c>
      <c r="E215" s="1341"/>
      <c r="F215" s="1335">
        <v>215.64</v>
      </c>
      <c r="G215" s="1337">
        <f>F215*(100-$G$205)/100</f>
        <v>215.64</v>
      </c>
    </row>
    <row r="216" spans="2:7" ht="14.25" customHeight="1">
      <c r="B216" s="732"/>
      <c r="C216" s="1331"/>
      <c r="D216" s="1341"/>
      <c r="E216" s="1341"/>
      <c r="F216" s="1335"/>
      <c r="G216" s="1337"/>
    </row>
    <row r="217" spans="2:7" ht="14.25" customHeight="1">
      <c r="B217" s="732"/>
      <c r="C217" s="1331"/>
      <c r="D217" s="1341"/>
      <c r="E217" s="1341"/>
      <c r="F217" s="1335"/>
      <c r="G217" s="1337"/>
    </row>
    <row r="218" spans="2:7" ht="14.25" customHeight="1">
      <c r="B218" s="732"/>
      <c r="C218" s="1332"/>
      <c r="D218" s="1342"/>
      <c r="E218" s="1342"/>
      <c r="F218" s="1336"/>
      <c r="G218" s="1338"/>
    </row>
    <row r="219" spans="2:7" ht="14.25" customHeight="1" thickBot="1">
      <c r="B219" s="733"/>
      <c r="C219" s="511"/>
      <c r="D219" s="511"/>
      <c r="E219" s="511"/>
      <c r="F219" s="511"/>
      <c r="G219" s="512"/>
    </row>
    <row r="220" spans="2:7" ht="9.9499999999999993" customHeight="1">
      <c r="B220" s="682"/>
      <c r="C220" s="494"/>
      <c r="D220" s="494"/>
      <c r="E220" s="494"/>
      <c r="F220" s="494"/>
      <c r="G220" s="494"/>
    </row>
    <row r="221" spans="2:7" ht="14.25" customHeight="1">
      <c r="B221" s="1339" t="s">
        <v>2158</v>
      </c>
      <c r="C221" s="1340"/>
      <c r="D221" s="1340"/>
      <c r="E221" s="1340"/>
      <c r="F221" s="1340"/>
      <c r="G221" s="729" t="str">
        <f>MID('RABATOVÝ LIST '!J26,1,2)</f>
        <v>00</v>
      </c>
    </row>
    <row r="222" spans="2:7" ht="9.9499999999999993" customHeight="1" thickBot="1">
      <c r="B222" s="682"/>
      <c r="C222" s="494"/>
      <c r="D222" s="494"/>
      <c r="E222" s="494"/>
      <c r="F222" s="494"/>
      <c r="G222" s="494"/>
    </row>
    <row r="223" spans="2:7" ht="14.25" customHeight="1">
      <c r="B223" s="488"/>
      <c r="C223" s="495"/>
      <c r="D223" s="495"/>
      <c r="E223" s="495"/>
      <c r="F223" s="495"/>
      <c r="G223" s="496"/>
    </row>
    <row r="224" spans="2:7" ht="14.25" customHeight="1">
      <c r="B224" s="478"/>
      <c r="C224" s="1331" t="s">
        <v>2159</v>
      </c>
      <c r="D224" s="1341" t="s">
        <v>2160</v>
      </c>
      <c r="E224" s="1341"/>
      <c r="F224" s="1335">
        <v>163.56</v>
      </c>
      <c r="G224" s="1337">
        <f>F224*(100-$G$221)/100</f>
        <v>163.56</v>
      </c>
    </row>
    <row r="225" spans="2:7" ht="14.25" customHeight="1">
      <c r="B225" s="478"/>
      <c r="C225" s="1331"/>
      <c r="D225" s="1341"/>
      <c r="E225" s="1341"/>
      <c r="F225" s="1335"/>
      <c r="G225" s="1337"/>
    </row>
    <row r="226" spans="2:7" ht="14.25" customHeight="1">
      <c r="B226" s="478"/>
      <c r="C226" s="1331"/>
      <c r="D226" s="1341"/>
      <c r="E226" s="1341"/>
      <c r="F226" s="1335"/>
      <c r="G226" s="1337"/>
    </row>
    <row r="227" spans="2:7" ht="14.25" customHeight="1">
      <c r="B227" s="478"/>
      <c r="C227" s="1332"/>
      <c r="D227" s="1342"/>
      <c r="E227" s="1342"/>
      <c r="F227" s="1336"/>
      <c r="G227" s="1338"/>
    </row>
    <row r="228" spans="2:7" ht="14.25" customHeight="1" thickBot="1">
      <c r="B228" s="480"/>
      <c r="C228" s="511"/>
      <c r="D228" s="511"/>
      <c r="E228" s="511"/>
      <c r="F228" s="511"/>
      <c r="G228" s="512"/>
    </row>
    <row r="229" spans="2:7" ht="14.25" customHeight="1" thickBot="1">
      <c r="B229" s="481"/>
      <c r="C229" s="489"/>
      <c r="D229" s="489"/>
      <c r="E229" s="489"/>
      <c r="F229" s="489"/>
      <c r="G229" s="489"/>
    </row>
    <row r="230" spans="2:7" ht="14.25" customHeight="1">
      <c r="B230" s="731"/>
      <c r="C230" s="495"/>
      <c r="D230" s="495"/>
      <c r="E230" s="495"/>
      <c r="F230" s="495"/>
      <c r="G230" s="496"/>
    </row>
    <row r="231" spans="2:7" ht="14.25" customHeight="1">
      <c r="B231" s="732"/>
      <c r="C231" s="1331" t="s">
        <v>2161</v>
      </c>
      <c r="D231" s="1341" t="s">
        <v>2162</v>
      </c>
      <c r="E231" s="1341"/>
      <c r="F231" s="1335">
        <v>237.4</v>
      </c>
      <c r="G231" s="1337">
        <f>F231*(100-$G$221)/100</f>
        <v>237.4</v>
      </c>
    </row>
    <row r="232" spans="2:7" ht="14.25" customHeight="1">
      <c r="B232" s="732"/>
      <c r="C232" s="1331"/>
      <c r="D232" s="1341"/>
      <c r="E232" s="1341"/>
      <c r="F232" s="1335"/>
      <c r="G232" s="1337"/>
    </row>
    <row r="233" spans="2:7" ht="14.25" customHeight="1">
      <c r="B233" s="732"/>
      <c r="C233" s="1331"/>
      <c r="D233" s="1341"/>
      <c r="E233" s="1341"/>
      <c r="F233" s="1335"/>
      <c r="G233" s="1337"/>
    </row>
    <row r="234" spans="2:7" ht="14.25" customHeight="1">
      <c r="B234" s="732"/>
      <c r="C234" s="1332"/>
      <c r="D234" s="1342"/>
      <c r="E234" s="1342"/>
      <c r="F234" s="1336"/>
      <c r="G234" s="1338"/>
    </row>
    <row r="235" spans="2:7" ht="14.25" customHeight="1" thickBot="1">
      <c r="B235" s="480"/>
      <c r="C235" s="511"/>
      <c r="D235" s="511"/>
      <c r="E235" s="511"/>
      <c r="F235" s="511"/>
      <c r="G235" s="512"/>
    </row>
    <row r="236" spans="2:7" ht="9.9499999999999993" customHeight="1" thickBot="1">
      <c r="B236" s="481"/>
      <c r="C236" s="489"/>
      <c r="D236" s="489"/>
      <c r="E236" s="489"/>
      <c r="F236" s="489"/>
      <c r="G236" s="489"/>
    </row>
    <row r="237" spans="2:7" ht="14.25" customHeight="1">
      <c r="B237" s="731"/>
      <c r="C237" s="495"/>
      <c r="D237" s="495"/>
      <c r="E237" s="495"/>
      <c r="F237" s="495"/>
      <c r="G237" s="496"/>
    </row>
    <row r="238" spans="2:7" ht="14.25" customHeight="1">
      <c r="B238" s="732"/>
      <c r="C238" s="1331" t="s">
        <v>2163</v>
      </c>
      <c r="D238" s="1341" t="s">
        <v>2164</v>
      </c>
      <c r="E238" s="1341"/>
      <c r="F238" s="1335">
        <v>133.88</v>
      </c>
      <c r="G238" s="1337">
        <f>F238*(100-$G$221)/100</f>
        <v>133.88</v>
      </c>
    </row>
    <row r="239" spans="2:7" ht="14.25" customHeight="1">
      <c r="B239" s="732"/>
      <c r="C239" s="1331"/>
      <c r="D239" s="1341"/>
      <c r="E239" s="1341"/>
      <c r="F239" s="1335"/>
      <c r="G239" s="1337"/>
    </row>
    <row r="240" spans="2:7" ht="14.25" customHeight="1">
      <c r="B240" s="732"/>
      <c r="C240" s="1331"/>
      <c r="D240" s="1341"/>
      <c r="E240" s="1341"/>
      <c r="F240" s="1335"/>
      <c r="G240" s="1337"/>
    </row>
    <row r="241" spans="2:7" ht="14.25" customHeight="1">
      <c r="B241" s="732"/>
      <c r="C241" s="1332"/>
      <c r="D241" s="1342"/>
      <c r="E241" s="1342"/>
      <c r="F241" s="1336"/>
      <c r="G241" s="1338"/>
    </row>
    <row r="242" spans="2:7" ht="14.25" customHeight="1" thickBot="1">
      <c r="B242" s="733"/>
      <c r="C242" s="511"/>
      <c r="D242" s="511"/>
      <c r="E242" s="511"/>
      <c r="F242" s="511"/>
      <c r="G242" s="512"/>
    </row>
    <row r="243" spans="2:7" ht="14.25" customHeight="1">
      <c r="B243" s="487"/>
      <c r="C243" s="489"/>
      <c r="D243" s="489"/>
      <c r="E243" s="489"/>
      <c r="F243" s="489"/>
      <c r="G243" s="489"/>
    </row>
    <row r="244" spans="2:7" ht="9.9499999999999993" customHeight="1" thickBot="1">
      <c r="B244" s="682"/>
      <c r="C244" s="494"/>
      <c r="D244" s="494"/>
      <c r="E244" s="494"/>
      <c r="F244" s="494"/>
      <c r="G244" s="494"/>
    </row>
    <row r="245" spans="2:7" ht="14.25" customHeight="1">
      <c r="B245" s="731"/>
      <c r="C245" s="495"/>
      <c r="D245" s="495"/>
      <c r="E245" s="495"/>
      <c r="F245" s="495"/>
      <c r="G245" s="496"/>
    </row>
    <row r="246" spans="2:7" ht="14.25" customHeight="1">
      <c r="B246" s="732"/>
      <c r="C246" s="1331" t="s">
        <v>2165</v>
      </c>
      <c r="D246" s="1341" t="s">
        <v>2166</v>
      </c>
      <c r="E246" s="1341"/>
      <c r="F246" s="1335">
        <v>313.97000000000003</v>
      </c>
      <c r="G246" s="1337">
        <f>F246*(100-$G$221)/100</f>
        <v>313.97000000000003</v>
      </c>
    </row>
    <row r="247" spans="2:7" ht="14.25" customHeight="1">
      <c r="B247" s="732"/>
      <c r="C247" s="1331"/>
      <c r="D247" s="1341"/>
      <c r="E247" s="1341"/>
      <c r="F247" s="1335"/>
      <c r="G247" s="1337"/>
    </row>
    <row r="248" spans="2:7" ht="14.25" customHeight="1">
      <c r="B248" s="732"/>
      <c r="C248" s="1331"/>
      <c r="D248" s="1341"/>
      <c r="E248" s="1341"/>
      <c r="F248" s="1335"/>
      <c r="G248" s="1337"/>
    </row>
    <row r="249" spans="2:7" ht="14.25" customHeight="1">
      <c r="B249" s="732"/>
      <c r="C249" s="1332"/>
      <c r="D249" s="1342"/>
      <c r="E249" s="1342"/>
      <c r="F249" s="1336"/>
      <c r="G249" s="1338"/>
    </row>
    <row r="250" spans="2:7" ht="14.25" customHeight="1" thickBot="1">
      <c r="B250" s="733"/>
      <c r="C250" s="511"/>
      <c r="D250" s="511"/>
      <c r="E250" s="511"/>
      <c r="F250" s="511"/>
      <c r="G250" s="512"/>
    </row>
    <row r="251" spans="2:7" ht="14.25" customHeight="1" thickBot="1">
      <c r="B251" s="682"/>
      <c r="C251" s="494"/>
      <c r="D251" s="494"/>
      <c r="E251" s="494"/>
      <c r="F251" s="494"/>
      <c r="G251" s="494"/>
    </row>
    <row r="252" spans="2:7" ht="14.25" customHeight="1">
      <c r="B252" s="488"/>
      <c r="C252" s="495"/>
      <c r="D252" s="495"/>
      <c r="E252" s="495"/>
      <c r="F252" s="495"/>
      <c r="G252" s="496"/>
    </row>
    <row r="253" spans="2:7" ht="14.25" customHeight="1">
      <c r="B253" s="478"/>
      <c r="C253" s="1331" t="s">
        <v>2167</v>
      </c>
      <c r="D253" s="1341" t="s">
        <v>2168</v>
      </c>
      <c r="E253" s="1341"/>
      <c r="F253" s="1335">
        <v>13.73</v>
      </c>
      <c r="G253" s="1337">
        <f>F253*(100-$G$221)/100</f>
        <v>13.73</v>
      </c>
    </row>
    <row r="254" spans="2:7" ht="14.25" customHeight="1">
      <c r="B254" s="478"/>
      <c r="C254" s="1331"/>
      <c r="D254" s="1341"/>
      <c r="E254" s="1341"/>
      <c r="F254" s="1335"/>
      <c r="G254" s="1337"/>
    </row>
    <row r="255" spans="2:7" ht="14.25" customHeight="1">
      <c r="B255" s="478"/>
      <c r="C255" s="1331"/>
      <c r="D255" s="1341"/>
      <c r="E255" s="1341"/>
      <c r="F255" s="1335"/>
      <c r="G255" s="1337"/>
    </row>
    <row r="256" spans="2:7" ht="14.25" customHeight="1">
      <c r="B256" s="478"/>
      <c r="C256" s="1332"/>
      <c r="D256" s="1342"/>
      <c r="E256" s="1342"/>
      <c r="F256" s="1336"/>
      <c r="G256" s="1338"/>
    </row>
    <row r="257" spans="2:7" ht="14.25" customHeight="1" thickBot="1">
      <c r="B257" s="480"/>
      <c r="C257" s="511"/>
      <c r="D257" s="511"/>
      <c r="E257" s="511"/>
      <c r="F257" s="511"/>
      <c r="G257" s="512"/>
    </row>
    <row r="258" spans="2:7" ht="14.25" customHeight="1" thickBot="1">
      <c r="B258" s="682"/>
      <c r="C258" s="494"/>
      <c r="D258" s="494"/>
      <c r="E258" s="494"/>
      <c r="F258" s="494"/>
      <c r="G258" s="494"/>
    </row>
    <row r="259" spans="2:7" ht="14.25" customHeight="1">
      <c r="B259" s="488"/>
      <c r="C259" s="495"/>
      <c r="D259" s="495"/>
      <c r="E259" s="495"/>
      <c r="F259" s="495"/>
      <c r="G259" s="496"/>
    </row>
    <row r="260" spans="2:7" ht="14.25" customHeight="1">
      <c r="B260" s="478"/>
      <c r="C260" s="1331" t="s">
        <v>2169</v>
      </c>
      <c r="D260" s="1341" t="s">
        <v>2170</v>
      </c>
      <c r="E260" s="1341"/>
      <c r="F260" s="1335">
        <v>24.99</v>
      </c>
      <c r="G260" s="1337">
        <f>F260*(100-$G$221)/100</f>
        <v>24.99</v>
      </c>
    </row>
    <row r="261" spans="2:7" ht="14.25" customHeight="1">
      <c r="B261" s="478"/>
      <c r="C261" s="1331"/>
      <c r="D261" s="1341"/>
      <c r="E261" s="1341"/>
      <c r="F261" s="1335"/>
      <c r="G261" s="1337"/>
    </row>
    <row r="262" spans="2:7" ht="14.25" customHeight="1">
      <c r="B262" s="478"/>
      <c r="C262" s="1331"/>
      <c r="D262" s="1341"/>
      <c r="E262" s="1341"/>
      <c r="F262" s="1335"/>
      <c r="G262" s="1337"/>
    </row>
    <row r="263" spans="2:7" ht="14.25" customHeight="1">
      <c r="B263" s="478"/>
      <c r="C263" s="1332"/>
      <c r="D263" s="1342"/>
      <c r="E263" s="1342"/>
      <c r="F263" s="1336"/>
      <c r="G263" s="1338"/>
    </row>
    <row r="264" spans="2:7" ht="14.25" customHeight="1" thickBot="1">
      <c r="B264" s="480"/>
      <c r="C264" s="511"/>
      <c r="D264" s="511"/>
      <c r="E264" s="511"/>
      <c r="F264" s="511"/>
      <c r="G264" s="512"/>
    </row>
    <row r="265" spans="2:7" ht="14.25" customHeight="1" thickBot="1">
      <c r="B265" s="682"/>
      <c r="C265" s="494"/>
      <c r="D265" s="494"/>
      <c r="E265" s="494"/>
      <c r="F265" s="494"/>
      <c r="G265" s="494"/>
    </row>
    <row r="266" spans="2:7" ht="14.25" customHeight="1">
      <c r="B266" s="488"/>
      <c r="C266" s="495"/>
      <c r="D266" s="495"/>
      <c r="E266" s="495"/>
      <c r="F266" s="495"/>
      <c r="G266" s="496"/>
    </row>
    <row r="267" spans="2:7" ht="14.25" customHeight="1">
      <c r="B267" s="478"/>
      <c r="C267" s="1331" t="s">
        <v>2171</v>
      </c>
      <c r="D267" s="1341" t="s">
        <v>2172</v>
      </c>
      <c r="E267" s="1341"/>
      <c r="F267" s="1335">
        <v>36.049999999999997</v>
      </c>
      <c r="G267" s="1337">
        <f>F267*(100-$G$221)/100</f>
        <v>36.049999999999997</v>
      </c>
    </row>
    <row r="268" spans="2:7" ht="14.25" customHeight="1">
      <c r="B268" s="478"/>
      <c r="C268" s="1331"/>
      <c r="D268" s="1341"/>
      <c r="E268" s="1341"/>
      <c r="F268" s="1335"/>
      <c r="G268" s="1337"/>
    </row>
    <row r="269" spans="2:7" ht="14.25" customHeight="1">
      <c r="B269" s="478"/>
      <c r="C269" s="1331"/>
      <c r="D269" s="1341"/>
      <c r="E269" s="1341"/>
      <c r="F269" s="1335"/>
      <c r="G269" s="1337"/>
    </row>
    <row r="270" spans="2:7" ht="14.25" customHeight="1">
      <c r="B270" s="478"/>
      <c r="C270" s="1332"/>
      <c r="D270" s="1342"/>
      <c r="E270" s="1342"/>
      <c r="F270" s="1336"/>
      <c r="G270" s="1338"/>
    </row>
    <row r="271" spans="2:7" ht="14.25" customHeight="1" thickBot="1">
      <c r="B271" s="480"/>
      <c r="C271" s="511"/>
      <c r="D271" s="511"/>
      <c r="E271" s="511"/>
      <c r="F271" s="511"/>
      <c r="G271" s="512"/>
    </row>
    <row r="272" spans="2:7" ht="9.9499999999999993" customHeight="1">
      <c r="B272" s="682"/>
      <c r="C272" s="494"/>
      <c r="D272" s="494"/>
      <c r="E272" s="494"/>
      <c r="F272" s="494"/>
      <c r="G272" s="494"/>
    </row>
    <row r="273" spans="2:7" ht="14.25" customHeight="1">
      <c r="B273" s="1350" t="s">
        <v>2385</v>
      </c>
      <c r="C273" s="1351"/>
      <c r="D273" s="1351"/>
      <c r="E273" s="1351"/>
      <c r="F273" s="1351"/>
      <c r="G273" s="729" t="str">
        <f>MID('RABATOVÝ LIST '!J26,1,2)</f>
        <v>00</v>
      </c>
    </row>
    <row r="274" spans="2:7" ht="10.35" customHeight="1" thickBot="1">
      <c r="B274" s="481"/>
      <c r="C274" s="489"/>
      <c r="D274" s="489"/>
      <c r="E274" s="489"/>
      <c r="F274" s="489"/>
      <c r="G274" s="489"/>
    </row>
    <row r="275" spans="2:7" ht="14.25" customHeight="1">
      <c r="B275" s="886"/>
      <c r="C275" s="887"/>
      <c r="D275" s="887"/>
      <c r="E275" s="887"/>
      <c r="F275" s="887"/>
      <c r="G275" s="888"/>
    </row>
    <row r="276" spans="2:7" ht="14.25" customHeight="1">
      <c r="B276" s="478"/>
      <c r="C276" s="1352" t="s">
        <v>2386</v>
      </c>
      <c r="D276" s="1346" t="s">
        <v>2387</v>
      </c>
      <c r="E276" s="1346"/>
      <c r="F276" s="1335">
        <v>2.3199999999999998</v>
      </c>
      <c r="G276" s="1337">
        <f>F276*(100-$G$273)/100</f>
        <v>2.3199999999999998</v>
      </c>
    </row>
    <row r="277" spans="2:7" ht="14.25" customHeight="1">
      <c r="B277" s="478"/>
      <c r="C277" s="1353"/>
      <c r="D277" s="1347"/>
      <c r="E277" s="1347"/>
      <c r="F277" s="1336"/>
      <c r="G277" s="1338"/>
    </row>
    <row r="278" spans="2:7" ht="14.25" customHeight="1">
      <c r="B278" s="478"/>
      <c r="C278" s="1354" t="s">
        <v>2388</v>
      </c>
      <c r="D278" s="1355" t="s">
        <v>2389</v>
      </c>
      <c r="E278" s="1355"/>
      <c r="F278" s="1348">
        <v>2.56</v>
      </c>
      <c r="G278" s="1337">
        <f>F278*(100-$G$273)/100</f>
        <v>2.56</v>
      </c>
    </row>
    <row r="279" spans="2:7" ht="14.25" customHeight="1">
      <c r="B279" s="478"/>
      <c r="C279" s="1353"/>
      <c r="D279" s="1347"/>
      <c r="E279" s="1347"/>
      <c r="F279" s="1336"/>
      <c r="G279" s="1338"/>
    </row>
    <row r="280" spans="2:7" ht="14.25" customHeight="1" thickBot="1">
      <c r="B280" s="480"/>
      <c r="C280" s="511"/>
      <c r="D280" s="511"/>
      <c r="E280" s="511"/>
      <c r="F280" s="511"/>
      <c r="G280" s="512"/>
    </row>
    <row r="281" spans="2:7" ht="10.35" customHeight="1" thickBot="1">
      <c r="B281" s="481"/>
      <c r="C281" s="489"/>
      <c r="D281" s="489"/>
      <c r="E281" s="489"/>
      <c r="F281" s="489"/>
      <c r="G281" s="489"/>
    </row>
    <row r="282" spans="2:7" ht="14.25" customHeight="1">
      <c r="B282" s="890"/>
      <c r="C282" s="887"/>
      <c r="D282" s="887"/>
      <c r="E282" s="887"/>
      <c r="F282" s="887"/>
      <c r="G282" s="888"/>
    </row>
    <row r="283" spans="2:7" ht="14.25" customHeight="1">
      <c r="B283" s="478"/>
      <c r="C283" s="889" t="s">
        <v>2390</v>
      </c>
      <c r="D283" s="1356" t="s">
        <v>2391</v>
      </c>
      <c r="E283" s="1356"/>
      <c r="F283" s="891">
        <v>31.239899999999999</v>
      </c>
      <c r="G283" s="505">
        <f>F283*(100-$G$273)/100</f>
        <v>31.239899999999999</v>
      </c>
    </row>
    <row r="284" spans="2:7" ht="14.25" customHeight="1">
      <c r="B284" s="478"/>
      <c r="C284" s="892" t="s">
        <v>2392</v>
      </c>
      <c r="D284" s="1357" t="s">
        <v>2393</v>
      </c>
      <c r="E284" s="1357"/>
      <c r="F284" s="893">
        <v>34.721299999999999</v>
      </c>
      <c r="G284" s="505">
        <f>F284*(100-$G$273)/100</f>
        <v>34.721299999999999</v>
      </c>
    </row>
    <row r="285" spans="2:7" ht="14.25" customHeight="1">
      <c r="B285" s="478"/>
      <c r="C285" s="892" t="s">
        <v>2394</v>
      </c>
      <c r="D285" s="1357" t="s">
        <v>2395</v>
      </c>
      <c r="E285" s="1357"/>
      <c r="F285" s="893">
        <v>39.500500000000002</v>
      </c>
      <c r="G285" s="505">
        <f>F285*(100-$G$273)/100</f>
        <v>39.500500000000002</v>
      </c>
    </row>
    <row r="286" spans="2:7" ht="14.25" customHeight="1">
      <c r="B286" s="478"/>
      <c r="C286" s="892" t="s">
        <v>2396</v>
      </c>
      <c r="D286" s="1357" t="s">
        <v>2397</v>
      </c>
      <c r="E286" s="1357"/>
      <c r="F286" s="893">
        <v>47.998000000000005</v>
      </c>
      <c r="G286" s="505">
        <f>F286*(100-$G$273)/100</f>
        <v>47.998000000000005</v>
      </c>
    </row>
    <row r="287" spans="2:7" ht="14.25" customHeight="1">
      <c r="B287" s="478"/>
      <c r="C287" s="489"/>
      <c r="D287" s="489"/>
      <c r="E287" s="489"/>
      <c r="F287" s="489"/>
      <c r="G287" s="510"/>
    </row>
    <row r="288" spans="2:7" ht="14.25" customHeight="1" thickBot="1">
      <c r="B288" s="480"/>
      <c r="C288" s="511"/>
      <c r="D288" s="511"/>
      <c r="E288" s="511"/>
      <c r="F288" s="511"/>
      <c r="G288" s="512"/>
    </row>
    <row r="289" spans="2:7" ht="10.35" customHeight="1" thickBot="1">
      <c r="B289" s="481"/>
      <c r="C289" s="489"/>
      <c r="D289" s="489"/>
      <c r="E289" s="489"/>
      <c r="F289" s="489"/>
      <c r="G289" s="489"/>
    </row>
    <row r="290" spans="2:7" ht="14.25" customHeight="1">
      <c r="B290" s="886"/>
      <c r="C290" s="887"/>
      <c r="D290" s="887"/>
      <c r="E290" s="887"/>
      <c r="F290" s="887"/>
      <c r="G290" s="888"/>
    </row>
    <row r="291" spans="2:7" ht="14.25" customHeight="1">
      <c r="B291" s="478"/>
      <c r="C291" s="1352" t="s">
        <v>2398</v>
      </c>
      <c r="D291" s="1346" t="s">
        <v>2399</v>
      </c>
      <c r="E291" s="1346"/>
      <c r="F291" s="1335">
        <v>4.96</v>
      </c>
      <c r="G291" s="1337">
        <f>F291*(100-$G$273)/100</f>
        <v>4.96</v>
      </c>
    </row>
    <row r="292" spans="2:7" ht="14.25" customHeight="1">
      <c r="B292" s="478"/>
      <c r="C292" s="1353"/>
      <c r="D292" s="1347"/>
      <c r="E292" s="1347"/>
      <c r="F292" s="1336"/>
      <c r="G292" s="1338"/>
    </row>
    <row r="293" spans="2:7" ht="14.25" customHeight="1">
      <c r="B293" s="478"/>
      <c r="C293" s="1354" t="s">
        <v>2400</v>
      </c>
      <c r="D293" s="1346" t="s">
        <v>2399</v>
      </c>
      <c r="E293" s="1346"/>
      <c r="F293" s="1348">
        <v>10.88</v>
      </c>
      <c r="G293" s="1337">
        <f>F293*(100-$G$273)/100</f>
        <v>10.88</v>
      </c>
    </row>
    <row r="294" spans="2:7" ht="14.25" customHeight="1">
      <c r="B294" s="478"/>
      <c r="C294" s="1353"/>
      <c r="D294" s="1347"/>
      <c r="E294" s="1347"/>
      <c r="F294" s="1336"/>
      <c r="G294" s="1338"/>
    </row>
    <row r="295" spans="2:7" ht="14.25" customHeight="1" thickBot="1">
      <c r="B295" s="480"/>
      <c r="C295" s="511"/>
      <c r="D295" s="511"/>
      <c r="E295" s="511"/>
      <c r="F295" s="511"/>
      <c r="G295" s="512"/>
    </row>
    <row r="296" spans="2:7" ht="10.35" customHeight="1">
      <c r="B296" s="682"/>
      <c r="C296" s="494"/>
      <c r="D296" s="494"/>
      <c r="E296" s="494"/>
      <c r="F296" s="494"/>
      <c r="G296" s="494"/>
    </row>
    <row r="297" spans="2:7" ht="14.25" customHeight="1">
      <c r="B297" s="1339" t="s">
        <v>2173</v>
      </c>
      <c r="C297" s="1340"/>
      <c r="D297" s="1340"/>
      <c r="E297" s="1340"/>
      <c r="F297" s="1340"/>
      <c r="G297" s="729" t="str">
        <f>MID('RABATOVÝ LIST '!J26,4,2)</f>
        <v>00</v>
      </c>
    </row>
    <row r="298" spans="2:7" ht="9.9499999999999993" customHeight="1" thickBot="1">
      <c r="B298" s="682"/>
      <c r="C298" s="494"/>
      <c r="D298" s="494"/>
      <c r="E298" s="494"/>
      <c r="F298" s="494"/>
      <c r="G298" s="494"/>
    </row>
    <row r="299" spans="2:7" ht="14.25" customHeight="1">
      <c r="B299" s="488"/>
      <c r="C299" s="495"/>
      <c r="D299" s="495"/>
      <c r="E299" s="495"/>
      <c r="F299" s="495"/>
      <c r="G299" s="496"/>
    </row>
    <row r="300" spans="2:7">
      <c r="B300" s="478"/>
      <c r="C300" s="794" t="s">
        <v>2174</v>
      </c>
      <c r="D300" s="1345" t="s">
        <v>2175</v>
      </c>
      <c r="E300" s="1345"/>
      <c r="F300" s="730">
        <v>198</v>
      </c>
      <c r="G300" s="505">
        <f>F300*(100-$G$297)/100</f>
        <v>198</v>
      </c>
    </row>
    <row r="301" spans="2:7">
      <c r="B301" s="478"/>
      <c r="C301" s="794" t="s">
        <v>2176</v>
      </c>
      <c r="D301" s="1349" t="s">
        <v>2177</v>
      </c>
      <c r="E301" s="1349"/>
      <c r="F301" s="736">
        <v>209</v>
      </c>
      <c r="G301" s="505">
        <f>F301*(100-$G$297)/100</f>
        <v>209</v>
      </c>
    </row>
    <row r="302" spans="2:7">
      <c r="B302" s="478"/>
      <c r="C302" s="794" t="s">
        <v>2178</v>
      </c>
      <c r="D302" s="1345" t="s">
        <v>2179</v>
      </c>
      <c r="E302" s="1345"/>
      <c r="F302" s="730">
        <v>217</v>
      </c>
      <c r="G302" s="505">
        <f>F302*(100-$G$297)/100</f>
        <v>217</v>
      </c>
    </row>
    <row r="303" spans="2:7" ht="14.25" customHeight="1" thickBot="1">
      <c r="B303" s="480"/>
      <c r="C303" s="511"/>
      <c r="D303" s="511"/>
      <c r="E303" s="511"/>
      <c r="F303" s="511"/>
      <c r="G303" s="512"/>
    </row>
    <row r="304" spans="2:7" ht="14.25" customHeight="1">
      <c r="B304" s="481"/>
      <c r="C304" s="489"/>
      <c r="D304" s="489"/>
      <c r="E304" s="489"/>
      <c r="F304" s="489"/>
      <c r="G304" s="489"/>
    </row>
    <row r="305" spans="2:7" ht="9.9499999999999993" customHeight="1" thickBot="1">
      <c r="B305" s="682"/>
      <c r="C305" s="494"/>
      <c r="D305" s="494"/>
      <c r="E305" s="494"/>
      <c r="F305" s="494"/>
      <c r="G305" s="494"/>
    </row>
    <row r="306" spans="2:7" ht="14.25" customHeight="1">
      <c r="B306" s="488"/>
      <c r="C306" s="495"/>
      <c r="D306" s="495"/>
      <c r="E306" s="495"/>
      <c r="F306" s="495"/>
      <c r="G306" s="496"/>
    </row>
    <row r="307" spans="2:7" ht="14.25" customHeight="1">
      <c r="B307" s="734"/>
      <c r="C307" s="794" t="s">
        <v>2180</v>
      </c>
      <c r="D307" s="1181" t="s">
        <v>2181</v>
      </c>
      <c r="E307" s="1181"/>
      <c r="F307" s="730">
        <v>320</v>
      </c>
      <c r="G307" s="505">
        <f>F307*(100-$G$297)/100</f>
        <v>320</v>
      </c>
    </row>
    <row r="308" spans="2:7" ht="14.25" customHeight="1">
      <c r="B308" s="478"/>
      <c r="C308" s="794" t="s">
        <v>2182</v>
      </c>
      <c r="D308" s="1182" t="s">
        <v>2183</v>
      </c>
      <c r="E308" s="1182"/>
      <c r="F308" s="736">
        <v>332</v>
      </c>
      <c r="G308" s="505">
        <f>F308*(100-$G$297)/100</f>
        <v>332</v>
      </c>
    </row>
    <row r="309" spans="2:7" ht="14.25" customHeight="1">
      <c r="B309" s="478"/>
      <c r="C309" s="794" t="s">
        <v>2184</v>
      </c>
      <c r="D309" s="1181" t="s">
        <v>2185</v>
      </c>
      <c r="E309" s="1181"/>
      <c r="F309" s="730">
        <v>352</v>
      </c>
      <c r="G309" s="505">
        <f>F309*(100-$G$297)/100</f>
        <v>352</v>
      </c>
    </row>
    <row r="310" spans="2:7" ht="14.25" customHeight="1">
      <c r="B310" s="478"/>
      <c r="C310" s="794" t="s">
        <v>2186</v>
      </c>
      <c r="D310" s="1182" t="s">
        <v>2187</v>
      </c>
      <c r="E310" s="1182"/>
      <c r="F310" s="736">
        <v>366</v>
      </c>
      <c r="G310" s="505">
        <f>F310*(100-$G$297)/100</f>
        <v>366</v>
      </c>
    </row>
    <row r="311" spans="2:7" ht="14.25" customHeight="1">
      <c r="B311" s="478"/>
      <c r="C311" s="794" t="s">
        <v>2188</v>
      </c>
      <c r="D311" s="1181" t="s">
        <v>2189</v>
      </c>
      <c r="E311" s="1181"/>
      <c r="F311" s="730">
        <v>399</v>
      </c>
      <c r="G311" s="505">
        <f>F311*(100-$G$297)/100</f>
        <v>399</v>
      </c>
    </row>
    <row r="312" spans="2:7" ht="14.25" customHeight="1" thickBot="1">
      <c r="B312" s="480"/>
      <c r="C312" s="511"/>
      <c r="D312" s="511"/>
      <c r="E312" s="511"/>
      <c r="F312" s="511"/>
      <c r="G312" s="512"/>
    </row>
    <row r="313" spans="2:7" ht="9.9499999999999993" customHeight="1">
      <c r="B313" s="682"/>
      <c r="C313" s="494"/>
      <c r="D313" s="494"/>
      <c r="E313" s="494"/>
      <c r="F313" s="494"/>
      <c r="G313" s="494"/>
    </row>
    <row r="314" spans="2:7" ht="14.25" customHeight="1">
      <c r="B314" s="1339" t="s">
        <v>2190</v>
      </c>
      <c r="C314" s="1340"/>
      <c r="D314" s="1340"/>
      <c r="E314" s="1340"/>
      <c r="F314" s="1340"/>
      <c r="G314" s="729" t="str">
        <f>MID('RABATOVÝ LIST '!J26,4,2)</f>
        <v>00</v>
      </c>
    </row>
    <row r="315" spans="2:7" ht="9.9499999999999993" customHeight="1" thickBot="1">
      <c r="B315" s="682"/>
      <c r="C315" s="494"/>
      <c r="D315" s="494"/>
      <c r="E315" s="494"/>
      <c r="F315" s="494"/>
      <c r="G315" s="494"/>
    </row>
    <row r="316" spans="2:7" ht="14.25" customHeight="1">
      <c r="B316" s="488"/>
      <c r="C316" s="495"/>
      <c r="D316" s="495"/>
      <c r="E316" s="495"/>
      <c r="F316" s="495"/>
      <c r="G316" s="496"/>
    </row>
    <row r="317" spans="2:7" ht="14.25" customHeight="1">
      <c r="B317" s="734"/>
      <c r="C317" s="566" t="s">
        <v>2191</v>
      </c>
      <c r="D317" s="1181" t="s">
        <v>2192</v>
      </c>
      <c r="E317" s="1181"/>
      <c r="F317" s="730">
        <v>486.75</v>
      </c>
      <c r="G317" s="505">
        <f>F317*(100-$G$314)/100</f>
        <v>486.75</v>
      </c>
    </row>
    <row r="318" spans="2:7" ht="14.25" customHeight="1">
      <c r="B318" s="478"/>
      <c r="C318" s="566" t="s">
        <v>2193</v>
      </c>
      <c r="D318" s="1181" t="s">
        <v>2194</v>
      </c>
      <c r="E318" s="1181"/>
      <c r="F318" s="730">
        <v>508.28</v>
      </c>
      <c r="G318" s="505">
        <f>F318*(100-$G$314)/100</f>
        <v>508.28</v>
      </c>
    </row>
    <row r="319" spans="2:7" ht="14.25" customHeight="1">
      <c r="B319" s="478"/>
      <c r="C319" s="566" t="s">
        <v>2195</v>
      </c>
      <c r="D319" s="1181" t="s">
        <v>2196</v>
      </c>
      <c r="E319" s="1181"/>
      <c r="F319" s="736">
        <v>576</v>
      </c>
      <c r="G319" s="505">
        <f>F319*(100-$G$314)/100</f>
        <v>576</v>
      </c>
    </row>
    <row r="320" spans="2:7" ht="14.25" customHeight="1">
      <c r="B320" s="478"/>
      <c r="C320" s="566" t="s">
        <v>2197</v>
      </c>
      <c r="D320" s="1181" t="s">
        <v>2198</v>
      </c>
      <c r="E320" s="1181"/>
      <c r="F320" s="730">
        <v>608.14</v>
      </c>
      <c r="G320" s="505">
        <f>F320*(100-$G$314)/100</f>
        <v>608.14</v>
      </c>
    </row>
    <row r="321" spans="2:7" ht="14.25" customHeight="1">
      <c r="B321" s="478"/>
      <c r="C321" s="562"/>
      <c r="D321" s="558"/>
      <c r="E321" s="558"/>
      <c r="F321" s="737"/>
      <c r="G321" s="738"/>
    </row>
    <row r="322" spans="2:7" ht="14.25" customHeight="1" thickBot="1">
      <c r="B322" s="480"/>
      <c r="C322" s="511"/>
      <c r="D322" s="511"/>
      <c r="E322" s="511"/>
      <c r="F322" s="511"/>
      <c r="G322" s="512"/>
    </row>
    <row r="323" spans="2:7" ht="9.9499999999999993" customHeight="1" thickBot="1">
      <c r="B323" s="682"/>
      <c r="C323" s="494"/>
      <c r="D323" s="494"/>
      <c r="E323" s="494"/>
      <c r="F323" s="494"/>
      <c r="G323" s="494"/>
    </row>
    <row r="324" spans="2:7" ht="14.25" customHeight="1">
      <c r="B324" s="488"/>
      <c r="C324" s="495"/>
      <c r="D324" s="495"/>
      <c r="E324" s="495"/>
      <c r="F324" s="495"/>
      <c r="G324" s="496"/>
    </row>
    <row r="325" spans="2:7" ht="14.25" customHeight="1">
      <c r="B325" s="734"/>
      <c r="C325" s="482"/>
      <c r="D325" s="482"/>
      <c r="E325" s="482"/>
      <c r="F325" s="482"/>
      <c r="G325" s="497"/>
    </row>
    <row r="326" spans="2:7" ht="14.25" customHeight="1">
      <c r="B326" s="478"/>
      <c r="C326" s="566" t="s">
        <v>2199</v>
      </c>
      <c r="D326" s="1181" t="s">
        <v>2200</v>
      </c>
      <c r="E326" s="1181"/>
      <c r="F326" s="730">
        <v>681.78</v>
      </c>
      <c r="G326" s="505">
        <f>F326*(100-$G$314)/100</f>
        <v>681.78</v>
      </c>
    </row>
    <row r="327" spans="2:7" ht="14.25" customHeight="1">
      <c r="B327" s="478"/>
      <c r="C327" s="566" t="s">
        <v>2201</v>
      </c>
      <c r="D327" s="1181" t="s">
        <v>2202</v>
      </c>
      <c r="E327" s="1181"/>
      <c r="F327" s="736">
        <v>699.71</v>
      </c>
      <c r="G327" s="505">
        <f>F327*(100-$G$314)/100</f>
        <v>699.71</v>
      </c>
    </row>
    <row r="328" spans="2:7" ht="14.25" customHeight="1">
      <c r="B328" s="478"/>
      <c r="C328" s="566" t="s">
        <v>2203</v>
      </c>
      <c r="D328" s="1181" t="s">
        <v>2204</v>
      </c>
      <c r="E328" s="1181"/>
      <c r="F328" s="730">
        <v>824.88</v>
      </c>
      <c r="G328" s="505">
        <f>F328*(100-$G$314)/100</f>
        <v>824.88</v>
      </c>
    </row>
    <row r="329" spans="2:7" ht="14.25" customHeight="1" thickBot="1">
      <c r="B329" s="480"/>
      <c r="C329" s="511"/>
      <c r="D329" s="511"/>
      <c r="E329" s="511"/>
      <c r="F329" s="511"/>
      <c r="G329" s="512"/>
    </row>
    <row r="330" spans="2:7" ht="14.25" customHeight="1">
      <c r="B330" s="682"/>
      <c r="C330" s="494"/>
      <c r="D330" s="494"/>
      <c r="E330" s="494"/>
      <c r="F330" s="494"/>
      <c r="G330" s="494"/>
    </row>
    <row r="331" spans="2:7" ht="14.25" customHeight="1">
      <c r="B331" s="1339" t="s">
        <v>2205</v>
      </c>
      <c r="C331" s="1340"/>
      <c r="D331" s="1340"/>
      <c r="E331" s="1340"/>
      <c r="F331" s="1340"/>
      <c r="G331" s="729" t="str">
        <f>MID('RABATOVÝ LIST '!J26,7,2)</f>
        <v>00</v>
      </c>
    </row>
    <row r="332" spans="2:7" ht="9.9499999999999993" customHeight="1" thickBot="1">
      <c r="B332" s="682"/>
      <c r="C332" s="494"/>
      <c r="D332" s="494"/>
      <c r="E332" s="494"/>
      <c r="F332" s="494"/>
      <c r="G332" s="494"/>
    </row>
    <row r="333" spans="2:7" ht="14.25" customHeight="1">
      <c r="B333" s="488"/>
      <c r="C333" s="495"/>
      <c r="D333" s="495"/>
      <c r="E333" s="495"/>
      <c r="F333" s="495"/>
      <c r="G333" s="496"/>
    </row>
    <row r="334" spans="2:7" ht="14.25" customHeight="1">
      <c r="B334" s="734"/>
      <c r="C334" s="566" t="s">
        <v>2206</v>
      </c>
      <c r="D334" s="1181" t="s">
        <v>2207</v>
      </c>
      <c r="E334" s="1181"/>
      <c r="F334" s="730">
        <v>228.97</v>
      </c>
      <c r="G334" s="505">
        <f>F334*(100-$G$331)/100</f>
        <v>228.97</v>
      </c>
    </row>
    <row r="335" spans="2:7" ht="14.25" customHeight="1">
      <c r="B335" s="478"/>
      <c r="C335" s="566" t="s">
        <v>2208</v>
      </c>
      <c r="D335" s="1181" t="s">
        <v>2209</v>
      </c>
      <c r="E335" s="1181"/>
      <c r="F335" s="730">
        <v>263.10000000000002</v>
      </c>
      <c r="G335" s="505">
        <f>F335*(100-$G$331)/100</f>
        <v>263.10000000000002</v>
      </c>
    </row>
    <row r="336" spans="2:7" ht="14.25" customHeight="1">
      <c r="B336" s="478"/>
      <c r="C336" s="566" t="s">
        <v>2210</v>
      </c>
      <c r="D336" s="1181" t="s">
        <v>2211</v>
      </c>
      <c r="E336" s="1181"/>
      <c r="F336" s="736">
        <v>293.47000000000003</v>
      </c>
      <c r="G336" s="505">
        <f>F336*(100-$G$331)/100</f>
        <v>293.47000000000003</v>
      </c>
    </row>
    <row r="337" spans="2:7" ht="14.25" customHeight="1">
      <c r="B337" s="478"/>
      <c r="C337" s="566" t="s">
        <v>2212</v>
      </c>
      <c r="D337" s="1181" t="s">
        <v>2213</v>
      </c>
      <c r="E337" s="1181"/>
      <c r="F337" s="730">
        <v>327.89</v>
      </c>
      <c r="G337" s="505">
        <f>F337*(100-$G$331)/100</f>
        <v>327.89</v>
      </c>
    </row>
    <row r="338" spans="2:7" ht="14.25" customHeight="1">
      <c r="B338" s="478"/>
      <c r="C338" s="562"/>
      <c r="D338" s="558"/>
      <c r="E338" s="558"/>
      <c r="F338" s="737"/>
      <c r="G338" s="738"/>
    </row>
    <row r="339" spans="2:7" ht="14.25" customHeight="1" thickBot="1">
      <c r="B339" s="480"/>
      <c r="C339" s="511"/>
      <c r="D339" s="511"/>
      <c r="E339" s="511"/>
      <c r="F339" s="511"/>
      <c r="G339" s="512"/>
    </row>
    <row r="340" spans="2:7" ht="9.9499999999999993" customHeight="1" thickBot="1">
      <c r="B340" s="682"/>
      <c r="C340" s="494"/>
      <c r="D340" s="494"/>
      <c r="E340" s="494"/>
      <c r="F340" s="494"/>
      <c r="G340" s="494"/>
    </row>
    <row r="341" spans="2:7" ht="14.25" customHeight="1">
      <c r="B341" s="488"/>
      <c r="C341" s="495"/>
      <c r="D341" s="495"/>
      <c r="E341" s="495"/>
      <c r="F341" s="495"/>
      <c r="G341" s="496"/>
    </row>
    <row r="342" spans="2:7" ht="14.25" customHeight="1">
      <c r="B342" s="734"/>
      <c r="C342" s="482"/>
      <c r="D342" s="482"/>
      <c r="E342" s="482"/>
      <c r="F342" s="482"/>
      <c r="G342" s="497"/>
    </row>
    <row r="343" spans="2:7" ht="14.25" customHeight="1">
      <c r="B343" s="478"/>
      <c r="C343" s="566" t="s">
        <v>2214</v>
      </c>
      <c r="D343" s="1181" t="s">
        <v>2215</v>
      </c>
      <c r="E343" s="1181"/>
      <c r="F343" s="730">
        <v>228.72</v>
      </c>
      <c r="G343" s="505">
        <f>F343*(100-$G$331)/100</f>
        <v>228.72</v>
      </c>
    </row>
    <row r="344" spans="2:7" ht="14.25" customHeight="1">
      <c r="B344" s="478"/>
      <c r="C344" s="566" t="s">
        <v>2216</v>
      </c>
      <c r="D344" s="1181" t="s">
        <v>2217</v>
      </c>
      <c r="E344" s="1181"/>
      <c r="F344" s="736">
        <v>257.98</v>
      </c>
      <c r="G344" s="505">
        <f>F344*(100-$G$331)/100</f>
        <v>257.98</v>
      </c>
    </row>
    <row r="345" spans="2:7" ht="14.25" customHeight="1">
      <c r="B345" s="478"/>
      <c r="C345" s="566" t="s">
        <v>2218</v>
      </c>
      <c r="D345" s="1181" t="s">
        <v>2219</v>
      </c>
      <c r="E345" s="1181"/>
      <c r="F345" s="730">
        <v>293.47000000000003</v>
      </c>
      <c r="G345" s="505">
        <f>F345*(100-$G$331)/100</f>
        <v>293.47000000000003</v>
      </c>
    </row>
    <row r="346" spans="2:7" ht="14.25" customHeight="1">
      <c r="B346" s="478"/>
      <c r="C346" s="562"/>
      <c r="D346" s="558"/>
      <c r="E346" s="558"/>
      <c r="F346" s="737"/>
      <c r="G346" s="738"/>
    </row>
    <row r="347" spans="2:7" ht="14.25" customHeight="1" thickBot="1">
      <c r="B347" s="480"/>
      <c r="C347" s="511"/>
      <c r="D347" s="511"/>
      <c r="E347" s="511"/>
      <c r="F347" s="511"/>
      <c r="G347" s="512"/>
    </row>
    <row r="348" spans="2:7" ht="9.9499999999999993" customHeight="1">
      <c r="B348" s="682"/>
      <c r="C348" s="494"/>
      <c r="D348" s="494"/>
      <c r="E348" s="494"/>
      <c r="F348" s="494"/>
      <c r="G348" s="494"/>
    </row>
    <row r="349" spans="2:7" ht="14.25" customHeight="1">
      <c r="B349" s="1339" t="s">
        <v>2220</v>
      </c>
      <c r="C349" s="1340"/>
      <c r="D349" s="1340"/>
      <c r="E349" s="1340"/>
      <c r="F349" s="1340"/>
      <c r="G349" s="729" t="str">
        <f>MID('RABATOVÝ LIST '!J26,7,2)</f>
        <v>00</v>
      </c>
    </row>
    <row r="350" spans="2:7" ht="9.9499999999999993" customHeight="1" thickBot="1">
      <c r="B350" s="682"/>
      <c r="C350" s="494"/>
      <c r="D350" s="494"/>
      <c r="E350" s="494"/>
      <c r="F350" s="494"/>
      <c r="G350" s="494"/>
    </row>
    <row r="351" spans="2:7" ht="14.25" customHeight="1">
      <c r="B351" s="488"/>
      <c r="C351" s="495"/>
      <c r="D351" s="495"/>
      <c r="E351" s="495"/>
      <c r="F351" s="495"/>
      <c r="G351" s="496"/>
    </row>
    <row r="352" spans="2:7" ht="14.25" customHeight="1">
      <c r="B352" s="734"/>
      <c r="C352" s="566" t="s">
        <v>2221</v>
      </c>
      <c r="D352" s="1181" t="s">
        <v>2207</v>
      </c>
      <c r="E352" s="1181"/>
      <c r="F352" s="730">
        <v>261.49</v>
      </c>
      <c r="G352" s="505">
        <f>F352*(100-$G$349)/100</f>
        <v>261.49</v>
      </c>
    </row>
    <row r="353" spans="2:7" ht="14.25" customHeight="1">
      <c r="B353" s="478"/>
      <c r="C353" s="566" t="s">
        <v>2222</v>
      </c>
      <c r="D353" s="1181" t="s">
        <v>2209</v>
      </c>
      <c r="E353" s="1181"/>
      <c r="F353" s="730">
        <v>339.03</v>
      </c>
      <c r="G353" s="505">
        <f>F353*(100-$G$349)/100</f>
        <v>339.03</v>
      </c>
    </row>
    <row r="354" spans="2:7" ht="14.25" customHeight="1">
      <c r="B354" s="478"/>
      <c r="C354" s="566" t="s">
        <v>2223</v>
      </c>
      <c r="D354" s="1181" t="s">
        <v>2211</v>
      </c>
      <c r="E354" s="1181"/>
      <c r="F354" s="736">
        <v>364.27</v>
      </c>
      <c r="G354" s="505">
        <f>F354*(100-$G$349)/100</f>
        <v>364.27</v>
      </c>
    </row>
    <row r="355" spans="2:7" ht="14.25" customHeight="1">
      <c r="B355" s="478"/>
      <c r="C355" s="566" t="s">
        <v>2224</v>
      </c>
      <c r="D355" s="1181" t="s">
        <v>2213</v>
      </c>
      <c r="E355" s="1181"/>
      <c r="F355" s="730">
        <v>409.79</v>
      </c>
      <c r="G355" s="505">
        <f>F355*(100-$G$349)/100</f>
        <v>409.79</v>
      </c>
    </row>
    <row r="356" spans="2:7" ht="14.25" customHeight="1">
      <c r="B356" s="478"/>
      <c r="C356" s="562"/>
      <c r="D356" s="558"/>
      <c r="E356" s="558"/>
      <c r="F356" s="737"/>
      <c r="G356" s="738"/>
    </row>
    <row r="357" spans="2:7" ht="14.25" customHeight="1" thickBot="1">
      <c r="B357" s="480"/>
      <c r="C357" s="511"/>
      <c r="D357" s="511"/>
      <c r="E357" s="511"/>
      <c r="F357" s="511"/>
      <c r="G357" s="512"/>
    </row>
    <row r="358" spans="2:7" ht="9.9499999999999993" customHeight="1" thickBot="1">
      <c r="B358" s="682"/>
      <c r="C358" s="494"/>
      <c r="D358" s="494"/>
      <c r="E358" s="494"/>
      <c r="F358" s="494"/>
      <c r="G358" s="494"/>
    </row>
    <row r="359" spans="2:7" ht="14.25" customHeight="1">
      <c r="B359" s="488"/>
      <c r="C359" s="495"/>
      <c r="D359" s="495"/>
      <c r="E359" s="495"/>
      <c r="F359" s="495"/>
      <c r="G359" s="496"/>
    </row>
    <row r="360" spans="2:7" ht="14.25" customHeight="1">
      <c r="B360" s="734"/>
      <c r="C360" s="482"/>
      <c r="D360" s="482"/>
      <c r="E360" s="482"/>
      <c r="F360" s="482"/>
      <c r="G360" s="497"/>
    </row>
    <row r="361" spans="2:7" ht="14.25" customHeight="1">
      <c r="B361" s="478"/>
      <c r="C361" s="566" t="s">
        <v>2225</v>
      </c>
      <c r="D361" s="1181" t="s">
        <v>2215</v>
      </c>
      <c r="E361" s="1181"/>
      <c r="F361" s="730">
        <v>288.37</v>
      </c>
      <c r="G361" s="505">
        <f>F361*(100-$G$349)/100</f>
        <v>288.37</v>
      </c>
    </row>
    <row r="362" spans="2:7" ht="14.25" customHeight="1">
      <c r="B362" s="478"/>
      <c r="C362" s="566" t="s">
        <v>2226</v>
      </c>
      <c r="D362" s="1181" t="s">
        <v>2217</v>
      </c>
      <c r="E362" s="1181"/>
      <c r="F362" s="736">
        <v>318.17</v>
      </c>
      <c r="G362" s="505">
        <f>F362*(100-$G$349)/100</f>
        <v>318.17</v>
      </c>
    </row>
    <row r="363" spans="2:7" ht="14.25" customHeight="1">
      <c r="B363" s="478"/>
      <c r="C363" s="566" t="s">
        <v>2227</v>
      </c>
      <c r="D363" s="1181" t="s">
        <v>2219</v>
      </c>
      <c r="E363" s="1181"/>
      <c r="F363" s="730">
        <v>359.21</v>
      </c>
      <c r="G363" s="505">
        <f>F363*(100-$G$349)/100</f>
        <v>359.21</v>
      </c>
    </row>
    <row r="364" spans="2:7" ht="14.25" customHeight="1">
      <c r="B364" s="478"/>
      <c r="C364" s="562"/>
      <c r="D364" s="558"/>
      <c r="E364" s="558"/>
      <c r="F364" s="737"/>
      <c r="G364" s="738"/>
    </row>
    <row r="365" spans="2:7" ht="14.25" customHeight="1" thickBot="1">
      <c r="B365" s="480"/>
      <c r="C365" s="511"/>
      <c r="D365" s="511"/>
      <c r="E365" s="511"/>
      <c r="F365" s="511"/>
      <c r="G365" s="512"/>
    </row>
  </sheetData>
  <mergeCells count="211">
    <mergeCell ref="D363:E363"/>
    <mergeCell ref="D352:E352"/>
    <mergeCell ref="D353:E353"/>
    <mergeCell ref="D354:E354"/>
    <mergeCell ref="D355:E355"/>
    <mergeCell ref="D361:E361"/>
    <mergeCell ref="D362:E362"/>
    <mergeCell ref="D336:E336"/>
    <mergeCell ref="D337:E337"/>
    <mergeCell ref="D343:E343"/>
    <mergeCell ref="D344:E344"/>
    <mergeCell ref="D345:E345"/>
    <mergeCell ref="B349:F349"/>
    <mergeCell ref="D326:E326"/>
    <mergeCell ref="D327:E327"/>
    <mergeCell ref="D328:E328"/>
    <mergeCell ref="B331:F331"/>
    <mergeCell ref="D334:E334"/>
    <mergeCell ref="D335:E335"/>
    <mergeCell ref="D311:E311"/>
    <mergeCell ref="B314:F314"/>
    <mergeCell ref="D317:E317"/>
    <mergeCell ref="D318:E318"/>
    <mergeCell ref="D319:E319"/>
    <mergeCell ref="D320:E320"/>
    <mergeCell ref="D301:E301"/>
    <mergeCell ref="D302:E302"/>
    <mergeCell ref="D307:E307"/>
    <mergeCell ref="D308:E308"/>
    <mergeCell ref="D309:E309"/>
    <mergeCell ref="D310:E310"/>
    <mergeCell ref="C267:C270"/>
    <mergeCell ref="D267:E270"/>
    <mergeCell ref="F267:F270"/>
    <mergeCell ref="B273:F273"/>
    <mergeCell ref="C276:C277"/>
    <mergeCell ref="D276:E277"/>
    <mergeCell ref="F276:F277"/>
    <mergeCell ref="C278:C279"/>
    <mergeCell ref="D278:E279"/>
    <mergeCell ref="F278:F279"/>
    <mergeCell ref="D283:E283"/>
    <mergeCell ref="D284:E284"/>
    <mergeCell ref="D285:E285"/>
    <mergeCell ref="D286:E286"/>
    <mergeCell ref="C291:C292"/>
    <mergeCell ref="D291:E292"/>
    <mergeCell ref="F291:F292"/>
    <mergeCell ref="C293:C294"/>
    <mergeCell ref="G267:G270"/>
    <mergeCell ref="B297:F297"/>
    <mergeCell ref="D300:E300"/>
    <mergeCell ref="C253:C256"/>
    <mergeCell ref="D253:E256"/>
    <mergeCell ref="F253:F256"/>
    <mergeCell ref="G253:G256"/>
    <mergeCell ref="C260:C263"/>
    <mergeCell ref="D260:E263"/>
    <mergeCell ref="F260:F263"/>
    <mergeCell ref="G260:G263"/>
    <mergeCell ref="G276:G277"/>
    <mergeCell ref="G278:G279"/>
    <mergeCell ref="G291:G292"/>
    <mergeCell ref="D293:E294"/>
    <mergeCell ref="F293:F294"/>
    <mergeCell ref="G293:G294"/>
    <mergeCell ref="C238:C241"/>
    <mergeCell ref="D238:E241"/>
    <mergeCell ref="F238:F241"/>
    <mergeCell ref="G238:G241"/>
    <mergeCell ref="C246:C249"/>
    <mergeCell ref="D246:E249"/>
    <mergeCell ref="F246:F249"/>
    <mergeCell ref="G246:G249"/>
    <mergeCell ref="B221:F221"/>
    <mergeCell ref="C224:C227"/>
    <mergeCell ref="D224:E227"/>
    <mergeCell ref="F224:F227"/>
    <mergeCell ref="G224:G227"/>
    <mergeCell ref="C231:C234"/>
    <mergeCell ref="D231:E234"/>
    <mergeCell ref="F231:F234"/>
    <mergeCell ref="G231:G234"/>
    <mergeCell ref="B205:F205"/>
    <mergeCell ref="C208:C211"/>
    <mergeCell ref="D208:E211"/>
    <mergeCell ref="F208:F211"/>
    <mergeCell ref="G208:G211"/>
    <mergeCell ref="C215:C218"/>
    <mergeCell ref="D215:E218"/>
    <mergeCell ref="F215:F218"/>
    <mergeCell ref="G215:G218"/>
    <mergeCell ref="C192:C195"/>
    <mergeCell ref="D192:E195"/>
    <mergeCell ref="F192:F195"/>
    <mergeCell ref="G192:G195"/>
    <mergeCell ref="C199:C202"/>
    <mergeCell ref="D199:E202"/>
    <mergeCell ref="F199:F202"/>
    <mergeCell ref="G199:G202"/>
    <mergeCell ref="C176:C179"/>
    <mergeCell ref="D176:E179"/>
    <mergeCell ref="F176:F179"/>
    <mergeCell ref="G176:G179"/>
    <mergeCell ref="C185:C188"/>
    <mergeCell ref="D185:E188"/>
    <mergeCell ref="F185:F188"/>
    <mergeCell ref="G185:G188"/>
    <mergeCell ref="C162:C165"/>
    <mergeCell ref="D162:E165"/>
    <mergeCell ref="F162:F165"/>
    <mergeCell ref="G162:G165"/>
    <mergeCell ref="C169:C172"/>
    <mergeCell ref="D169:E172"/>
    <mergeCell ref="F169:F172"/>
    <mergeCell ref="G169:G172"/>
    <mergeCell ref="C148:C151"/>
    <mergeCell ref="D148:E151"/>
    <mergeCell ref="F148:F151"/>
    <mergeCell ref="G148:G151"/>
    <mergeCell ref="C155:C158"/>
    <mergeCell ref="D155:E158"/>
    <mergeCell ref="F155:F158"/>
    <mergeCell ref="G155:G158"/>
    <mergeCell ref="C134:C137"/>
    <mergeCell ref="D134:E137"/>
    <mergeCell ref="F134:F137"/>
    <mergeCell ref="G134:G137"/>
    <mergeCell ref="C141:C144"/>
    <mergeCell ref="D141:E144"/>
    <mergeCell ref="F141:F144"/>
    <mergeCell ref="G141:G144"/>
    <mergeCell ref="C118:C121"/>
    <mergeCell ref="D118:E121"/>
    <mergeCell ref="F118:F121"/>
    <mergeCell ref="G118:G121"/>
    <mergeCell ref="B124:F124"/>
    <mergeCell ref="C127:C130"/>
    <mergeCell ref="D127:E130"/>
    <mergeCell ref="F127:F130"/>
    <mergeCell ref="G127:G130"/>
    <mergeCell ref="C102:C105"/>
    <mergeCell ref="D102:E105"/>
    <mergeCell ref="F102:F105"/>
    <mergeCell ref="G102:G105"/>
    <mergeCell ref="B108:F108"/>
    <mergeCell ref="C111:C114"/>
    <mergeCell ref="D111:E114"/>
    <mergeCell ref="F111:F114"/>
    <mergeCell ref="G111:G114"/>
    <mergeCell ref="C88:C91"/>
    <mergeCell ref="D88:E91"/>
    <mergeCell ref="F88:F91"/>
    <mergeCell ref="G88:G91"/>
    <mergeCell ref="C95:C98"/>
    <mergeCell ref="D95:E98"/>
    <mergeCell ref="F95:F98"/>
    <mergeCell ref="G95:G98"/>
    <mergeCell ref="C72:C75"/>
    <mergeCell ref="D72:E75"/>
    <mergeCell ref="F72:F75"/>
    <mergeCell ref="G72:G75"/>
    <mergeCell ref="B78:F78"/>
    <mergeCell ref="C81:C84"/>
    <mergeCell ref="D81:E84"/>
    <mergeCell ref="F81:F84"/>
    <mergeCell ref="G81:G84"/>
    <mergeCell ref="C54:C57"/>
    <mergeCell ref="D54:E57"/>
    <mergeCell ref="F54:F57"/>
    <mergeCell ref="G54:G57"/>
    <mergeCell ref="B62:F62"/>
    <mergeCell ref="C65:C68"/>
    <mergeCell ref="D65:E68"/>
    <mergeCell ref="F65:F68"/>
    <mergeCell ref="G65:G68"/>
    <mergeCell ref="C40:C43"/>
    <mergeCell ref="D40:E43"/>
    <mergeCell ref="F40:F43"/>
    <mergeCell ref="G40:G43"/>
    <mergeCell ref="C47:C50"/>
    <mergeCell ref="D47:E50"/>
    <mergeCell ref="F47:F50"/>
    <mergeCell ref="G47:G50"/>
    <mergeCell ref="B30:F30"/>
    <mergeCell ref="C33:C36"/>
    <mergeCell ref="D33:E36"/>
    <mergeCell ref="F33:F36"/>
    <mergeCell ref="G33:G36"/>
    <mergeCell ref="C37:G37"/>
    <mergeCell ref="C28:G28"/>
    <mergeCell ref="B7:F7"/>
    <mergeCell ref="C10:C13"/>
    <mergeCell ref="D10:E13"/>
    <mergeCell ref="F10:F13"/>
    <mergeCell ref="G10:G13"/>
    <mergeCell ref="C17:C20"/>
    <mergeCell ref="D17:E20"/>
    <mergeCell ref="F17:F20"/>
    <mergeCell ref="G17:G20"/>
    <mergeCell ref="B2:G2"/>
    <mergeCell ref="B3:B5"/>
    <mergeCell ref="C3:C5"/>
    <mergeCell ref="D3:E5"/>
    <mergeCell ref="F3:F5"/>
    <mergeCell ref="G3:G5"/>
    <mergeCell ref="C21:G21"/>
    <mergeCell ref="C24:C27"/>
    <mergeCell ref="D24:E27"/>
    <mergeCell ref="F24:F27"/>
    <mergeCell ref="G24:G27"/>
  </mergeCells>
  <printOptions horizontalCentered="1"/>
  <pageMargins left="0.39370078740157483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2"/>
  </sheetPr>
  <dimension ref="A2:I610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10" customWidth="1"/>
    <col min="2" max="2" width="35.7109375" style="10" customWidth="1"/>
    <col min="3" max="3" width="13.28515625" style="10" customWidth="1"/>
    <col min="4" max="4" width="15.7109375" style="10" customWidth="1"/>
    <col min="5" max="5" width="10.7109375" style="10" customWidth="1"/>
    <col min="6" max="6" width="14.7109375" style="19" customWidth="1"/>
    <col min="7" max="7" width="15.28515625" style="19" customWidth="1"/>
    <col min="8" max="8" width="0.7109375" style="10" customWidth="1"/>
    <col min="9" max="9" width="17" style="10" customWidth="1"/>
    <col min="10" max="203" width="8.85546875" style="10"/>
    <col min="204" max="204" width="2.42578125" style="10" customWidth="1"/>
    <col min="205" max="205" width="29.140625" style="10" customWidth="1"/>
    <col min="206" max="206" width="9.85546875" style="10" customWidth="1"/>
    <col min="207" max="210" width="10.140625" style="10" customWidth="1"/>
    <col min="211" max="211" width="8.85546875" style="10"/>
    <col min="212" max="212" width="11.42578125" style="10" bestFit="1" customWidth="1"/>
    <col min="213" max="459" width="8.85546875" style="10"/>
    <col min="460" max="460" width="2.42578125" style="10" customWidth="1"/>
    <col min="461" max="461" width="29.140625" style="10" customWidth="1"/>
    <col min="462" max="462" width="9.85546875" style="10" customWidth="1"/>
    <col min="463" max="466" width="10.140625" style="10" customWidth="1"/>
    <col min="467" max="467" width="8.85546875" style="10"/>
    <col min="468" max="468" width="11.42578125" style="10" bestFit="1" customWidth="1"/>
    <col min="469" max="715" width="8.85546875" style="10"/>
    <col min="716" max="716" width="2.42578125" style="10" customWidth="1"/>
    <col min="717" max="717" width="29.140625" style="10" customWidth="1"/>
    <col min="718" max="718" width="9.85546875" style="10" customWidth="1"/>
    <col min="719" max="722" width="10.140625" style="10" customWidth="1"/>
    <col min="723" max="723" width="8.85546875" style="10"/>
    <col min="724" max="724" width="11.42578125" style="10" bestFit="1" customWidth="1"/>
    <col min="725" max="971" width="8.85546875" style="10"/>
    <col min="972" max="972" width="2.42578125" style="10" customWidth="1"/>
    <col min="973" max="973" width="29.140625" style="10" customWidth="1"/>
    <col min="974" max="974" width="9.85546875" style="10" customWidth="1"/>
    <col min="975" max="978" width="10.140625" style="10" customWidth="1"/>
    <col min="979" max="979" width="8.85546875" style="10"/>
    <col min="980" max="980" width="11.42578125" style="10" bestFit="1" customWidth="1"/>
    <col min="981" max="1227" width="8.85546875" style="10"/>
    <col min="1228" max="1228" width="2.42578125" style="10" customWidth="1"/>
    <col min="1229" max="1229" width="29.140625" style="10" customWidth="1"/>
    <col min="1230" max="1230" width="9.85546875" style="10" customWidth="1"/>
    <col min="1231" max="1234" width="10.140625" style="10" customWidth="1"/>
    <col min="1235" max="1235" width="8.85546875" style="10"/>
    <col min="1236" max="1236" width="11.42578125" style="10" bestFit="1" customWidth="1"/>
    <col min="1237" max="1483" width="8.85546875" style="10"/>
    <col min="1484" max="1484" width="2.42578125" style="10" customWidth="1"/>
    <col min="1485" max="1485" width="29.140625" style="10" customWidth="1"/>
    <col min="1486" max="1486" width="9.85546875" style="10" customWidth="1"/>
    <col min="1487" max="1490" width="10.140625" style="10" customWidth="1"/>
    <col min="1491" max="1491" width="8.85546875" style="10"/>
    <col min="1492" max="1492" width="11.42578125" style="10" bestFit="1" customWidth="1"/>
    <col min="1493" max="1739" width="8.85546875" style="10"/>
    <col min="1740" max="1740" width="2.42578125" style="10" customWidth="1"/>
    <col min="1741" max="1741" width="29.140625" style="10" customWidth="1"/>
    <col min="1742" max="1742" width="9.85546875" style="10" customWidth="1"/>
    <col min="1743" max="1746" width="10.140625" style="10" customWidth="1"/>
    <col min="1747" max="1747" width="8.85546875" style="10"/>
    <col min="1748" max="1748" width="11.42578125" style="10" bestFit="1" customWidth="1"/>
    <col min="1749" max="1995" width="8.85546875" style="10"/>
    <col min="1996" max="1996" width="2.42578125" style="10" customWidth="1"/>
    <col min="1997" max="1997" width="29.140625" style="10" customWidth="1"/>
    <col min="1998" max="1998" width="9.85546875" style="10" customWidth="1"/>
    <col min="1999" max="2002" width="10.140625" style="10" customWidth="1"/>
    <col min="2003" max="2003" width="8.85546875" style="10"/>
    <col min="2004" max="2004" width="11.42578125" style="10" bestFit="1" customWidth="1"/>
    <col min="2005" max="2251" width="8.85546875" style="10"/>
    <col min="2252" max="2252" width="2.42578125" style="10" customWidth="1"/>
    <col min="2253" max="2253" width="29.140625" style="10" customWidth="1"/>
    <col min="2254" max="2254" width="9.85546875" style="10" customWidth="1"/>
    <col min="2255" max="2258" width="10.140625" style="10" customWidth="1"/>
    <col min="2259" max="2259" width="8.85546875" style="10"/>
    <col min="2260" max="2260" width="11.42578125" style="10" bestFit="1" customWidth="1"/>
    <col min="2261" max="2507" width="8.85546875" style="10"/>
    <col min="2508" max="2508" width="2.42578125" style="10" customWidth="1"/>
    <col min="2509" max="2509" width="29.140625" style="10" customWidth="1"/>
    <col min="2510" max="2510" width="9.85546875" style="10" customWidth="1"/>
    <col min="2511" max="2514" width="10.140625" style="10" customWidth="1"/>
    <col min="2515" max="2515" width="8.85546875" style="10"/>
    <col min="2516" max="2516" width="11.42578125" style="10" bestFit="1" customWidth="1"/>
    <col min="2517" max="2763" width="8.85546875" style="10"/>
    <col min="2764" max="2764" width="2.42578125" style="10" customWidth="1"/>
    <col min="2765" max="2765" width="29.140625" style="10" customWidth="1"/>
    <col min="2766" max="2766" width="9.85546875" style="10" customWidth="1"/>
    <col min="2767" max="2770" width="10.140625" style="10" customWidth="1"/>
    <col min="2771" max="2771" width="8.85546875" style="10"/>
    <col min="2772" max="2772" width="11.42578125" style="10" bestFit="1" customWidth="1"/>
    <col min="2773" max="3019" width="8.85546875" style="10"/>
    <col min="3020" max="3020" width="2.42578125" style="10" customWidth="1"/>
    <col min="3021" max="3021" width="29.140625" style="10" customWidth="1"/>
    <col min="3022" max="3022" width="9.85546875" style="10" customWidth="1"/>
    <col min="3023" max="3026" width="10.140625" style="10" customWidth="1"/>
    <col min="3027" max="3027" width="8.85546875" style="10"/>
    <col min="3028" max="3028" width="11.42578125" style="10" bestFit="1" customWidth="1"/>
    <col min="3029" max="3275" width="8.85546875" style="10"/>
    <col min="3276" max="3276" width="2.42578125" style="10" customWidth="1"/>
    <col min="3277" max="3277" width="29.140625" style="10" customWidth="1"/>
    <col min="3278" max="3278" width="9.85546875" style="10" customWidth="1"/>
    <col min="3279" max="3282" width="10.140625" style="10" customWidth="1"/>
    <col min="3283" max="3283" width="8.85546875" style="10"/>
    <col min="3284" max="3284" width="11.42578125" style="10" bestFit="1" customWidth="1"/>
    <col min="3285" max="3531" width="8.85546875" style="10"/>
    <col min="3532" max="3532" width="2.42578125" style="10" customWidth="1"/>
    <col min="3533" max="3533" width="29.140625" style="10" customWidth="1"/>
    <col min="3534" max="3534" width="9.85546875" style="10" customWidth="1"/>
    <col min="3535" max="3538" width="10.140625" style="10" customWidth="1"/>
    <col min="3539" max="3539" width="8.85546875" style="10"/>
    <col min="3540" max="3540" width="11.42578125" style="10" bestFit="1" customWidth="1"/>
    <col min="3541" max="3787" width="8.85546875" style="10"/>
    <col min="3788" max="3788" width="2.42578125" style="10" customWidth="1"/>
    <col min="3789" max="3789" width="29.140625" style="10" customWidth="1"/>
    <col min="3790" max="3790" width="9.85546875" style="10" customWidth="1"/>
    <col min="3791" max="3794" width="10.140625" style="10" customWidth="1"/>
    <col min="3795" max="3795" width="8.85546875" style="10"/>
    <col min="3796" max="3796" width="11.42578125" style="10" bestFit="1" customWidth="1"/>
    <col min="3797" max="4043" width="8.85546875" style="10"/>
    <col min="4044" max="4044" width="2.42578125" style="10" customWidth="1"/>
    <col min="4045" max="4045" width="29.140625" style="10" customWidth="1"/>
    <col min="4046" max="4046" width="9.85546875" style="10" customWidth="1"/>
    <col min="4047" max="4050" width="10.140625" style="10" customWidth="1"/>
    <col min="4051" max="4051" width="8.85546875" style="10"/>
    <col min="4052" max="4052" width="11.42578125" style="10" bestFit="1" customWidth="1"/>
    <col min="4053" max="4299" width="8.85546875" style="10"/>
    <col min="4300" max="4300" width="2.42578125" style="10" customWidth="1"/>
    <col min="4301" max="4301" width="29.140625" style="10" customWidth="1"/>
    <col min="4302" max="4302" width="9.85546875" style="10" customWidth="1"/>
    <col min="4303" max="4306" width="10.140625" style="10" customWidth="1"/>
    <col min="4307" max="4307" width="8.85546875" style="10"/>
    <col min="4308" max="4308" width="11.42578125" style="10" bestFit="1" customWidth="1"/>
    <col min="4309" max="4555" width="8.85546875" style="10"/>
    <col min="4556" max="4556" width="2.42578125" style="10" customWidth="1"/>
    <col min="4557" max="4557" width="29.140625" style="10" customWidth="1"/>
    <col min="4558" max="4558" width="9.85546875" style="10" customWidth="1"/>
    <col min="4559" max="4562" width="10.140625" style="10" customWidth="1"/>
    <col min="4563" max="4563" width="8.85546875" style="10"/>
    <col min="4564" max="4564" width="11.42578125" style="10" bestFit="1" customWidth="1"/>
    <col min="4565" max="4811" width="8.85546875" style="10"/>
    <col min="4812" max="4812" width="2.42578125" style="10" customWidth="1"/>
    <col min="4813" max="4813" width="29.140625" style="10" customWidth="1"/>
    <col min="4814" max="4814" width="9.85546875" style="10" customWidth="1"/>
    <col min="4815" max="4818" width="10.140625" style="10" customWidth="1"/>
    <col min="4819" max="4819" width="8.85546875" style="10"/>
    <col min="4820" max="4820" width="11.42578125" style="10" bestFit="1" customWidth="1"/>
    <col min="4821" max="5067" width="8.85546875" style="10"/>
    <col min="5068" max="5068" width="2.42578125" style="10" customWidth="1"/>
    <col min="5069" max="5069" width="29.140625" style="10" customWidth="1"/>
    <col min="5070" max="5070" width="9.85546875" style="10" customWidth="1"/>
    <col min="5071" max="5074" width="10.140625" style="10" customWidth="1"/>
    <col min="5075" max="5075" width="8.85546875" style="10"/>
    <col min="5076" max="5076" width="11.42578125" style="10" bestFit="1" customWidth="1"/>
    <col min="5077" max="5323" width="8.85546875" style="10"/>
    <col min="5324" max="5324" width="2.42578125" style="10" customWidth="1"/>
    <col min="5325" max="5325" width="29.140625" style="10" customWidth="1"/>
    <col min="5326" max="5326" width="9.85546875" style="10" customWidth="1"/>
    <col min="5327" max="5330" width="10.140625" style="10" customWidth="1"/>
    <col min="5331" max="5331" width="8.85546875" style="10"/>
    <col min="5332" max="5332" width="11.42578125" style="10" bestFit="1" customWidth="1"/>
    <col min="5333" max="5579" width="8.85546875" style="10"/>
    <col min="5580" max="5580" width="2.42578125" style="10" customWidth="1"/>
    <col min="5581" max="5581" width="29.140625" style="10" customWidth="1"/>
    <col min="5582" max="5582" width="9.85546875" style="10" customWidth="1"/>
    <col min="5583" max="5586" width="10.140625" style="10" customWidth="1"/>
    <col min="5587" max="5587" width="8.85546875" style="10"/>
    <col min="5588" max="5588" width="11.42578125" style="10" bestFit="1" customWidth="1"/>
    <col min="5589" max="5835" width="8.85546875" style="10"/>
    <col min="5836" max="5836" width="2.42578125" style="10" customWidth="1"/>
    <col min="5837" max="5837" width="29.140625" style="10" customWidth="1"/>
    <col min="5838" max="5838" width="9.85546875" style="10" customWidth="1"/>
    <col min="5839" max="5842" width="10.140625" style="10" customWidth="1"/>
    <col min="5843" max="5843" width="8.85546875" style="10"/>
    <col min="5844" max="5844" width="11.42578125" style="10" bestFit="1" customWidth="1"/>
    <col min="5845" max="6091" width="8.85546875" style="10"/>
    <col min="6092" max="6092" width="2.42578125" style="10" customWidth="1"/>
    <col min="6093" max="6093" width="29.140625" style="10" customWidth="1"/>
    <col min="6094" max="6094" width="9.85546875" style="10" customWidth="1"/>
    <col min="6095" max="6098" width="10.140625" style="10" customWidth="1"/>
    <col min="6099" max="6099" width="8.85546875" style="10"/>
    <col min="6100" max="6100" width="11.42578125" style="10" bestFit="1" customWidth="1"/>
    <col min="6101" max="6347" width="8.85546875" style="10"/>
    <col min="6348" max="6348" width="2.42578125" style="10" customWidth="1"/>
    <col min="6349" max="6349" width="29.140625" style="10" customWidth="1"/>
    <col min="6350" max="6350" width="9.85546875" style="10" customWidth="1"/>
    <col min="6351" max="6354" width="10.140625" style="10" customWidth="1"/>
    <col min="6355" max="6355" width="8.85546875" style="10"/>
    <col min="6356" max="6356" width="11.42578125" style="10" bestFit="1" customWidth="1"/>
    <col min="6357" max="6603" width="8.85546875" style="10"/>
    <col min="6604" max="6604" width="2.42578125" style="10" customWidth="1"/>
    <col min="6605" max="6605" width="29.140625" style="10" customWidth="1"/>
    <col min="6606" max="6606" width="9.85546875" style="10" customWidth="1"/>
    <col min="6607" max="6610" width="10.140625" style="10" customWidth="1"/>
    <col min="6611" max="6611" width="8.85546875" style="10"/>
    <col min="6612" max="6612" width="11.42578125" style="10" bestFit="1" customWidth="1"/>
    <col min="6613" max="6859" width="8.85546875" style="10"/>
    <col min="6860" max="6860" width="2.42578125" style="10" customWidth="1"/>
    <col min="6861" max="6861" width="29.140625" style="10" customWidth="1"/>
    <col min="6862" max="6862" width="9.85546875" style="10" customWidth="1"/>
    <col min="6863" max="6866" width="10.140625" style="10" customWidth="1"/>
    <col min="6867" max="6867" width="8.85546875" style="10"/>
    <col min="6868" max="6868" width="11.42578125" style="10" bestFit="1" customWidth="1"/>
    <col min="6869" max="7115" width="8.85546875" style="10"/>
    <col min="7116" max="7116" width="2.42578125" style="10" customWidth="1"/>
    <col min="7117" max="7117" width="29.140625" style="10" customWidth="1"/>
    <col min="7118" max="7118" width="9.85546875" style="10" customWidth="1"/>
    <col min="7119" max="7122" width="10.140625" style="10" customWidth="1"/>
    <col min="7123" max="7123" width="8.85546875" style="10"/>
    <col min="7124" max="7124" width="11.42578125" style="10" bestFit="1" customWidth="1"/>
    <col min="7125" max="7371" width="8.85546875" style="10"/>
    <col min="7372" max="7372" width="2.42578125" style="10" customWidth="1"/>
    <col min="7373" max="7373" width="29.140625" style="10" customWidth="1"/>
    <col min="7374" max="7374" width="9.85546875" style="10" customWidth="1"/>
    <col min="7375" max="7378" width="10.140625" style="10" customWidth="1"/>
    <col min="7379" max="7379" width="8.85546875" style="10"/>
    <col min="7380" max="7380" width="11.42578125" style="10" bestFit="1" customWidth="1"/>
    <col min="7381" max="7627" width="8.85546875" style="10"/>
    <col min="7628" max="7628" width="2.42578125" style="10" customWidth="1"/>
    <col min="7629" max="7629" width="29.140625" style="10" customWidth="1"/>
    <col min="7630" max="7630" width="9.85546875" style="10" customWidth="1"/>
    <col min="7631" max="7634" width="10.140625" style="10" customWidth="1"/>
    <col min="7635" max="7635" width="8.85546875" style="10"/>
    <col min="7636" max="7636" width="11.42578125" style="10" bestFit="1" customWidth="1"/>
    <col min="7637" max="7883" width="8.85546875" style="10"/>
    <col min="7884" max="7884" width="2.42578125" style="10" customWidth="1"/>
    <col min="7885" max="7885" width="29.140625" style="10" customWidth="1"/>
    <col min="7886" max="7886" width="9.85546875" style="10" customWidth="1"/>
    <col min="7887" max="7890" width="10.140625" style="10" customWidth="1"/>
    <col min="7891" max="7891" width="8.85546875" style="10"/>
    <col min="7892" max="7892" width="11.42578125" style="10" bestFit="1" customWidth="1"/>
    <col min="7893" max="8139" width="8.85546875" style="10"/>
    <col min="8140" max="8140" width="2.42578125" style="10" customWidth="1"/>
    <col min="8141" max="8141" width="29.140625" style="10" customWidth="1"/>
    <col min="8142" max="8142" width="9.85546875" style="10" customWidth="1"/>
    <col min="8143" max="8146" width="10.140625" style="10" customWidth="1"/>
    <col min="8147" max="8147" width="8.85546875" style="10"/>
    <col min="8148" max="8148" width="11.42578125" style="10" bestFit="1" customWidth="1"/>
    <col min="8149" max="8395" width="8.85546875" style="10"/>
    <col min="8396" max="8396" width="2.42578125" style="10" customWidth="1"/>
    <col min="8397" max="8397" width="29.140625" style="10" customWidth="1"/>
    <col min="8398" max="8398" width="9.85546875" style="10" customWidth="1"/>
    <col min="8399" max="8402" width="10.140625" style="10" customWidth="1"/>
    <col min="8403" max="8403" width="8.85546875" style="10"/>
    <col min="8404" max="8404" width="11.42578125" style="10" bestFit="1" customWidth="1"/>
    <col min="8405" max="8651" width="8.85546875" style="10"/>
    <col min="8652" max="8652" width="2.42578125" style="10" customWidth="1"/>
    <col min="8653" max="8653" width="29.140625" style="10" customWidth="1"/>
    <col min="8654" max="8654" width="9.85546875" style="10" customWidth="1"/>
    <col min="8655" max="8658" width="10.140625" style="10" customWidth="1"/>
    <col min="8659" max="8659" width="8.85546875" style="10"/>
    <col min="8660" max="8660" width="11.42578125" style="10" bestFit="1" customWidth="1"/>
    <col min="8661" max="8907" width="8.85546875" style="10"/>
    <col min="8908" max="8908" width="2.42578125" style="10" customWidth="1"/>
    <col min="8909" max="8909" width="29.140625" style="10" customWidth="1"/>
    <col min="8910" max="8910" width="9.85546875" style="10" customWidth="1"/>
    <col min="8911" max="8914" width="10.140625" style="10" customWidth="1"/>
    <col min="8915" max="8915" width="8.85546875" style="10"/>
    <col min="8916" max="8916" width="11.42578125" style="10" bestFit="1" customWidth="1"/>
    <col min="8917" max="9163" width="8.85546875" style="10"/>
    <col min="9164" max="9164" width="2.42578125" style="10" customWidth="1"/>
    <col min="9165" max="9165" width="29.140625" style="10" customWidth="1"/>
    <col min="9166" max="9166" width="9.85546875" style="10" customWidth="1"/>
    <col min="9167" max="9170" width="10.140625" style="10" customWidth="1"/>
    <col min="9171" max="9171" width="8.85546875" style="10"/>
    <col min="9172" max="9172" width="11.42578125" style="10" bestFit="1" customWidth="1"/>
    <col min="9173" max="9419" width="8.85546875" style="10"/>
    <col min="9420" max="9420" width="2.42578125" style="10" customWidth="1"/>
    <col min="9421" max="9421" width="29.140625" style="10" customWidth="1"/>
    <col min="9422" max="9422" width="9.85546875" style="10" customWidth="1"/>
    <col min="9423" max="9426" width="10.140625" style="10" customWidth="1"/>
    <col min="9427" max="9427" width="8.85546875" style="10"/>
    <col min="9428" max="9428" width="11.42578125" style="10" bestFit="1" customWidth="1"/>
    <col min="9429" max="9675" width="8.85546875" style="10"/>
    <col min="9676" max="9676" width="2.42578125" style="10" customWidth="1"/>
    <col min="9677" max="9677" width="29.140625" style="10" customWidth="1"/>
    <col min="9678" max="9678" width="9.85546875" style="10" customWidth="1"/>
    <col min="9679" max="9682" width="10.140625" style="10" customWidth="1"/>
    <col min="9683" max="9683" width="8.85546875" style="10"/>
    <col min="9684" max="9684" width="11.42578125" style="10" bestFit="1" customWidth="1"/>
    <col min="9685" max="9931" width="8.85546875" style="10"/>
    <col min="9932" max="9932" width="2.42578125" style="10" customWidth="1"/>
    <col min="9933" max="9933" width="29.140625" style="10" customWidth="1"/>
    <col min="9934" max="9934" width="9.85546875" style="10" customWidth="1"/>
    <col min="9935" max="9938" width="10.140625" style="10" customWidth="1"/>
    <col min="9939" max="9939" width="8.85546875" style="10"/>
    <col min="9940" max="9940" width="11.42578125" style="10" bestFit="1" customWidth="1"/>
    <col min="9941" max="10187" width="8.85546875" style="10"/>
    <col min="10188" max="10188" width="2.42578125" style="10" customWidth="1"/>
    <col min="10189" max="10189" width="29.140625" style="10" customWidth="1"/>
    <col min="10190" max="10190" width="9.85546875" style="10" customWidth="1"/>
    <col min="10191" max="10194" width="10.140625" style="10" customWidth="1"/>
    <col min="10195" max="10195" width="8.85546875" style="10"/>
    <col min="10196" max="10196" width="11.42578125" style="10" bestFit="1" customWidth="1"/>
    <col min="10197" max="10443" width="8.85546875" style="10"/>
    <col min="10444" max="10444" width="2.42578125" style="10" customWidth="1"/>
    <col min="10445" max="10445" width="29.140625" style="10" customWidth="1"/>
    <col min="10446" max="10446" width="9.85546875" style="10" customWidth="1"/>
    <col min="10447" max="10450" width="10.140625" style="10" customWidth="1"/>
    <col min="10451" max="10451" width="8.85546875" style="10"/>
    <col min="10452" max="10452" width="11.42578125" style="10" bestFit="1" customWidth="1"/>
    <col min="10453" max="10699" width="8.85546875" style="10"/>
    <col min="10700" max="10700" width="2.42578125" style="10" customWidth="1"/>
    <col min="10701" max="10701" width="29.140625" style="10" customWidth="1"/>
    <col min="10702" max="10702" width="9.85546875" style="10" customWidth="1"/>
    <col min="10703" max="10706" width="10.140625" style="10" customWidth="1"/>
    <col min="10707" max="10707" width="8.85546875" style="10"/>
    <col min="10708" max="10708" width="11.42578125" style="10" bestFit="1" customWidth="1"/>
    <col min="10709" max="10955" width="8.85546875" style="10"/>
    <col min="10956" max="10956" width="2.42578125" style="10" customWidth="1"/>
    <col min="10957" max="10957" width="29.140625" style="10" customWidth="1"/>
    <col min="10958" max="10958" width="9.85546875" style="10" customWidth="1"/>
    <col min="10959" max="10962" width="10.140625" style="10" customWidth="1"/>
    <col min="10963" max="10963" width="8.85546875" style="10"/>
    <col min="10964" max="10964" width="11.42578125" style="10" bestFit="1" customWidth="1"/>
    <col min="10965" max="11211" width="8.85546875" style="10"/>
    <col min="11212" max="11212" width="2.42578125" style="10" customWidth="1"/>
    <col min="11213" max="11213" width="29.140625" style="10" customWidth="1"/>
    <col min="11214" max="11214" width="9.85546875" style="10" customWidth="1"/>
    <col min="11215" max="11218" width="10.140625" style="10" customWidth="1"/>
    <col min="11219" max="11219" width="8.85546875" style="10"/>
    <col min="11220" max="11220" width="11.42578125" style="10" bestFit="1" customWidth="1"/>
    <col min="11221" max="11467" width="8.85546875" style="10"/>
    <col min="11468" max="11468" width="2.42578125" style="10" customWidth="1"/>
    <col min="11469" max="11469" width="29.140625" style="10" customWidth="1"/>
    <col min="11470" max="11470" width="9.85546875" style="10" customWidth="1"/>
    <col min="11471" max="11474" width="10.140625" style="10" customWidth="1"/>
    <col min="11475" max="11475" width="8.85546875" style="10"/>
    <col min="11476" max="11476" width="11.42578125" style="10" bestFit="1" customWidth="1"/>
    <col min="11477" max="11723" width="8.85546875" style="10"/>
    <col min="11724" max="11724" width="2.42578125" style="10" customWidth="1"/>
    <col min="11725" max="11725" width="29.140625" style="10" customWidth="1"/>
    <col min="11726" max="11726" width="9.85546875" style="10" customWidth="1"/>
    <col min="11727" max="11730" width="10.140625" style="10" customWidth="1"/>
    <col min="11731" max="11731" width="8.85546875" style="10"/>
    <col min="11732" max="11732" width="11.42578125" style="10" bestFit="1" customWidth="1"/>
    <col min="11733" max="11979" width="8.85546875" style="10"/>
    <col min="11980" max="11980" width="2.42578125" style="10" customWidth="1"/>
    <col min="11981" max="11981" width="29.140625" style="10" customWidth="1"/>
    <col min="11982" max="11982" width="9.85546875" style="10" customWidth="1"/>
    <col min="11983" max="11986" width="10.140625" style="10" customWidth="1"/>
    <col min="11987" max="11987" width="8.85546875" style="10"/>
    <col min="11988" max="11988" width="11.42578125" style="10" bestFit="1" customWidth="1"/>
    <col min="11989" max="12235" width="8.85546875" style="10"/>
    <col min="12236" max="12236" width="2.42578125" style="10" customWidth="1"/>
    <col min="12237" max="12237" width="29.140625" style="10" customWidth="1"/>
    <col min="12238" max="12238" width="9.85546875" style="10" customWidth="1"/>
    <col min="12239" max="12242" width="10.140625" style="10" customWidth="1"/>
    <col min="12243" max="12243" width="8.85546875" style="10"/>
    <col min="12244" max="12244" width="11.42578125" style="10" bestFit="1" customWidth="1"/>
    <col min="12245" max="12491" width="8.85546875" style="10"/>
    <col min="12492" max="12492" width="2.42578125" style="10" customWidth="1"/>
    <col min="12493" max="12493" width="29.140625" style="10" customWidth="1"/>
    <col min="12494" max="12494" width="9.85546875" style="10" customWidth="1"/>
    <col min="12495" max="12498" width="10.140625" style="10" customWidth="1"/>
    <col min="12499" max="12499" width="8.85546875" style="10"/>
    <col min="12500" max="12500" width="11.42578125" style="10" bestFit="1" customWidth="1"/>
    <col min="12501" max="12747" width="8.85546875" style="10"/>
    <col min="12748" max="12748" width="2.42578125" style="10" customWidth="1"/>
    <col min="12749" max="12749" width="29.140625" style="10" customWidth="1"/>
    <col min="12750" max="12750" width="9.85546875" style="10" customWidth="1"/>
    <col min="12751" max="12754" width="10.140625" style="10" customWidth="1"/>
    <col min="12755" max="12755" width="8.85546875" style="10"/>
    <col min="12756" max="12756" width="11.42578125" style="10" bestFit="1" customWidth="1"/>
    <col min="12757" max="13003" width="8.85546875" style="10"/>
    <col min="13004" max="13004" width="2.42578125" style="10" customWidth="1"/>
    <col min="13005" max="13005" width="29.140625" style="10" customWidth="1"/>
    <col min="13006" max="13006" width="9.85546875" style="10" customWidth="1"/>
    <col min="13007" max="13010" width="10.140625" style="10" customWidth="1"/>
    <col min="13011" max="13011" width="8.85546875" style="10"/>
    <col min="13012" max="13012" width="11.42578125" style="10" bestFit="1" customWidth="1"/>
    <col min="13013" max="13259" width="8.85546875" style="10"/>
    <col min="13260" max="13260" width="2.42578125" style="10" customWidth="1"/>
    <col min="13261" max="13261" width="29.140625" style="10" customWidth="1"/>
    <col min="13262" max="13262" width="9.85546875" style="10" customWidth="1"/>
    <col min="13263" max="13266" width="10.140625" style="10" customWidth="1"/>
    <col min="13267" max="13267" width="8.85546875" style="10"/>
    <col min="13268" max="13268" width="11.42578125" style="10" bestFit="1" customWidth="1"/>
    <col min="13269" max="13515" width="8.85546875" style="10"/>
    <col min="13516" max="13516" width="2.42578125" style="10" customWidth="1"/>
    <col min="13517" max="13517" width="29.140625" style="10" customWidth="1"/>
    <col min="13518" max="13518" width="9.85546875" style="10" customWidth="1"/>
    <col min="13519" max="13522" width="10.140625" style="10" customWidth="1"/>
    <col min="13523" max="13523" width="8.85546875" style="10"/>
    <col min="13524" max="13524" width="11.42578125" style="10" bestFit="1" customWidth="1"/>
    <col min="13525" max="13771" width="8.85546875" style="10"/>
    <col min="13772" max="13772" width="2.42578125" style="10" customWidth="1"/>
    <col min="13773" max="13773" width="29.140625" style="10" customWidth="1"/>
    <col min="13774" max="13774" width="9.85546875" style="10" customWidth="1"/>
    <col min="13775" max="13778" width="10.140625" style="10" customWidth="1"/>
    <col min="13779" max="13779" width="8.85546875" style="10"/>
    <col min="13780" max="13780" width="11.42578125" style="10" bestFit="1" customWidth="1"/>
    <col min="13781" max="14027" width="8.85546875" style="10"/>
    <col min="14028" max="14028" width="2.42578125" style="10" customWidth="1"/>
    <col min="14029" max="14029" width="29.140625" style="10" customWidth="1"/>
    <col min="14030" max="14030" width="9.85546875" style="10" customWidth="1"/>
    <col min="14031" max="14034" width="10.140625" style="10" customWidth="1"/>
    <col min="14035" max="14035" width="8.85546875" style="10"/>
    <col min="14036" max="14036" width="11.42578125" style="10" bestFit="1" customWidth="1"/>
    <col min="14037" max="14283" width="8.85546875" style="10"/>
    <col min="14284" max="14284" width="2.42578125" style="10" customWidth="1"/>
    <col min="14285" max="14285" width="29.140625" style="10" customWidth="1"/>
    <col min="14286" max="14286" width="9.85546875" style="10" customWidth="1"/>
    <col min="14287" max="14290" width="10.140625" style="10" customWidth="1"/>
    <col min="14291" max="14291" width="8.85546875" style="10"/>
    <col min="14292" max="14292" width="11.42578125" style="10" bestFit="1" customWidth="1"/>
    <col min="14293" max="14539" width="8.85546875" style="10"/>
    <col min="14540" max="14540" width="2.42578125" style="10" customWidth="1"/>
    <col min="14541" max="14541" width="29.140625" style="10" customWidth="1"/>
    <col min="14542" max="14542" width="9.85546875" style="10" customWidth="1"/>
    <col min="14543" max="14546" width="10.140625" style="10" customWidth="1"/>
    <col min="14547" max="14547" width="8.85546875" style="10"/>
    <col min="14548" max="14548" width="11.42578125" style="10" bestFit="1" customWidth="1"/>
    <col min="14549" max="14795" width="8.85546875" style="10"/>
    <col min="14796" max="14796" width="2.42578125" style="10" customWidth="1"/>
    <col min="14797" max="14797" width="29.140625" style="10" customWidth="1"/>
    <col min="14798" max="14798" width="9.85546875" style="10" customWidth="1"/>
    <col min="14799" max="14802" width="10.140625" style="10" customWidth="1"/>
    <col min="14803" max="14803" width="8.85546875" style="10"/>
    <col min="14804" max="14804" width="11.42578125" style="10" bestFit="1" customWidth="1"/>
    <col min="14805" max="15051" width="8.85546875" style="10"/>
    <col min="15052" max="15052" width="2.42578125" style="10" customWidth="1"/>
    <col min="15053" max="15053" width="29.140625" style="10" customWidth="1"/>
    <col min="15054" max="15054" width="9.85546875" style="10" customWidth="1"/>
    <col min="15055" max="15058" width="10.140625" style="10" customWidth="1"/>
    <col min="15059" max="15059" width="8.85546875" style="10"/>
    <col min="15060" max="15060" width="11.42578125" style="10" bestFit="1" customWidth="1"/>
    <col min="15061" max="15307" width="8.85546875" style="10"/>
    <col min="15308" max="15308" width="2.42578125" style="10" customWidth="1"/>
    <col min="15309" max="15309" width="29.140625" style="10" customWidth="1"/>
    <col min="15310" max="15310" width="9.85546875" style="10" customWidth="1"/>
    <col min="15311" max="15314" width="10.140625" style="10" customWidth="1"/>
    <col min="15315" max="15315" width="8.85546875" style="10"/>
    <col min="15316" max="15316" width="11.42578125" style="10" bestFit="1" customWidth="1"/>
    <col min="15317" max="15563" width="8.85546875" style="10"/>
    <col min="15564" max="15564" width="2.42578125" style="10" customWidth="1"/>
    <col min="15565" max="15565" width="29.140625" style="10" customWidth="1"/>
    <col min="15566" max="15566" width="9.85546875" style="10" customWidth="1"/>
    <col min="15567" max="15570" width="10.140625" style="10" customWidth="1"/>
    <col min="15571" max="15571" width="8.85546875" style="10"/>
    <col min="15572" max="15572" width="11.42578125" style="10" bestFit="1" customWidth="1"/>
    <col min="15573" max="15819" width="8.85546875" style="10"/>
    <col min="15820" max="15820" width="2.42578125" style="10" customWidth="1"/>
    <col min="15821" max="15821" width="29.140625" style="10" customWidth="1"/>
    <col min="15822" max="15822" width="9.85546875" style="10" customWidth="1"/>
    <col min="15823" max="15826" width="10.140625" style="10" customWidth="1"/>
    <col min="15827" max="15827" width="8.85546875" style="10"/>
    <col min="15828" max="15828" width="11.42578125" style="10" bestFit="1" customWidth="1"/>
    <col min="15829" max="16075" width="8.85546875" style="10"/>
    <col min="16076" max="16076" width="2.42578125" style="10" customWidth="1"/>
    <col min="16077" max="16077" width="29.140625" style="10" customWidth="1"/>
    <col min="16078" max="16078" width="9.85546875" style="10" customWidth="1"/>
    <col min="16079" max="16082" width="10.140625" style="10" customWidth="1"/>
    <col min="16083" max="16083" width="8.85546875" style="10"/>
    <col min="16084" max="16084" width="11.42578125" style="10" bestFit="1" customWidth="1"/>
    <col min="16085" max="16384" width="8.85546875" style="10"/>
  </cols>
  <sheetData>
    <row r="2" spans="2:9" ht="21.75" customHeight="1">
      <c r="B2" s="1039" t="s">
        <v>1591</v>
      </c>
      <c r="C2" s="1040"/>
      <c r="D2" s="1040"/>
      <c r="E2" s="1040"/>
      <c r="F2" s="1040"/>
      <c r="G2" s="1040"/>
    </row>
    <row r="3" spans="2:9" ht="14.25" customHeight="1">
      <c r="B3" s="1041" t="s">
        <v>1407</v>
      </c>
      <c r="C3" s="651"/>
      <c r="D3" s="1044" t="s">
        <v>1855</v>
      </c>
      <c r="E3" s="1047" t="s">
        <v>1856</v>
      </c>
      <c r="F3" s="1050" t="s">
        <v>2268</v>
      </c>
      <c r="G3" s="1053" t="s">
        <v>1572</v>
      </c>
      <c r="H3" s="57"/>
    </row>
    <row r="4" spans="2:9" ht="14.25" customHeight="1">
      <c r="B4" s="1042"/>
      <c r="C4" s="647" t="s">
        <v>1408</v>
      </c>
      <c r="D4" s="1045"/>
      <c r="E4" s="1048"/>
      <c r="F4" s="1051"/>
      <c r="G4" s="1054"/>
      <c r="H4" s="57"/>
    </row>
    <row r="5" spans="2:9" ht="14.25" customHeight="1">
      <c r="B5" s="1043"/>
      <c r="C5" s="652"/>
      <c r="D5" s="1046"/>
      <c r="E5" s="1049"/>
      <c r="F5" s="1052"/>
      <c r="G5" s="661" t="str">
        <f>MID('RABATOVÝ LIST '!J9,1,2)</f>
        <v>00</v>
      </c>
      <c r="H5" s="57"/>
    </row>
    <row r="6" spans="2:9" ht="14.25" customHeight="1" thickBot="1">
      <c r="B6" s="27"/>
      <c r="C6" s="75"/>
      <c r="D6" s="76"/>
      <c r="E6" s="12"/>
      <c r="F6" s="44"/>
      <c r="G6" s="18"/>
    </row>
    <row r="7" spans="2:9" ht="8.1" customHeight="1">
      <c r="B7" s="21"/>
      <c r="C7" s="1028" t="s">
        <v>1595</v>
      </c>
      <c r="D7" s="1028"/>
      <c r="E7" s="1028"/>
      <c r="F7" s="1028"/>
      <c r="G7" s="1029"/>
    </row>
    <row r="8" spans="2:9" ht="14.25" customHeight="1">
      <c r="B8" s="65"/>
      <c r="C8" s="1030"/>
      <c r="D8" s="1030"/>
      <c r="E8" s="1030"/>
      <c r="F8" s="1030"/>
      <c r="G8" s="1031"/>
    </row>
    <row r="9" spans="2:9" ht="14.25" customHeight="1">
      <c r="B9" s="5"/>
      <c r="C9" s="59">
        <v>10116020</v>
      </c>
      <c r="D9" s="29">
        <v>20</v>
      </c>
      <c r="E9" s="29">
        <v>35</v>
      </c>
      <c r="F9" s="219">
        <v>7.5468165461066929</v>
      </c>
      <c r="G9" s="322">
        <f>F9*(100-$G$5)/100</f>
        <v>7.5468165461066929</v>
      </c>
      <c r="I9" s="19"/>
    </row>
    <row r="10" spans="2:9" ht="14.25" customHeight="1">
      <c r="B10" s="5" t="s">
        <v>1405</v>
      </c>
      <c r="C10" s="228">
        <v>10116025</v>
      </c>
      <c r="D10" s="229">
        <v>25</v>
      </c>
      <c r="E10" s="229">
        <v>30</v>
      </c>
      <c r="F10" s="220">
        <v>7.9668368565722369</v>
      </c>
      <c r="G10" s="322">
        <f t="shared" ref="G10:G32" si="0">F10*(100-$G$5)/100</f>
        <v>7.9668368565722369</v>
      </c>
      <c r="I10" s="19"/>
    </row>
    <row r="11" spans="2:9" ht="14.25" customHeight="1">
      <c r="B11" s="63"/>
      <c r="C11" s="228">
        <v>10116032</v>
      </c>
      <c r="D11" s="229">
        <v>32</v>
      </c>
      <c r="E11" s="229">
        <v>20</v>
      </c>
      <c r="F11" s="220">
        <v>8.1836215329415509</v>
      </c>
      <c r="G11" s="322">
        <f t="shared" si="0"/>
        <v>8.1836215329415509</v>
      </c>
      <c r="I11" s="19"/>
    </row>
    <row r="12" spans="2:9" ht="14.25" customHeight="1">
      <c r="B12" s="4"/>
      <c r="C12" s="228">
        <v>10116040</v>
      </c>
      <c r="D12" s="229">
        <v>40</v>
      </c>
      <c r="E12" s="229">
        <v>12</v>
      </c>
      <c r="F12" s="220">
        <v>8.4004062093108622</v>
      </c>
      <c r="G12" s="322">
        <f t="shared" si="0"/>
        <v>8.4004062093108622</v>
      </c>
      <c r="I12" s="19"/>
    </row>
    <row r="13" spans="2:9" ht="14.25" customHeight="1">
      <c r="B13" s="22"/>
      <c r="C13" s="228">
        <v>10116050</v>
      </c>
      <c r="D13" s="229">
        <v>50</v>
      </c>
      <c r="E13" s="229">
        <v>16</v>
      </c>
      <c r="F13" s="220">
        <v>11.963804327131438</v>
      </c>
      <c r="G13" s="322">
        <f t="shared" si="0"/>
        <v>11.963804327131438</v>
      </c>
      <c r="I13" s="662"/>
    </row>
    <row r="14" spans="2:9" ht="14.25" customHeight="1">
      <c r="B14" s="22"/>
      <c r="C14" s="228">
        <v>10116063</v>
      </c>
      <c r="D14" s="229">
        <v>63</v>
      </c>
      <c r="E14" s="229">
        <v>20</v>
      </c>
      <c r="F14" s="220">
        <v>12.885139201701016</v>
      </c>
      <c r="G14" s="322">
        <f t="shared" si="0"/>
        <v>12.885139201701016</v>
      </c>
      <c r="I14" s="19"/>
    </row>
    <row r="15" spans="2:9" ht="14.25" customHeight="1">
      <c r="B15" s="22"/>
      <c r="C15" s="228">
        <v>10116075</v>
      </c>
      <c r="D15" s="229">
        <v>75</v>
      </c>
      <c r="E15" s="229">
        <v>16</v>
      </c>
      <c r="F15" s="220">
        <v>18.077972241366986</v>
      </c>
      <c r="G15" s="322">
        <f t="shared" si="0"/>
        <v>18.077972241366986</v>
      </c>
      <c r="I15" s="19"/>
    </row>
    <row r="16" spans="2:9" ht="14.25" customHeight="1">
      <c r="B16" s="22"/>
      <c r="C16" s="228">
        <v>10116090</v>
      </c>
      <c r="D16" s="229">
        <v>90</v>
      </c>
      <c r="E16" s="229">
        <v>16</v>
      </c>
      <c r="F16" s="220">
        <v>19.786127098818984</v>
      </c>
      <c r="G16" s="322">
        <f t="shared" si="0"/>
        <v>19.786127098818984</v>
      </c>
      <c r="I16" s="19"/>
    </row>
    <row r="17" spans="2:9" ht="14.25" customHeight="1">
      <c r="B17" s="22"/>
      <c r="C17" s="228">
        <v>10116110</v>
      </c>
      <c r="D17" s="229">
        <v>110</v>
      </c>
      <c r="E17" s="229">
        <v>12</v>
      </c>
      <c r="F17" s="220">
        <v>24.12768736150948</v>
      </c>
      <c r="G17" s="322">
        <f t="shared" si="0"/>
        <v>24.12768736150948</v>
      </c>
      <c r="I17" s="19"/>
    </row>
    <row r="18" spans="2:9" ht="14.25" customHeight="1">
      <c r="B18" s="22"/>
      <c r="C18" s="228">
        <v>10116125</v>
      </c>
      <c r="D18" s="229">
        <v>125</v>
      </c>
      <c r="E18" s="229">
        <v>1</v>
      </c>
      <c r="F18" s="220">
        <v>33.593712196555977</v>
      </c>
      <c r="G18" s="322">
        <f t="shared" si="0"/>
        <v>33.593712196555977</v>
      </c>
      <c r="I18" s="19"/>
    </row>
    <row r="19" spans="2:9" ht="14.25" customHeight="1">
      <c r="B19" s="22"/>
      <c r="C19" s="228">
        <v>10116140</v>
      </c>
      <c r="D19" s="229">
        <v>140</v>
      </c>
      <c r="E19" s="229">
        <v>1</v>
      </c>
      <c r="F19" s="220">
        <v>42.703871436299977</v>
      </c>
      <c r="G19" s="322">
        <f t="shared" si="0"/>
        <v>42.703871436299977</v>
      </c>
      <c r="I19" s="19"/>
    </row>
    <row r="20" spans="2:9" ht="14.25" customHeight="1">
      <c r="B20" s="22"/>
      <c r="C20" s="228">
        <v>10116160</v>
      </c>
      <c r="D20" s="229">
        <v>160</v>
      </c>
      <c r="E20" s="229">
        <v>1</v>
      </c>
      <c r="F20" s="220">
        <v>43.764605572344635</v>
      </c>
      <c r="G20" s="322">
        <f t="shared" si="0"/>
        <v>43.764605572344635</v>
      </c>
      <c r="I20" s="19"/>
    </row>
    <row r="21" spans="2:9" ht="14.25" customHeight="1">
      <c r="B21" s="22"/>
      <c r="C21" s="228">
        <v>10116180</v>
      </c>
      <c r="D21" s="229">
        <v>180</v>
      </c>
      <c r="E21" s="229">
        <v>1</v>
      </c>
      <c r="F21" s="220">
        <v>60.84956179094781</v>
      </c>
      <c r="G21" s="322">
        <f t="shared" si="0"/>
        <v>60.84956179094781</v>
      </c>
      <c r="I21" s="19"/>
    </row>
    <row r="22" spans="2:9" ht="14.25" customHeight="1">
      <c r="B22" s="22"/>
      <c r="C22" s="228">
        <v>10116200</v>
      </c>
      <c r="D22" s="229">
        <v>200</v>
      </c>
      <c r="E22" s="229">
        <v>1</v>
      </c>
      <c r="F22" s="220">
        <v>79.573525269810787</v>
      </c>
      <c r="G22" s="322">
        <f t="shared" si="0"/>
        <v>79.573525269810787</v>
      </c>
      <c r="I22" s="19"/>
    </row>
    <row r="23" spans="2:9" ht="14.25" customHeight="1">
      <c r="B23" s="22"/>
      <c r="C23" s="228">
        <v>10116225</v>
      </c>
      <c r="D23" s="229">
        <v>225</v>
      </c>
      <c r="E23" s="229">
        <v>1</v>
      </c>
      <c r="F23" s="220">
        <v>97.146633097998205</v>
      </c>
      <c r="G23" s="322">
        <f t="shared" si="0"/>
        <v>97.146633097998205</v>
      </c>
      <c r="I23" s="19"/>
    </row>
    <row r="24" spans="2:9" ht="14.25" customHeight="1">
      <c r="B24" s="22"/>
      <c r="C24" s="228">
        <v>10116250</v>
      </c>
      <c r="D24" s="229">
        <v>250</v>
      </c>
      <c r="E24" s="229">
        <v>1</v>
      </c>
      <c r="F24" s="220">
        <v>170.24371616127573</v>
      </c>
      <c r="G24" s="322">
        <f t="shared" si="0"/>
        <v>170.24371616127573</v>
      </c>
      <c r="I24" s="19"/>
    </row>
    <row r="25" spans="2:9" ht="14.25" customHeight="1">
      <c r="B25" s="22"/>
      <c r="C25" s="228">
        <v>10116280</v>
      </c>
      <c r="D25" s="229">
        <v>280</v>
      </c>
      <c r="E25" s="229">
        <v>1</v>
      </c>
      <c r="F25" s="220">
        <v>194.37456044963491</v>
      </c>
      <c r="G25" s="322">
        <f t="shared" si="0"/>
        <v>194.37456044963491</v>
      </c>
      <c r="I25" s="19"/>
    </row>
    <row r="26" spans="2:9" ht="14.25" customHeight="1">
      <c r="B26" s="22"/>
      <c r="C26" s="228">
        <v>10116315</v>
      </c>
      <c r="D26" s="229">
        <v>315</v>
      </c>
      <c r="E26" s="229">
        <v>1</v>
      </c>
      <c r="F26" s="220">
        <v>247.96102263967435</v>
      </c>
      <c r="G26" s="322">
        <f t="shared" si="0"/>
        <v>247.96102263967433</v>
      </c>
      <c r="I26" s="19"/>
    </row>
    <row r="27" spans="2:9" ht="14.25" customHeight="1">
      <c r="B27" s="22"/>
      <c r="C27" s="228">
        <v>10116355</v>
      </c>
      <c r="D27" s="229">
        <v>355</v>
      </c>
      <c r="E27" s="229">
        <v>1</v>
      </c>
      <c r="F27" s="220">
        <v>435.72365046004518</v>
      </c>
      <c r="G27" s="322">
        <f t="shared" si="0"/>
        <v>435.72365046004518</v>
      </c>
      <c r="I27" s="19"/>
    </row>
    <row r="28" spans="2:9" ht="14.25" customHeight="1">
      <c r="B28" s="22"/>
      <c r="C28" s="228">
        <v>10116400</v>
      </c>
      <c r="D28" s="229">
        <v>400</v>
      </c>
      <c r="E28" s="229">
        <v>1</v>
      </c>
      <c r="F28" s="220">
        <v>564.54794439250907</v>
      </c>
      <c r="G28" s="322">
        <f t="shared" si="0"/>
        <v>564.54794439250907</v>
      </c>
      <c r="I28" s="19"/>
    </row>
    <row r="29" spans="2:9" ht="14.25" customHeight="1">
      <c r="B29" s="22"/>
      <c r="C29" s="228">
        <v>10116450</v>
      </c>
      <c r="D29" s="229">
        <v>450</v>
      </c>
      <c r="E29" s="229">
        <v>1</v>
      </c>
      <c r="F29" s="220">
        <v>1229.8736652122032</v>
      </c>
      <c r="G29" s="322">
        <f t="shared" si="0"/>
        <v>1229.8736652122032</v>
      </c>
      <c r="I29" s="19"/>
    </row>
    <row r="30" spans="2:9" ht="14.25" customHeight="1">
      <c r="B30" s="22"/>
      <c r="C30" s="228">
        <v>10116500</v>
      </c>
      <c r="D30" s="229">
        <v>500</v>
      </c>
      <c r="E30" s="229">
        <v>1</v>
      </c>
      <c r="F30" s="220">
        <v>1496.0268009446972</v>
      </c>
      <c r="G30" s="322">
        <f t="shared" si="0"/>
        <v>1496.0268009446972</v>
      </c>
      <c r="I30" s="20"/>
    </row>
    <row r="31" spans="2:9" ht="14.25" customHeight="1">
      <c r="B31" s="22"/>
      <c r="C31" s="228">
        <v>10116560</v>
      </c>
      <c r="D31" s="229">
        <v>560</v>
      </c>
      <c r="E31" s="229">
        <v>1</v>
      </c>
      <c r="F31" s="220">
        <v>1663.503590139813</v>
      </c>
      <c r="G31" s="322">
        <f t="shared" si="0"/>
        <v>1663.503590139813</v>
      </c>
      <c r="I31" s="19"/>
    </row>
    <row r="32" spans="2:9" ht="14.25" customHeight="1">
      <c r="B32" s="22"/>
      <c r="C32" s="228">
        <v>10116630</v>
      </c>
      <c r="D32" s="229">
        <v>630</v>
      </c>
      <c r="E32" s="229">
        <v>1</v>
      </c>
      <c r="F32" s="220">
        <v>1969.4064278915839</v>
      </c>
      <c r="G32" s="322">
        <f t="shared" si="0"/>
        <v>1969.4064278915839</v>
      </c>
      <c r="I32" s="19"/>
    </row>
    <row r="33" spans="2:9" ht="14.25" customHeight="1">
      <c r="B33" s="22"/>
      <c r="C33" s="333">
        <v>10116710</v>
      </c>
      <c r="D33" s="334">
        <v>710</v>
      </c>
      <c r="E33" s="334">
        <v>1</v>
      </c>
      <c r="F33" s="354" t="s">
        <v>1404</v>
      </c>
      <c r="G33" s="355" t="str">
        <f>F33</f>
        <v>na dotaz</v>
      </c>
      <c r="I33" s="19"/>
    </row>
    <row r="34" spans="2:9" ht="14.25" customHeight="1">
      <c r="B34" s="22"/>
      <c r="C34" s="333">
        <v>10116800</v>
      </c>
      <c r="D34" s="334">
        <v>800</v>
      </c>
      <c r="E34" s="334">
        <v>1</v>
      </c>
      <c r="F34" s="354" t="s">
        <v>1404</v>
      </c>
      <c r="G34" s="355" t="str">
        <f>F34</f>
        <v>na dotaz</v>
      </c>
      <c r="I34" s="19"/>
    </row>
    <row r="35" spans="2:9" ht="14.25" customHeight="1">
      <c r="B35" s="22"/>
      <c r="C35" s="333">
        <v>10116900</v>
      </c>
      <c r="D35" s="334">
        <v>900</v>
      </c>
      <c r="E35" s="334">
        <v>1</v>
      </c>
      <c r="F35" s="354" t="s">
        <v>1404</v>
      </c>
      <c r="G35" s="355" t="str">
        <f>F35</f>
        <v>na dotaz</v>
      </c>
      <c r="I35" s="19"/>
    </row>
    <row r="36" spans="2:9" ht="8.1" customHeight="1">
      <c r="B36" s="22"/>
      <c r="C36" s="1030" t="s">
        <v>1594</v>
      </c>
      <c r="D36" s="1030"/>
      <c r="E36" s="1030"/>
      <c r="F36" s="1030"/>
      <c r="G36" s="1031"/>
      <c r="I36" s="19"/>
    </row>
    <row r="37" spans="2:9" ht="14.25" customHeight="1">
      <c r="B37" s="22"/>
      <c r="C37" s="1030"/>
      <c r="D37" s="1030"/>
      <c r="E37" s="1030"/>
      <c r="F37" s="1030"/>
      <c r="G37" s="1031"/>
      <c r="I37" s="19"/>
    </row>
    <row r="38" spans="2:9" ht="14.25" customHeight="1">
      <c r="B38" s="22"/>
      <c r="C38" s="59">
        <v>10110032</v>
      </c>
      <c r="D38" s="29">
        <v>32</v>
      </c>
      <c r="E38" s="29">
        <v>20</v>
      </c>
      <c r="F38" s="219">
        <v>7.4213524146579548</v>
      </c>
      <c r="G38" s="322">
        <f>F38*(100-$G$5)/100</f>
        <v>7.4213524146579548</v>
      </c>
      <c r="I38" s="19"/>
    </row>
    <row r="39" spans="2:9" ht="14.25" customHeight="1">
      <c r="B39" s="4"/>
      <c r="C39" s="228">
        <v>10110040</v>
      </c>
      <c r="D39" s="229">
        <v>40</v>
      </c>
      <c r="E39" s="229">
        <v>12</v>
      </c>
      <c r="F39" s="220">
        <v>7.7806730157400921</v>
      </c>
      <c r="G39" s="322">
        <f t="shared" ref="G39:G56" si="1">F39*(100-$G$5)/100</f>
        <v>7.7806730157400921</v>
      </c>
      <c r="I39" s="19"/>
    </row>
    <row r="40" spans="2:9" ht="14.25" customHeight="1">
      <c r="B40" s="63"/>
      <c r="C40" s="228">
        <v>10110050</v>
      </c>
      <c r="D40" s="229">
        <v>50</v>
      </c>
      <c r="E40" s="229">
        <v>16</v>
      </c>
      <c r="F40" s="220">
        <v>10.848718148056786</v>
      </c>
      <c r="G40" s="322">
        <f t="shared" si="1"/>
        <v>10.848718148056786</v>
      </c>
      <c r="I40" s="19"/>
    </row>
    <row r="41" spans="2:9" ht="14.25" customHeight="1">
      <c r="B41" s="4"/>
      <c r="C41" s="228">
        <v>10110063</v>
      </c>
      <c r="D41" s="229">
        <v>63</v>
      </c>
      <c r="E41" s="229">
        <v>20</v>
      </c>
      <c r="F41" s="220">
        <v>11.608819419576689</v>
      </c>
      <c r="G41" s="322">
        <f t="shared" si="1"/>
        <v>11.608819419576689</v>
      </c>
      <c r="I41" s="19"/>
    </row>
    <row r="42" spans="2:9" ht="14.25" customHeight="1">
      <c r="B42" s="22"/>
      <c r="C42" s="228">
        <v>10110110</v>
      </c>
      <c r="D42" s="229">
        <v>110</v>
      </c>
      <c r="E42" s="229">
        <v>12</v>
      </c>
      <c r="F42" s="220">
        <v>22.921302993434001</v>
      </c>
      <c r="G42" s="322">
        <f t="shared" si="1"/>
        <v>22.921302993434001</v>
      </c>
      <c r="I42" s="19"/>
    </row>
    <row r="43" spans="2:9" ht="14.25" customHeight="1">
      <c r="B43" s="22"/>
      <c r="C43" s="228">
        <v>10110125</v>
      </c>
      <c r="D43" s="229">
        <v>125</v>
      </c>
      <c r="E43" s="229">
        <v>1</v>
      </c>
      <c r="F43" s="220">
        <v>31.914026586728173</v>
      </c>
      <c r="G43" s="322">
        <f t="shared" si="1"/>
        <v>31.914026586728173</v>
      </c>
      <c r="I43" s="19"/>
    </row>
    <row r="44" spans="2:9" ht="14.25" customHeight="1">
      <c r="B44" s="22"/>
      <c r="C44" s="228">
        <v>10110160</v>
      </c>
      <c r="D44" s="229">
        <v>160</v>
      </c>
      <c r="E44" s="229">
        <v>1</v>
      </c>
      <c r="F44" s="220">
        <v>39.041565309885883</v>
      </c>
      <c r="G44" s="322">
        <f t="shared" si="1"/>
        <v>39.041565309885883</v>
      </c>
      <c r="I44" s="19"/>
    </row>
    <row r="45" spans="2:9" ht="14.25" customHeight="1">
      <c r="B45" s="22"/>
      <c r="C45" s="228">
        <v>10110180</v>
      </c>
      <c r="D45" s="229">
        <v>180</v>
      </c>
      <c r="E45" s="229">
        <v>1</v>
      </c>
      <c r="F45" s="220">
        <v>54.340330902113742</v>
      </c>
      <c r="G45" s="322">
        <f t="shared" si="1"/>
        <v>54.340330902113735</v>
      </c>
      <c r="I45" s="19"/>
    </row>
    <row r="46" spans="2:9" ht="14.25" customHeight="1">
      <c r="B46" s="22"/>
      <c r="C46" s="228">
        <v>10110200</v>
      </c>
      <c r="D46" s="229">
        <v>200</v>
      </c>
      <c r="E46" s="229">
        <v>1</v>
      </c>
      <c r="F46" s="220">
        <v>72.61040146482847</v>
      </c>
      <c r="G46" s="322">
        <f t="shared" si="1"/>
        <v>72.61040146482847</v>
      </c>
      <c r="I46" s="19"/>
    </row>
    <row r="47" spans="2:9" ht="14.25" customHeight="1">
      <c r="B47" s="22"/>
      <c r="C47" s="228">
        <v>10110225</v>
      </c>
      <c r="D47" s="229">
        <v>225</v>
      </c>
      <c r="E47" s="229">
        <v>1</v>
      </c>
      <c r="F47" s="220">
        <v>87.950627126411959</v>
      </c>
      <c r="G47" s="322">
        <f t="shared" si="1"/>
        <v>87.950627126411959</v>
      </c>
      <c r="I47" s="19"/>
    </row>
    <row r="48" spans="2:9" ht="14.25" customHeight="1">
      <c r="B48" s="22"/>
      <c r="C48" s="228">
        <v>10110250</v>
      </c>
      <c r="D48" s="229">
        <v>250</v>
      </c>
      <c r="E48" s="229">
        <v>1</v>
      </c>
      <c r="F48" s="220">
        <v>154.63223867338519</v>
      </c>
      <c r="G48" s="322">
        <f t="shared" si="1"/>
        <v>154.63223867338519</v>
      </c>
      <c r="I48" s="19"/>
    </row>
    <row r="49" spans="1:9" ht="14.25" customHeight="1">
      <c r="B49" s="22"/>
      <c r="C49" s="228">
        <v>10110280</v>
      </c>
      <c r="D49" s="229">
        <v>280</v>
      </c>
      <c r="E49" s="229">
        <v>1</v>
      </c>
      <c r="F49" s="220">
        <v>189.33431672404839</v>
      </c>
      <c r="G49" s="322">
        <f t="shared" si="1"/>
        <v>189.33431672404839</v>
      </c>
      <c r="I49" s="19"/>
    </row>
    <row r="50" spans="1:9" ht="14.25" customHeight="1">
      <c r="B50" s="22"/>
      <c r="C50" s="228">
        <v>10110315</v>
      </c>
      <c r="D50" s="229">
        <v>315</v>
      </c>
      <c r="E50" s="229">
        <v>1</v>
      </c>
      <c r="F50" s="220">
        <v>224.27133516772682</v>
      </c>
      <c r="G50" s="322">
        <f t="shared" si="1"/>
        <v>224.27133516772682</v>
      </c>
      <c r="I50" s="19"/>
    </row>
    <row r="51" spans="1:9" ht="14.25" customHeight="1">
      <c r="B51" s="22"/>
      <c r="C51" s="228">
        <v>10110355</v>
      </c>
      <c r="D51" s="229">
        <v>355</v>
      </c>
      <c r="E51" s="229">
        <v>1</v>
      </c>
      <c r="F51" s="220">
        <v>400.42134983668444</v>
      </c>
      <c r="G51" s="322">
        <f t="shared" si="1"/>
        <v>400.42134983668444</v>
      </c>
      <c r="I51" s="19"/>
    </row>
    <row r="52" spans="1:9" ht="14.25" customHeight="1">
      <c r="B52" s="22"/>
      <c r="C52" s="228">
        <v>10110400</v>
      </c>
      <c r="D52" s="229">
        <v>400</v>
      </c>
      <c r="E52" s="229">
        <v>1</v>
      </c>
      <c r="F52" s="220">
        <v>521.88553302556488</v>
      </c>
      <c r="G52" s="322">
        <f t="shared" si="1"/>
        <v>521.88553302556488</v>
      </c>
      <c r="I52" s="19"/>
    </row>
    <row r="53" spans="1:9" ht="14.25" customHeight="1">
      <c r="B53" s="22"/>
      <c r="C53" s="228">
        <v>10110450</v>
      </c>
      <c r="D53" s="229">
        <v>450</v>
      </c>
      <c r="E53" s="229">
        <v>1</v>
      </c>
      <c r="F53" s="220">
        <v>990.42678104892661</v>
      </c>
      <c r="G53" s="322">
        <f t="shared" si="1"/>
        <v>990.42678104892661</v>
      </c>
      <c r="I53" s="19"/>
    </row>
    <row r="54" spans="1:9" ht="14.25" customHeight="1">
      <c r="A54" s="66"/>
      <c r="B54" s="22"/>
      <c r="C54" s="228">
        <v>10110500</v>
      </c>
      <c r="D54" s="229">
        <v>500</v>
      </c>
      <c r="E54" s="229">
        <v>1</v>
      </c>
      <c r="F54" s="220">
        <v>1212.7674869986856</v>
      </c>
      <c r="G54" s="322">
        <f t="shared" si="1"/>
        <v>1212.7674869986856</v>
      </c>
      <c r="I54" s="19"/>
    </row>
    <row r="55" spans="1:9" ht="14.25" customHeight="1">
      <c r="A55" s="66"/>
      <c r="B55" s="22"/>
      <c r="C55" s="228">
        <v>10110560</v>
      </c>
      <c r="D55" s="229">
        <v>560</v>
      </c>
      <c r="E55" s="229">
        <v>1</v>
      </c>
      <c r="F55" s="220">
        <v>1404.7890057734776</v>
      </c>
      <c r="G55" s="322">
        <f t="shared" si="1"/>
        <v>1404.7890057734776</v>
      </c>
      <c r="I55" s="19"/>
    </row>
    <row r="56" spans="1:9" ht="14.25" customHeight="1">
      <c r="A56" s="66"/>
      <c r="B56" s="22"/>
      <c r="C56" s="228">
        <v>10110630</v>
      </c>
      <c r="D56" s="229">
        <v>630</v>
      </c>
      <c r="E56" s="229">
        <v>1</v>
      </c>
      <c r="F56" s="220">
        <v>1743.353262560611</v>
      </c>
      <c r="G56" s="322">
        <f t="shared" si="1"/>
        <v>1743.3532625606108</v>
      </c>
      <c r="I56" s="19"/>
    </row>
    <row r="57" spans="1:9" ht="14.25" customHeight="1">
      <c r="A57" s="66"/>
      <c r="B57" s="22"/>
      <c r="C57" s="333">
        <v>10110710</v>
      </c>
      <c r="D57" s="334">
        <v>710</v>
      </c>
      <c r="E57" s="334">
        <v>1</v>
      </c>
      <c r="F57" s="354" t="s">
        <v>1404</v>
      </c>
      <c r="G57" s="355" t="str">
        <f>F57</f>
        <v>na dotaz</v>
      </c>
      <c r="I57" s="19"/>
    </row>
    <row r="58" spans="1:9" ht="14.25" customHeight="1">
      <c r="A58" s="66"/>
      <c r="B58" s="22"/>
      <c r="C58" s="337">
        <v>10110800</v>
      </c>
      <c r="D58" s="338">
        <v>800</v>
      </c>
      <c r="E58" s="338">
        <v>1</v>
      </c>
      <c r="F58" s="345" t="s">
        <v>1404</v>
      </c>
      <c r="G58" s="358" t="str">
        <f>F58</f>
        <v>na dotaz</v>
      </c>
      <c r="I58" s="19"/>
    </row>
    <row r="59" spans="1:9" ht="8.1" customHeight="1" thickBot="1">
      <c r="A59" s="66"/>
      <c r="B59" s="64"/>
      <c r="C59" s="1032"/>
      <c r="D59" s="1032"/>
      <c r="E59" s="1032"/>
      <c r="F59" s="1032"/>
      <c r="G59" s="1033"/>
      <c r="I59" s="19"/>
    </row>
    <row r="60" spans="1:9" ht="14.25" customHeight="1" thickBot="1">
      <c r="A60" s="66"/>
      <c r="B60" s="27"/>
      <c r="C60" s="28"/>
      <c r="D60" s="242"/>
      <c r="E60" s="242"/>
      <c r="F60" s="243"/>
      <c r="G60" s="244"/>
      <c r="I60" s="19"/>
    </row>
    <row r="61" spans="1:9" ht="14.25" customHeight="1">
      <c r="A61" s="66"/>
      <c r="B61" s="21"/>
      <c r="C61" s="1034"/>
      <c r="D61" s="1035"/>
      <c r="E61" s="1035"/>
      <c r="F61" s="1035"/>
      <c r="G61" s="1036"/>
      <c r="I61" s="19"/>
    </row>
    <row r="62" spans="1:9" ht="14.25" customHeight="1">
      <c r="A62" s="66"/>
      <c r="B62" s="65"/>
      <c r="C62" s="1037"/>
      <c r="D62" s="1037"/>
      <c r="E62" s="1037"/>
      <c r="F62" s="1037"/>
      <c r="G62" s="1038"/>
      <c r="I62" s="19"/>
    </row>
    <row r="63" spans="1:9" ht="14.25" customHeight="1">
      <c r="A63" s="66"/>
      <c r="B63" s="65"/>
      <c r="C63" s="59">
        <v>107163220</v>
      </c>
      <c r="D63" s="29" t="s">
        <v>96</v>
      </c>
      <c r="E63" s="29">
        <v>16</v>
      </c>
      <c r="F63" s="219">
        <v>12.690166499999998</v>
      </c>
      <c r="G63" s="322">
        <f>F63*(100-$G$5)/100</f>
        <v>12.690166499999998</v>
      </c>
      <c r="I63" s="19"/>
    </row>
    <row r="64" spans="1:9" ht="14.25" customHeight="1">
      <c r="A64" s="66"/>
      <c r="B64" s="5" t="s">
        <v>1406</v>
      </c>
      <c r="C64" s="228">
        <v>107163225</v>
      </c>
      <c r="D64" s="229" t="s">
        <v>97</v>
      </c>
      <c r="E64" s="229">
        <v>16</v>
      </c>
      <c r="F64" s="220">
        <v>12.68556180901852</v>
      </c>
      <c r="G64" s="322">
        <f t="shared" ref="G64:G90" si="2">F64*(100-$G$5)/100</f>
        <v>12.68556180901852</v>
      </c>
      <c r="I64" s="19"/>
    </row>
    <row r="65" spans="2:9" ht="14.25" customHeight="1">
      <c r="B65" s="4"/>
      <c r="C65" s="228">
        <v>107164020</v>
      </c>
      <c r="D65" s="229" t="s">
        <v>174</v>
      </c>
      <c r="E65" s="229">
        <v>16</v>
      </c>
      <c r="F65" s="220">
        <v>23.593592000000001</v>
      </c>
      <c r="G65" s="322">
        <f t="shared" si="2"/>
        <v>23.593591999999997</v>
      </c>
      <c r="I65" s="19"/>
    </row>
    <row r="66" spans="2:9" ht="14.25" customHeight="1">
      <c r="B66" s="4"/>
      <c r="C66" s="228">
        <v>107164025</v>
      </c>
      <c r="D66" s="229" t="s">
        <v>98</v>
      </c>
      <c r="E66" s="229">
        <v>16</v>
      </c>
      <c r="F66" s="220">
        <v>23.598773398295172</v>
      </c>
      <c r="G66" s="322">
        <f t="shared" si="2"/>
        <v>23.598773398295169</v>
      </c>
      <c r="I66" s="19"/>
    </row>
    <row r="67" spans="2:9" ht="14.25" customHeight="1">
      <c r="B67" s="22"/>
      <c r="C67" s="228">
        <v>107164032</v>
      </c>
      <c r="D67" s="229" t="s">
        <v>99</v>
      </c>
      <c r="E67" s="229">
        <v>10</v>
      </c>
      <c r="F67" s="220">
        <v>23.598773398295172</v>
      </c>
      <c r="G67" s="322">
        <f t="shared" si="2"/>
        <v>23.598773398295169</v>
      </c>
      <c r="I67" s="19"/>
    </row>
    <row r="68" spans="2:9" ht="14.25" customHeight="1">
      <c r="B68" s="22"/>
      <c r="C68" s="228">
        <v>107165025</v>
      </c>
      <c r="D68" s="229" t="s">
        <v>175</v>
      </c>
      <c r="E68" s="229">
        <v>6</v>
      </c>
      <c r="F68" s="220">
        <v>25.287390536789392</v>
      </c>
      <c r="G68" s="322">
        <f t="shared" si="2"/>
        <v>25.287390536789395</v>
      </c>
      <c r="I68" s="19"/>
    </row>
    <row r="69" spans="2:9" ht="14.25" customHeight="1">
      <c r="B69" s="22"/>
      <c r="C69" s="228">
        <v>107165032</v>
      </c>
      <c r="D69" s="229" t="s">
        <v>100</v>
      </c>
      <c r="E69" s="229">
        <v>6</v>
      </c>
      <c r="F69" s="220">
        <v>25.287390536789392</v>
      </c>
      <c r="G69" s="322">
        <f t="shared" si="2"/>
        <v>25.287390536789395</v>
      </c>
      <c r="I69" s="19"/>
    </row>
    <row r="70" spans="2:9" ht="14.25" customHeight="1">
      <c r="B70" s="22"/>
      <c r="C70" s="228">
        <v>107165040</v>
      </c>
      <c r="D70" s="229" t="s">
        <v>101</v>
      </c>
      <c r="E70" s="229">
        <v>6</v>
      </c>
      <c r="F70" s="220">
        <v>25.287390536789392</v>
      </c>
      <c r="G70" s="322">
        <f t="shared" si="2"/>
        <v>25.287390536789395</v>
      </c>
      <c r="I70" s="19"/>
    </row>
    <row r="71" spans="2:9" ht="14.25" customHeight="1">
      <c r="B71" s="22"/>
      <c r="C71" s="228">
        <v>107166332</v>
      </c>
      <c r="D71" s="229" t="s">
        <v>286</v>
      </c>
      <c r="E71" s="229">
        <v>8</v>
      </c>
      <c r="F71" s="220">
        <v>26.976007675283597</v>
      </c>
      <c r="G71" s="322">
        <f t="shared" si="2"/>
        <v>26.976007675283601</v>
      </c>
      <c r="I71" s="19"/>
    </row>
    <row r="72" spans="2:9" ht="14.25" customHeight="1">
      <c r="B72" s="22"/>
      <c r="C72" s="228">
        <v>107166340</v>
      </c>
      <c r="D72" s="229" t="s">
        <v>102</v>
      </c>
      <c r="E72" s="229">
        <v>8</v>
      </c>
      <c r="F72" s="220">
        <v>26.976007675283597</v>
      </c>
      <c r="G72" s="322">
        <f t="shared" si="2"/>
        <v>26.976007675283601</v>
      </c>
      <c r="I72" s="19"/>
    </row>
    <row r="73" spans="2:9" ht="14.25" customHeight="1">
      <c r="B73" s="22"/>
      <c r="C73" s="228">
        <v>107166350</v>
      </c>
      <c r="D73" s="229" t="s">
        <v>103</v>
      </c>
      <c r="E73" s="229">
        <v>8</v>
      </c>
      <c r="F73" s="220">
        <v>26.976007675283597</v>
      </c>
      <c r="G73" s="322">
        <f t="shared" si="2"/>
        <v>26.976007675283601</v>
      </c>
      <c r="I73" s="19"/>
    </row>
    <row r="74" spans="2:9" ht="14.25" customHeight="1">
      <c r="B74" s="22"/>
      <c r="C74" s="228">
        <v>107167563</v>
      </c>
      <c r="D74" s="229" t="s">
        <v>104</v>
      </c>
      <c r="E74" s="229">
        <v>8</v>
      </c>
      <c r="F74" s="220">
        <v>31.958126009518597</v>
      </c>
      <c r="G74" s="322">
        <f t="shared" si="2"/>
        <v>31.958126009518597</v>
      </c>
      <c r="I74" s="19"/>
    </row>
    <row r="75" spans="2:9" ht="14.25" customHeight="1">
      <c r="B75" s="22"/>
      <c r="C75" s="228">
        <v>107169050</v>
      </c>
      <c r="D75" s="229" t="s">
        <v>179</v>
      </c>
      <c r="E75" s="229">
        <v>8</v>
      </c>
      <c r="F75" s="220">
        <v>41.350186622796343</v>
      </c>
      <c r="G75" s="322">
        <f t="shared" si="2"/>
        <v>41.350186622796343</v>
      </c>
      <c r="I75" s="19"/>
    </row>
    <row r="76" spans="2:9" ht="14.25" customHeight="1">
      <c r="B76" s="22"/>
      <c r="C76" s="228">
        <v>107169063</v>
      </c>
      <c r="D76" s="229" t="s">
        <v>178</v>
      </c>
      <c r="E76" s="229">
        <v>8</v>
      </c>
      <c r="F76" s="220">
        <v>41.350186622796343</v>
      </c>
      <c r="G76" s="322">
        <f t="shared" si="2"/>
        <v>41.350186622796343</v>
      </c>
      <c r="I76" s="19"/>
    </row>
    <row r="77" spans="2:9" ht="14.25" customHeight="1">
      <c r="B77" s="22"/>
      <c r="C77" s="228">
        <v>107169075</v>
      </c>
      <c r="D77" s="229" t="s">
        <v>177</v>
      </c>
      <c r="E77" s="229">
        <v>6</v>
      </c>
      <c r="F77" s="220">
        <v>41.350186622796343</v>
      </c>
      <c r="G77" s="322">
        <f t="shared" si="2"/>
        <v>41.350186622796343</v>
      </c>
      <c r="I77" s="19"/>
    </row>
    <row r="78" spans="2:9" ht="14.25" customHeight="1">
      <c r="B78" s="22"/>
      <c r="C78" s="228">
        <v>1071611063</v>
      </c>
      <c r="D78" s="229" t="s">
        <v>181</v>
      </c>
      <c r="E78" s="229">
        <v>4</v>
      </c>
      <c r="F78" s="220">
        <v>58.138669412949547</v>
      </c>
      <c r="G78" s="322">
        <f t="shared" si="2"/>
        <v>58.138669412949547</v>
      </c>
      <c r="I78" s="19"/>
    </row>
    <row r="79" spans="2:9" ht="14.25" customHeight="1">
      <c r="B79" s="22"/>
      <c r="C79" s="228">
        <v>1071611090</v>
      </c>
      <c r="D79" s="229" t="s">
        <v>105</v>
      </c>
      <c r="E79" s="229">
        <v>4</v>
      </c>
      <c r="F79" s="220">
        <v>58.138669412949547</v>
      </c>
      <c r="G79" s="322">
        <f t="shared" si="2"/>
        <v>58.138669412949547</v>
      </c>
      <c r="I79" s="19"/>
    </row>
    <row r="80" spans="2:9" ht="14.25" customHeight="1">
      <c r="B80" s="22"/>
      <c r="C80" s="228">
        <v>1071612590</v>
      </c>
      <c r="D80" s="229" t="s">
        <v>287</v>
      </c>
      <c r="E80" s="229">
        <v>1</v>
      </c>
      <c r="F80" s="220">
        <v>68.102906081419547</v>
      </c>
      <c r="G80" s="322">
        <f t="shared" si="2"/>
        <v>68.102906081419547</v>
      </c>
      <c r="I80" s="19"/>
    </row>
    <row r="81" spans="2:9" ht="14.25" customHeight="1">
      <c r="B81" s="22"/>
      <c r="C81" s="228">
        <v>10716125110</v>
      </c>
      <c r="D81" s="229" t="s">
        <v>288</v>
      </c>
      <c r="E81" s="229">
        <v>1</v>
      </c>
      <c r="F81" s="220">
        <v>68.102906081419547</v>
      </c>
      <c r="G81" s="322">
        <f t="shared" si="2"/>
        <v>68.102906081419547</v>
      </c>
      <c r="I81" s="19"/>
    </row>
    <row r="82" spans="2:9" ht="14.25" customHeight="1">
      <c r="B82" s="22"/>
      <c r="C82" s="228">
        <v>1071616090</v>
      </c>
      <c r="D82" s="229" t="s">
        <v>289</v>
      </c>
      <c r="E82" s="229">
        <v>1</v>
      </c>
      <c r="F82" s="220">
        <v>106.88527821262137</v>
      </c>
      <c r="G82" s="322">
        <f t="shared" si="2"/>
        <v>106.88527821262137</v>
      </c>
      <c r="I82" s="19"/>
    </row>
    <row r="83" spans="2:9" ht="14.25" customHeight="1">
      <c r="B83" s="22"/>
      <c r="C83" s="228">
        <v>10716160110</v>
      </c>
      <c r="D83" s="229" t="s">
        <v>230</v>
      </c>
      <c r="E83" s="229">
        <v>1</v>
      </c>
      <c r="F83" s="220">
        <v>106.88527821262137</v>
      </c>
      <c r="G83" s="322">
        <f t="shared" si="2"/>
        <v>106.88527821262137</v>
      </c>
      <c r="I83" s="19"/>
    </row>
    <row r="84" spans="2:9" ht="14.25" customHeight="1">
      <c r="B84" s="22"/>
      <c r="C84" s="228">
        <v>10716160125</v>
      </c>
      <c r="D84" s="229" t="s">
        <v>290</v>
      </c>
      <c r="E84" s="229">
        <v>1</v>
      </c>
      <c r="F84" s="220">
        <v>106.88527821262137</v>
      </c>
      <c r="G84" s="322">
        <f t="shared" si="2"/>
        <v>106.88527821262137</v>
      </c>
      <c r="I84" s="19"/>
    </row>
    <row r="85" spans="2:9" ht="14.25" customHeight="1">
      <c r="B85" s="22"/>
      <c r="C85" s="228">
        <v>10716180125</v>
      </c>
      <c r="D85" s="229" t="s">
        <v>426</v>
      </c>
      <c r="E85" s="229">
        <v>1</v>
      </c>
      <c r="F85" s="220">
        <v>457.40785123810218</v>
      </c>
      <c r="G85" s="322">
        <f t="shared" si="2"/>
        <v>457.40785123810218</v>
      </c>
      <c r="I85" s="19"/>
    </row>
    <row r="86" spans="2:9" ht="14.25" customHeight="1">
      <c r="B86" s="22"/>
      <c r="C86" s="228">
        <v>10716200160</v>
      </c>
      <c r="D86" s="229" t="s">
        <v>190</v>
      </c>
      <c r="E86" s="229">
        <v>1</v>
      </c>
      <c r="F86" s="220">
        <v>680.66644529479504</v>
      </c>
      <c r="G86" s="322">
        <f t="shared" si="2"/>
        <v>680.66644529479493</v>
      </c>
      <c r="I86" s="19"/>
    </row>
    <row r="87" spans="2:9" ht="14.25" customHeight="1">
      <c r="B87" s="22"/>
      <c r="C87" s="228">
        <v>10716225160</v>
      </c>
      <c r="D87" s="229" t="s">
        <v>228</v>
      </c>
      <c r="E87" s="229">
        <v>1</v>
      </c>
      <c r="F87" s="220">
        <v>998.31078643236606</v>
      </c>
      <c r="G87" s="322">
        <f t="shared" si="2"/>
        <v>998.31078643236606</v>
      </c>
      <c r="I87" s="19"/>
    </row>
    <row r="88" spans="2:9" ht="14.25" customHeight="1">
      <c r="B88" s="22"/>
      <c r="C88" s="228">
        <v>10716225200</v>
      </c>
      <c r="D88" s="229" t="s">
        <v>224</v>
      </c>
      <c r="E88" s="229">
        <v>1</v>
      </c>
      <c r="F88" s="220">
        <v>311.06775435566874</v>
      </c>
      <c r="G88" s="322">
        <f t="shared" si="2"/>
        <v>311.06775435566874</v>
      </c>
      <c r="I88" s="19"/>
    </row>
    <row r="89" spans="2:9" ht="14.25" customHeight="1">
      <c r="B89" s="22"/>
      <c r="C89" s="228">
        <v>10716250225</v>
      </c>
      <c r="D89" s="229" t="s">
        <v>227</v>
      </c>
      <c r="E89" s="229">
        <v>1</v>
      </c>
      <c r="F89" s="220">
        <v>448.08569377423714</v>
      </c>
      <c r="G89" s="322">
        <f t="shared" si="2"/>
        <v>448.08569377423714</v>
      </c>
      <c r="I89" s="19"/>
    </row>
    <row r="90" spans="2:9" ht="14.25" customHeight="1">
      <c r="B90" s="22"/>
      <c r="C90" s="228">
        <v>10716315250</v>
      </c>
      <c r="D90" s="229" t="s">
        <v>226</v>
      </c>
      <c r="E90" s="229">
        <v>1</v>
      </c>
      <c r="F90" s="220">
        <v>572.14247676131936</v>
      </c>
      <c r="G90" s="322">
        <f t="shared" si="2"/>
        <v>572.14247676131936</v>
      </c>
      <c r="I90" s="19"/>
    </row>
    <row r="91" spans="2:9" ht="14.25" customHeight="1" thickBot="1">
      <c r="B91" s="64"/>
      <c r="C91" s="1032"/>
      <c r="D91" s="1032"/>
      <c r="E91" s="1032"/>
      <c r="F91" s="1032"/>
      <c r="G91" s="1033"/>
      <c r="I91" s="19"/>
    </row>
    <row r="92" spans="2:9" ht="14.25" customHeight="1" thickBot="1">
      <c r="B92" s="27"/>
      <c r="C92" s="28"/>
      <c r="D92" s="242"/>
      <c r="E92" s="242"/>
      <c r="F92" s="243"/>
      <c r="G92" s="244"/>
      <c r="I92" s="19"/>
    </row>
    <row r="93" spans="2:9" ht="14.25" customHeight="1">
      <c r="B93" s="21"/>
      <c r="C93" s="232"/>
      <c r="D93" s="105"/>
      <c r="E93" s="105"/>
      <c r="F93" s="233"/>
      <c r="G93" s="234"/>
      <c r="I93" s="19"/>
    </row>
    <row r="94" spans="2:9" ht="14.25" customHeight="1">
      <c r="B94" s="65"/>
      <c r="C94" s="59"/>
      <c r="D94" s="29"/>
      <c r="E94" s="29"/>
      <c r="F94" s="30"/>
      <c r="G94" s="235"/>
      <c r="I94" s="19"/>
    </row>
    <row r="95" spans="2:9" ht="14.25" customHeight="1">
      <c r="B95" s="26"/>
      <c r="C95" s="236">
        <v>10616020</v>
      </c>
      <c r="D95" s="237">
        <v>20</v>
      </c>
      <c r="E95" s="237">
        <v>30</v>
      </c>
      <c r="F95" s="321">
        <v>12.316079426231571</v>
      </c>
      <c r="G95" s="322">
        <f>F95*(100-$G$5)/100</f>
        <v>12.316079426231573</v>
      </c>
      <c r="I95" s="19"/>
    </row>
    <row r="96" spans="2:9" ht="14.25" customHeight="1">
      <c r="B96" s="7" t="s">
        <v>1409</v>
      </c>
      <c r="C96" s="228">
        <v>10616025</v>
      </c>
      <c r="D96" s="229">
        <v>25</v>
      </c>
      <c r="E96" s="229">
        <v>25</v>
      </c>
      <c r="F96" s="220">
        <v>12.885139201701016</v>
      </c>
      <c r="G96" s="322">
        <f t="shared" ref="G96:G107" si="3">F96*(100-$G$5)/100</f>
        <v>12.885139201701016</v>
      </c>
      <c r="I96" s="19"/>
    </row>
    <row r="97" spans="2:9" ht="14.25" customHeight="1">
      <c r="B97" s="24"/>
      <c r="C97" s="228">
        <v>10616032</v>
      </c>
      <c r="D97" s="229">
        <v>32</v>
      </c>
      <c r="E97" s="229">
        <v>16</v>
      </c>
      <c r="F97" s="220">
        <v>13.305159512166561</v>
      </c>
      <c r="G97" s="322">
        <f t="shared" si="3"/>
        <v>13.305159512166561</v>
      </c>
      <c r="I97" s="19"/>
    </row>
    <row r="98" spans="2:9" ht="14.25" customHeight="1">
      <c r="B98" s="24"/>
      <c r="C98" s="228">
        <v>10616040</v>
      </c>
      <c r="D98" s="229">
        <v>40</v>
      </c>
      <c r="E98" s="229">
        <v>10</v>
      </c>
      <c r="F98" s="220">
        <v>14.443279063105452</v>
      </c>
      <c r="G98" s="322">
        <f t="shared" si="3"/>
        <v>14.443279063105452</v>
      </c>
      <c r="I98" s="19"/>
    </row>
    <row r="99" spans="2:9" ht="14.25" customHeight="1">
      <c r="B99" s="24"/>
      <c r="C99" s="228">
        <v>10616050</v>
      </c>
      <c r="D99" s="229">
        <v>50</v>
      </c>
      <c r="E99" s="229">
        <v>12</v>
      </c>
      <c r="F99" s="220">
        <v>19.578366084603548</v>
      </c>
      <c r="G99" s="322">
        <f t="shared" si="3"/>
        <v>19.578366084603548</v>
      </c>
      <c r="I99" s="19"/>
    </row>
    <row r="100" spans="2:9" ht="14.25" customHeight="1">
      <c r="B100" s="24"/>
      <c r="C100" s="228">
        <v>10616063</v>
      </c>
      <c r="D100" s="229">
        <v>63</v>
      </c>
      <c r="E100" s="229">
        <v>18</v>
      </c>
      <c r="F100" s="220">
        <v>22.775940061050903</v>
      </c>
      <c r="G100" s="322">
        <f t="shared" si="3"/>
        <v>22.775940061050907</v>
      </c>
      <c r="I100" s="19"/>
    </row>
    <row r="101" spans="2:9" ht="14.25" customHeight="1">
      <c r="B101" s="24"/>
      <c r="C101" s="228">
        <v>10616075</v>
      </c>
      <c r="D101" s="229">
        <v>75</v>
      </c>
      <c r="E101" s="229">
        <v>15</v>
      </c>
      <c r="F101" s="220">
        <v>35.661079262751926</v>
      </c>
      <c r="G101" s="322">
        <f t="shared" si="3"/>
        <v>35.661079262751926</v>
      </c>
      <c r="I101" s="19"/>
    </row>
    <row r="102" spans="2:9" ht="14.25" customHeight="1">
      <c r="B102" s="24"/>
      <c r="C102" s="228">
        <v>10616090</v>
      </c>
      <c r="D102" s="229">
        <v>90</v>
      </c>
      <c r="E102" s="229">
        <v>15</v>
      </c>
      <c r="F102" s="220">
        <v>45.971900432567345</v>
      </c>
      <c r="G102" s="322">
        <f t="shared" si="3"/>
        <v>45.971900432567345</v>
      </c>
      <c r="I102" s="19"/>
    </row>
    <row r="103" spans="2:9" ht="14.25" customHeight="1">
      <c r="B103" s="24"/>
      <c r="C103" s="228">
        <v>10616110</v>
      </c>
      <c r="D103" s="229">
        <v>110</v>
      </c>
      <c r="E103" s="229">
        <v>10</v>
      </c>
      <c r="F103" s="220">
        <v>59.006079099272263</v>
      </c>
      <c r="G103" s="322">
        <f t="shared" si="3"/>
        <v>59.006079099272263</v>
      </c>
      <c r="I103" s="19"/>
    </row>
    <row r="104" spans="2:9" ht="14.25" customHeight="1">
      <c r="B104" s="24"/>
      <c r="C104" s="228">
        <v>10616125</v>
      </c>
      <c r="D104" s="229">
        <v>125</v>
      </c>
      <c r="E104" s="229">
        <v>1</v>
      </c>
      <c r="F104" s="220">
        <v>72.663513710538965</v>
      </c>
      <c r="G104" s="322">
        <f t="shared" si="3"/>
        <v>72.663513710538965</v>
      </c>
      <c r="I104" s="19"/>
    </row>
    <row r="105" spans="2:9" ht="14.25" customHeight="1">
      <c r="B105" s="24"/>
      <c r="C105" s="228">
        <v>10616140</v>
      </c>
      <c r="D105" s="229">
        <v>140</v>
      </c>
      <c r="E105" s="229">
        <v>1</v>
      </c>
      <c r="F105" s="220">
        <v>102.98627031769657</v>
      </c>
      <c r="G105" s="322">
        <f t="shared" si="3"/>
        <v>102.98627031769657</v>
      </c>
      <c r="I105" s="19"/>
    </row>
    <row r="106" spans="2:9" ht="14.25" customHeight="1">
      <c r="B106" s="24"/>
      <c r="C106" s="228">
        <v>10616160</v>
      </c>
      <c r="D106" s="229">
        <v>160</v>
      </c>
      <c r="E106" s="229">
        <v>1</v>
      </c>
      <c r="F106" s="220">
        <v>106.33288375914782</v>
      </c>
      <c r="G106" s="322">
        <f t="shared" si="3"/>
        <v>106.33288375914782</v>
      </c>
      <c r="I106" s="19"/>
    </row>
    <row r="107" spans="2:9" ht="14.25" customHeight="1">
      <c r="B107" s="24"/>
      <c r="C107" s="228">
        <v>10616180</v>
      </c>
      <c r="D107" s="229">
        <v>180</v>
      </c>
      <c r="E107" s="229">
        <v>1</v>
      </c>
      <c r="F107" s="220">
        <v>106.32734157469791</v>
      </c>
      <c r="G107" s="322">
        <f t="shared" si="3"/>
        <v>106.32734157469791</v>
      </c>
      <c r="I107" s="19"/>
    </row>
    <row r="108" spans="2:9" ht="14.25" customHeight="1">
      <c r="B108" s="24"/>
      <c r="C108" s="333">
        <v>10616200</v>
      </c>
      <c r="D108" s="334">
        <v>200</v>
      </c>
      <c r="E108" s="334">
        <v>1</v>
      </c>
      <c r="F108" s="354" t="s">
        <v>1404</v>
      </c>
      <c r="G108" s="355" t="str">
        <f>F108</f>
        <v>na dotaz</v>
      </c>
      <c r="I108" s="19"/>
    </row>
    <row r="109" spans="2:9" ht="14.25" customHeight="1">
      <c r="B109" s="24"/>
      <c r="C109" s="333">
        <v>10616225</v>
      </c>
      <c r="D109" s="334">
        <v>225</v>
      </c>
      <c r="E109" s="334">
        <v>1</v>
      </c>
      <c r="F109" s="354" t="s">
        <v>1404</v>
      </c>
      <c r="G109" s="355" t="str">
        <f>F109</f>
        <v>na dotaz</v>
      </c>
      <c r="I109" s="19"/>
    </row>
    <row r="110" spans="2:9" ht="14.25" customHeight="1">
      <c r="B110" s="24"/>
      <c r="C110" s="333">
        <v>10616250</v>
      </c>
      <c r="D110" s="334">
        <v>250</v>
      </c>
      <c r="E110" s="334">
        <v>1</v>
      </c>
      <c r="F110" s="354" t="s">
        <v>1404</v>
      </c>
      <c r="G110" s="355" t="str">
        <f>F110</f>
        <v>na dotaz</v>
      </c>
      <c r="I110" s="19"/>
    </row>
    <row r="111" spans="2:9" ht="14.25" customHeight="1">
      <c r="B111" s="24"/>
      <c r="C111" s="350">
        <v>10616280</v>
      </c>
      <c r="D111" s="351">
        <v>280</v>
      </c>
      <c r="E111" s="351">
        <v>1</v>
      </c>
      <c r="F111" s="352" t="s">
        <v>1404</v>
      </c>
      <c r="G111" s="353" t="str">
        <f>F111</f>
        <v>na dotaz</v>
      </c>
      <c r="I111" s="19"/>
    </row>
    <row r="112" spans="2:9" ht="14.25" customHeight="1">
      <c r="B112" s="24"/>
      <c r="C112" s="350">
        <v>10616315</v>
      </c>
      <c r="D112" s="351">
        <v>315</v>
      </c>
      <c r="E112" s="351">
        <v>1</v>
      </c>
      <c r="F112" s="352" t="s">
        <v>1404</v>
      </c>
      <c r="G112" s="353" t="str">
        <f>F112</f>
        <v>na dotaz</v>
      </c>
      <c r="I112" s="19"/>
    </row>
    <row r="113" spans="2:9" ht="14.25" customHeight="1" thickBot="1">
      <c r="B113" s="25"/>
      <c r="C113" s="247"/>
      <c r="D113" s="248"/>
      <c r="E113" s="248"/>
      <c r="F113" s="251"/>
      <c r="G113" s="250"/>
      <c r="I113" s="19"/>
    </row>
    <row r="114" spans="2:9" ht="14.25" customHeight="1">
      <c r="B114" s="16"/>
      <c r="C114" s="59"/>
      <c r="D114" s="29"/>
      <c r="E114" s="29"/>
      <c r="F114" s="386"/>
      <c r="G114" s="386"/>
      <c r="I114" s="19"/>
    </row>
    <row r="115" spans="2:9" ht="14.25" customHeight="1">
      <c r="B115" s="16"/>
      <c r="C115" s="59"/>
      <c r="D115" s="29"/>
      <c r="E115" s="29"/>
      <c r="F115" s="386"/>
      <c r="G115" s="386"/>
      <c r="I115" s="19"/>
    </row>
    <row r="116" spans="2:9" ht="14.25" customHeight="1" thickBot="1">
      <c r="B116" s="27"/>
      <c r="C116" s="28"/>
      <c r="D116" s="242"/>
      <c r="E116" s="242"/>
      <c r="F116" s="243"/>
      <c r="G116" s="244"/>
      <c r="I116" s="19"/>
    </row>
    <row r="117" spans="2:9" ht="14.25" customHeight="1">
      <c r="B117" s="21"/>
      <c r="C117" s="232"/>
      <c r="D117" s="105"/>
      <c r="E117" s="105"/>
      <c r="F117" s="233"/>
      <c r="G117" s="234"/>
      <c r="I117" s="19"/>
    </row>
    <row r="118" spans="2:9" ht="14.25" customHeight="1">
      <c r="B118" s="65"/>
      <c r="C118" s="59"/>
      <c r="D118" s="29"/>
      <c r="E118" s="29"/>
      <c r="F118" s="30"/>
      <c r="G118" s="235"/>
      <c r="I118" s="19"/>
    </row>
    <row r="119" spans="2:9" ht="14.25" customHeight="1">
      <c r="B119" s="65"/>
      <c r="C119" s="236">
        <v>10416020</v>
      </c>
      <c r="D119" s="237">
        <v>20</v>
      </c>
      <c r="E119" s="237">
        <v>18</v>
      </c>
      <c r="F119" s="321">
        <v>9.9585460707152968</v>
      </c>
      <c r="G119" s="322">
        <f>F119*(100-$G$5)/100</f>
        <v>9.9585460707152968</v>
      </c>
      <c r="I119" s="19"/>
    </row>
    <row r="120" spans="2:9" ht="14.25" customHeight="1">
      <c r="B120" s="5" t="s">
        <v>1410</v>
      </c>
      <c r="C120" s="400">
        <v>10416025</v>
      </c>
      <c r="D120" s="401">
        <v>25</v>
      </c>
      <c r="E120" s="401">
        <v>15</v>
      </c>
      <c r="F120" s="448">
        <v>14.443279063105452</v>
      </c>
      <c r="G120" s="322">
        <f t="shared" ref="G120:G135" si="4">F120*(100-$G$5)/100</f>
        <v>14.443279063105452</v>
      </c>
      <c r="I120" s="19"/>
    </row>
    <row r="121" spans="2:9" ht="14.25" customHeight="1">
      <c r="B121" s="22"/>
      <c r="C121" s="400">
        <v>10416032</v>
      </c>
      <c r="D121" s="401">
        <v>32</v>
      </c>
      <c r="E121" s="401">
        <v>18</v>
      </c>
      <c r="F121" s="448">
        <v>19.646111295968961</v>
      </c>
      <c r="G121" s="322">
        <f t="shared" si="4"/>
        <v>19.646111295968961</v>
      </c>
      <c r="I121" s="19"/>
    </row>
    <row r="122" spans="2:9" ht="14.25" customHeight="1">
      <c r="B122" s="22"/>
      <c r="C122" s="400">
        <v>10416040</v>
      </c>
      <c r="D122" s="401">
        <v>40</v>
      </c>
      <c r="E122" s="401">
        <v>12</v>
      </c>
      <c r="F122" s="448">
        <v>22.139135074216046</v>
      </c>
      <c r="G122" s="322">
        <f t="shared" si="4"/>
        <v>22.139135074216046</v>
      </c>
      <c r="I122" s="662"/>
    </row>
    <row r="123" spans="2:9" ht="14.25" customHeight="1">
      <c r="B123" s="22"/>
      <c r="C123" s="400">
        <v>10416050</v>
      </c>
      <c r="D123" s="401">
        <v>50</v>
      </c>
      <c r="E123" s="401">
        <v>16</v>
      </c>
      <c r="F123" s="448">
        <v>30.322756607157604</v>
      </c>
      <c r="G123" s="322">
        <f t="shared" si="4"/>
        <v>30.322756607157604</v>
      </c>
      <c r="I123" s="19"/>
    </row>
    <row r="124" spans="2:9" ht="14.25" customHeight="1">
      <c r="B124" s="22"/>
      <c r="C124" s="400">
        <v>10416063</v>
      </c>
      <c r="D124" s="401">
        <v>63</v>
      </c>
      <c r="E124" s="401">
        <v>10</v>
      </c>
      <c r="F124" s="448">
        <v>36.86694402505622</v>
      </c>
      <c r="G124" s="322">
        <f t="shared" si="4"/>
        <v>36.86694402505622</v>
      </c>
      <c r="I124" s="19"/>
    </row>
    <row r="125" spans="2:9" ht="14.25" customHeight="1">
      <c r="B125" s="22"/>
      <c r="C125" s="400">
        <v>10416075</v>
      </c>
      <c r="D125" s="401">
        <v>75</v>
      </c>
      <c r="E125" s="401">
        <v>6</v>
      </c>
      <c r="F125" s="448">
        <v>54.020031542778064</v>
      </c>
      <c r="G125" s="322">
        <f t="shared" si="4"/>
        <v>54.020031542778064</v>
      </c>
      <c r="I125" s="19"/>
    </row>
    <row r="126" spans="2:9" ht="14.25" customHeight="1">
      <c r="B126" s="22"/>
      <c r="C126" s="400">
        <v>10416090</v>
      </c>
      <c r="D126" s="401">
        <v>90</v>
      </c>
      <c r="E126" s="401">
        <v>8</v>
      </c>
      <c r="F126" s="448">
        <v>58.071195182429612</v>
      </c>
      <c r="G126" s="322">
        <f t="shared" si="4"/>
        <v>58.071195182429612</v>
      </c>
      <c r="I126" s="19"/>
    </row>
    <row r="127" spans="2:9" ht="14.25" customHeight="1">
      <c r="B127" s="22"/>
      <c r="C127" s="400">
        <v>10416110</v>
      </c>
      <c r="D127" s="401">
        <v>110</v>
      </c>
      <c r="E127" s="401">
        <v>5</v>
      </c>
      <c r="F127" s="448">
        <v>83.489198486731482</v>
      </c>
      <c r="G127" s="322">
        <f t="shared" si="4"/>
        <v>83.489198486731482</v>
      </c>
      <c r="I127" s="19"/>
    </row>
    <row r="128" spans="2:9" ht="14.25" customHeight="1">
      <c r="B128" s="22"/>
      <c r="C128" s="400">
        <v>10416125</v>
      </c>
      <c r="D128" s="401">
        <v>125</v>
      </c>
      <c r="E128" s="401">
        <v>1</v>
      </c>
      <c r="F128" s="448">
        <v>105.98060866004766</v>
      </c>
      <c r="G128" s="322">
        <f t="shared" si="4"/>
        <v>105.98060866004765</v>
      </c>
      <c r="I128" s="19"/>
    </row>
    <row r="129" spans="2:9" ht="14.25" customHeight="1">
      <c r="B129" s="22"/>
      <c r="C129" s="400">
        <v>10416140</v>
      </c>
      <c r="D129" s="401">
        <v>140</v>
      </c>
      <c r="E129" s="401">
        <v>1</v>
      </c>
      <c r="F129" s="448">
        <v>139.43319403228722</v>
      </c>
      <c r="G129" s="322">
        <f t="shared" si="4"/>
        <v>139.43319403228722</v>
      </c>
      <c r="I129" s="19"/>
    </row>
    <row r="130" spans="2:9" ht="14.25" customHeight="1">
      <c r="B130" s="22"/>
      <c r="C130" s="400">
        <v>10416160</v>
      </c>
      <c r="D130" s="401">
        <v>160</v>
      </c>
      <c r="E130" s="401">
        <v>1</v>
      </c>
      <c r="F130" s="448">
        <v>153.09062864355394</v>
      </c>
      <c r="G130" s="322">
        <f t="shared" si="4"/>
        <v>153.09062864355394</v>
      </c>
      <c r="I130" s="19"/>
    </row>
    <row r="131" spans="2:9" ht="14.25" customHeight="1">
      <c r="B131" s="22"/>
      <c r="C131" s="400">
        <v>10416180</v>
      </c>
      <c r="D131" s="401">
        <v>180</v>
      </c>
      <c r="E131" s="401">
        <v>1</v>
      </c>
      <c r="F131" s="448">
        <v>238.43604592169768</v>
      </c>
      <c r="G131" s="322">
        <f t="shared" si="4"/>
        <v>238.43604592169768</v>
      </c>
      <c r="I131" s="19"/>
    </row>
    <row r="132" spans="2:9" ht="14.25" customHeight="1">
      <c r="B132" s="22"/>
      <c r="C132" s="400">
        <v>10416200</v>
      </c>
      <c r="D132" s="401">
        <v>200</v>
      </c>
      <c r="E132" s="401">
        <v>1</v>
      </c>
      <c r="F132" s="448">
        <v>276.50885470905826</v>
      </c>
      <c r="G132" s="322">
        <f t="shared" si="4"/>
        <v>276.50885470905826</v>
      </c>
      <c r="I132" s="19"/>
    </row>
    <row r="133" spans="2:9" ht="14.25" customHeight="1">
      <c r="B133" s="22"/>
      <c r="C133" s="228">
        <v>10416225</v>
      </c>
      <c r="D133" s="229">
        <v>225</v>
      </c>
      <c r="E133" s="229">
        <v>1</v>
      </c>
      <c r="F133" s="220">
        <v>444.0852924641768</v>
      </c>
      <c r="G133" s="322">
        <f t="shared" si="4"/>
        <v>444.0852924641768</v>
      </c>
      <c r="I133" s="19"/>
    </row>
    <row r="134" spans="2:9" ht="14.25" customHeight="1">
      <c r="B134" s="22"/>
      <c r="C134" s="236">
        <v>10416250</v>
      </c>
      <c r="D134" s="237">
        <v>250</v>
      </c>
      <c r="E134" s="237">
        <v>1</v>
      </c>
      <c r="F134" s="321">
        <v>660.84120902407278</v>
      </c>
      <c r="G134" s="322">
        <f t="shared" si="4"/>
        <v>660.84120902407278</v>
      </c>
      <c r="I134" s="19"/>
    </row>
    <row r="135" spans="2:9" ht="14.25" customHeight="1">
      <c r="B135" s="22"/>
      <c r="C135" s="228">
        <v>10416315</v>
      </c>
      <c r="D135" s="229">
        <v>315</v>
      </c>
      <c r="E135" s="229">
        <v>1</v>
      </c>
      <c r="F135" s="220">
        <v>969.23377323530678</v>
      </c>
      <c r="G135" s="322">
        <f t="shared" si="4"/>
        <v>969.23377323530667</v>
      </c>
      <c r="I135" s="19"/>
    </row>
    <row r="136" spans="2:9" ht="14.25" customHeight="1" thickBot="1">
      <c r="B136" s="69"/>
      <c r="C136" s="247"/>
      <c r="D136" s="248"/>
      <c r="E136" s="248"/>
      <c r="F136" s="249"/>
      <c r="G136" s="250"/>
      <c r="I136" s="19"/>
    </row>
    <row r="137" spans="2:9" ht="14.25" customHeight="1" thickBot="1">
      <c r="B137" s="27"/>
      <c r="C137" s="242"/>
      <c r="D137" s="242"/>
      <c r="E137" s="242"/>
      <c r="F137" s="243"/>
      <c r="G137" s="244"/>
      <c r="I137" s="19"/>
    </row>
    <row r="138" spans="2:9" ht="14.25" customHeight="1">
      <c r="B138" s="55"/>
      <c r="C138" s="402"/>
      <c r="D138" s="402"/>
      <c r="E138" s="402"/>
      <c r="F138" s="403"/>
      <c r="G138" s="404"/>
      <c r="I138" s="19"/>
    </row>
    <row r="139" spans="2:9" ht="14.25" customHeight="1">
      <c r="B139" s="24"/>
      <c r="C139" s="405"/>
      <c r="D139" s="405"/>
      <c r="E139" s="405"/>
      <c r="F139" s="406"/>
      <c r="G139" s="407"/>
      <c r="I139" s="19"/>
    </row>
    <row r="140" spans="2:9" ht="14.25" customHeight="1">
      <c r="B140" s="65"/>
      <c r="C140" s="236">
        <v>10516025</v>
      </c>
      <c r="D140" s="237">
        <v>25</v>
      </c>
      <c r="E140" s="237">
        <v>20</v>
      </c>
      <c r="F140" s="321">
        <v>13.44064993489738</v>
      </c>
      <c r="G140" s="322">
        <f>F140*(100-$G$5)/100</f>
        <v>13.440649934897378</v>
      </c>
      <c r="I140" s="19"/>
    </row>
    <row r="141" spans="2:9" ht="14.25" customHeight="1">
      <c r="B141" s="5" t="s">
        <v>1411</v>
      </c>
      <c r="C141" s="228">
        <v>10516032</v>
      </c>
      <c r="D141" s="229">
        <v>32</v>
      </c>
      <c r="E141" s="229">
        <v>20</v>
      </c>
      <c r="F141" s="220">
        <v>19.862895972338265</v>
      </c>
      <c r="G141" s="322">
        <f t="shared" ref="G141:G155" si="5">F141*(100-$G$5)/100</f>
        <v>19.862895972338265</v>
      </c>
      <c r="I141" s="19"/>
    </row>
    <row r="142" spans="2:9" ht="14.25" customHeight="1">
      <c r="B142" s="22"/>
      <c r="C142" s="228">
        <v>10516040</v>
      </c>
      <c r="D142" s="229">
        <v>40</v>
      </c>
      <c r="E142" s="229">
        <v>12</v>
      </c>
      <c r="F142" s="220">
        <v>22.342370708312281</v>
      </c>
      <c r="G142" s="322">
        <f t="shared" si="5"/>
        <v>22.342370708312284</v>
      </c>
      <c r="I142" s="19"/>
    </row>
    <row r="143" spans="2:9" ht="14.25" customHeight="1">
      <c r="B143" s="22"/>
      <c r="C143" s="228">
        <v>10516050</v>
      </c>
      <c r="D143" s="229">
        <v>50</v>
      </c>
      <c r="E143" s="229">
        <v>9</v>
      </c>
      <c r="F143" s="220">
        <v>30.458247029888419</v>
      </c>
      <c r="G143" s="322">
        <f t="shared" si="5"/>
        <v>30.458247029888422</v>
      </c>
      <c r="I143" s="19"/>
    </row>
    <row r="144" spans="2:9" ht="14.25" customHeight="1">
      <c r="B144" s="22"/>
      <c r="C144" s="228">
        <v>10516063</v>
      </c>
      <c r="D144" s="229">
        <v>63</v>
      </c>
      <c r="E144" s="229">
        <v>10</v>
      </c>
      <c r="F144" s="220">
        <v>37.01598349006013</v>
      </c>
      <c r="G144" s="322">
        <f t="shared" si="5"/>
        <v>37.01598349006013</v>
      </c>
      <c r="I144" s="19"/>
    </row>
    <row r="145" spans="2:9" ht="14.25" customHeight="1">
      <c r="B145" s="22"/>
      <c r="C145" s="228">
        <v>10516075</v>
      </c>
      <c r="D145" s="229">
        <v>75</v>
      </c>
      <c r="E145" s="229">
        <v>6</v>
      </c>
      <c r="F145" s="220">
        <v>55.659465657821009</v>
      </c>
      <c r="G145" s="322">
        <f t="shared" si="5"/>
        <v>55.659465657821009</v>
      </c>
      <c r="I145" s="19"/>
    </row>
    <row r="146" spans="2:9" ht="14.25" customHeight="1">
      <c r="B146" s="22"/>
      <c r="C146" s="228">
        <v>10516090</v>
      </c>
      <c r="D146" s="229">
        <v>90</v>
      </c>
      <c r="E146" s="229">
        <v>8</v>
      </c>
      <c r="F146" s="220">
        <v>59.710629297472543</v>
      </c>
      <c r="G146" s="322">
        <f t="shared" si="5"/>
        <v>59.710629297472543</v>
      </c>
      <c r="I146" s="19"/>
    </row>
    <row r="147" spans="2:9" ht="14.25" customHeight="1">
      <c r="B147" s="22"/>
      <c r="C147" s="228">
        <v>10516110</v>
      </c>
      <c r="D147" s="229">
        <v>110</v>
      </c>
      <c r="E147" s="229">
        <v>5</v>
      </c>
      <c r="F147" s="220">
        <v>85.128632601774427</v>
      </c>
      <c r="G147" s="322">
        <f t="shared" si="5"/>
        <v>85.128632601774427</v>
      </c>
      <c r="I147" s="19"/>
    </row>
    <row r="148" spans="2:9" ht="14.25" customHeight="1">
      <c r="B148" s="22"/>
      <c r="C148" s="228">
        <v>10516125</v>
      </c>
      <c r="D148" s="229">
        <v>125</v>
      </c>
      <c r="E148" s="229">
        <v>1</v>
      </c>
      <c r="F148" s="220">
        <v>105.98060866004766</v>
      </c>
      <c r="G148" s="322">
        <f t="shared" si="5"/>
        <v>105.98060866004765</v>
      </c>
      <c r="I148" s="19"/>
    </row>
    <row r="149" spans="2:9" ht="14.25" customHeight="1">
      <c r="B149" s="22"/>
      <c r="C149" s="228">
        <v>10516140</v>
      </c>
      <c r="D149" s="229">
        <v>140</v>
      </c>
      <c r="E149" s="229">
        <v>1</v>
      </c>
      <c r="F149" s="220">
        <v>139.43319403228722</v>
      </c>
      <c r="G149" s="322">
        <f t="shared" si="5"/>
        <v>139.43319403228722</v>
      </c>
      <c r="I149" s="19"/>
    </row>
    <row r="150" spans="2:9" ht="14.25" customHeight="1">
      <c r="B150" s="22"/>
      <c r="C150" s="228">
        <v>10516160</v>
      </c>
      <c r="D150" s="229">
        <v>160</v>
      </c>
      <c r="E150" s="229">
        <v>1</v>
      </c>
      <c r="F150" s="220">
        <v>153.09062864355394</v>
      </c>
      <c r="G150" s="322">
        <f t="shared" si="5"/>
        <v>153.09062864355394</v>
      </c>
      <c r="I150" s="19"/>
    </row>
    <row r="151" spans="2:9" ht="14.25" customHeight="1">
      <c r="B151" s="22"/>
      <c r="C151" s="228">
        <v>10516180</v>
      </c>
      <c r="D151" s="229">
        <v>180</v>
      </c>
      <c r="E151" s="229">
        <v>1</v>
      </c>
      <c r="F151" s="220">
        <v>238.43604592169768</v>
      </c>
      <c r="G151" s="322">
        <f t="shared" si="5"/>
        <v>238.43604592169768</v>
      </c>
      <c r="I151" s="19"/>
    </row>
    <row r="152" spans="2:9" ht="14.25" customHeight="1">
      <c r="B152" s="22"/>
      <c r="C152" s="228">
        <v>10516200</v>
      </c>
      <c r="D152" s="229">
        <v>200</v>
      </c>
      <c r="E152" s="229">
        <v>1</v>
      </c>
      <c r="F152" s="220">
        <v>276.50885470905826</v>
      </c>
      <c r="G152" s="322">
        <f t="shared" si="5"/>
        <v>276.50885470905826</v>
      </c>
      <c r="I152" s="19"/>
    </row>
    <row r="153" spans="2:9" ht="14.25" customHeight="1">
      <c r="B153" s="22"/>
      <c r="C153" s="228">
        <v>10516225</v>
      </c>
      <c r="D153" s="229">
        <v>225</v>
      </c>
      <c r="E153" s="229">
        <v>1</v>
      </c>
      <c r="F153" s="220">
        <v>604.8441683362089</v>
      </c>
      <c r="G153" s="322">
        <f t="shared" si="5"/>
        <v>604.8441683362089</v>
      </c>
      <c r="I153" s="19"/>
    </row>
    <row r="154" spans="2:9" ht="14.25" customHeight="1">
      <c r="B154" s="22"/>
      <c r="C154" s="228">
        <v>10516250</v>
      </c>
      <c r="D154" s="229">
        <v>250</v>
      </c>
      <c r="E154" s="229">
        <v>1</v>
      </c>
      <c r="F154" s="220">
        <v>717.50747282831901</v>
      </c>
      <c r="G154" s="322">
        <f t="shared" si="5"/>
        <v>717.50747282831901</v>
      </c>
      <c r="I154" s="19"/>
    </row>
    <row r="155" spans="2:9" ht="14.25" customHeight="1">
      <c r="B155" s="22"/>
      <c r="C155" s="228">
        <v>10516315</v>
      </c>
      <c r="D155" s="229">
        <v>315</v>
      </c>
      <c r="E155" s="229">
        <v>1</v>
      </c>
      <c r="F155" s="220">
        <v>988.71512306760167</v>
      </c>
      <c r="G155" s="322">
        <f t="shared" si="5"/>
        <v>988.71512306760167</v>
      </c>
      <c r="I155" s="19"/>
    </row>
    <row r="156" spans="2:9" ht="14.25" customHeight="1" thickBot="1">
      <c r="B156" s="64"/>
      <c r="C156" s="247"/>
      <c r="D156" s="248"/>
      <c r="E156" s="248"/>
      <c r="F156" s="249"/>
      <c r="G156" s="250"/>
      <c r="I156" s="19"/>
    </row>
    <row r="157" spans="2:9" ht="14.25" customHeight="1" thickBot="1">
      <c r="B157" s="27"/>
      <c r="C157" s="28"/>
      <c r="D157" s="242"/>
      <c r="E157" s="242"/>
      <c r="F157" s="243"/>
      <c r="G157" s="244"/>
      <c r="I157" s="19"/>
    </row>
    <row r="158" spans="2:9" ht="14.25" customHeight="1">
      <c r="B158" s="55"/>
      <c r="C158" s="232"/>
      <c r="D158" s="105"/>
      <c r="E158" s="105"/>
      <c r="F158" s="233"/>
      <c r="G158" s="234"/>
      <c r="I158" s="19"/>
    </row>
    <row r="159" spans="2:9" ht="14.25" customHeight="1">
      <c r="B159" s="24"/>
      <c r="C159" s="59"/>
      <c r="D159" s="29"/>
      <c r="E159" s="29"/>
      <c r="F159" s="30"/>
      <c r="G159" s="235"/>
      <c r="I159" s="19"/>
    </row>
    <row r="160" spans="2:9" ht="14.25" customHeight="1">
      <c r="B160" s="26"/>
      <c r="C160" s="408">
        <v>10316090</v>
      </c>
      <c r="D160" s="409">
        <v>90</v>
      </c>
      <c r="E160" s="409">
        <v>8</v>
      </c>
      <c r="F160" s="321">
        <v>138.48476107317151</v>
      </c>
      <c r="G160" s="322">
        <f>F160*(100-$G$5)/100</f>
        <v>138.48476107317151</v>
      </c>
      <c r="I160" s="19"/>
    </row>
    <row r="161" spans="2:9" ht="14.25" customHeight="1">
      <c r="B161" s="7" t="s">
        <v>1412</v>
      </c>
      <c r="C161" s="400">
        <v>10316110</v>
      </c>
      <c r="D161" s="401">
        <v>110</v>
      </c>
      <c r="E161" s="401">
        <v>6</v>
      </c>
      <c r="F161" s="220">
        <v>204.11632184398087</v>
      </c>
      <c r="G161" s="322">
        <f t="shared" ref="G161:G166" si="6">F161*(100-$G$5)/100</f>
        <v>204.11632184398087</v>
      </c>
      <c r="I161" s="19"/>
    </row>
    <row r="162" spans="2:9" ht="14.25" customHeight="1">
      <c r="B162" s="24"/>
      <c r="C162" s="400">
        <v>10316125</v>
      </c>
      <c r="D162" s="401">
        <v>125</v>
      </c>
      <c r="E162" s="401">
        <v>4</v>
      </c>
      <c r="F162" s="220">
        <v>278.54121105002054</v>
      </c>
      <c r="G162" s="322">
        <f t="shared" si="6"/>
        <v>278.54121105002054</v>
      </c>
      <c r="I162" s="19"/>
    </row>
    <row r="163" spans="2:9" ht="14.25" customHeight="1">
      <c r="B163" s="24"/>
      <c r="C163" s="400">
        <v>10316160</v>
      </c>
      <c r="D163" s="401">
        <v>160</v>
      </c>
      <c r="E163" s="401">
        <v>5</v>
      </c>
      <c r="F163" s="220">
        <v>530.94631955526575</v>
      </c>
      <c r="G163" s="322">
        <f t="shared" si="6"/>
        <v>530.94631955526575</v>
      </c>
      <c r="I163" s="19"/>
    </row>
    <row r="164" spans="2:9" ht="14.25" customHeight="1">
      <c r="B164" s="24"/>
      <c r="C164" s="400">
        <v>10316180</v>
      </c>
      <c r="D164" s="401">
        <v>180</v>
      </c>
      <c r="E164" s="401">
        <v>3</v>
      </c>
      <c r="F164" s="220">
        <v>674.78295232630467</v>
      </c>
      <c r="G164" s="322">
        <f t="shared" si="6"/>
        <v>674.78295232630467</v>
      </c>
      <c r="I164" s="19"/>
    </row>
    <row r="165" spans="2:9" ht="14.25" customHeight="1">
      <c r="B165" s="24"/>
      <c r="C165" s="408">
        <v>10316200</v>
      </c>
      <c r="D165" s="409">
        <v>200</v>
      </c>
      <c r="E165" s="409">
        <v>1</v>
      </c>
      <c r="F165" s="321">
        <v>921.07744276638982</v>
      </c>
      <c r="G165" s="322">
        <f t="shared" si="6"/>
        <v>921.07744276638982</v>
      </c>
      <c r="I165" s="19"/>
    </row>
    <row r="166" spans="2:9" ht="14.25" customHeight="1">
      <c r="B166" s="24"/>
      <c r="C166" s="400">
        <v>10316225</v>
      </c>
      <c r="D166" s="401">
        <v>225</v>
      </c>
      <c r="E166" s="401">
        <v>1</v>
      </c>
      <c r="F166" s="220">
        <v>996.50496110063762</v>
      </c>
      <c r="G166" s="322">
        <f t="shared" si="6"/>
        <v>996.50496110063762</v>
      </c>
      <c r="I166" s="19"/>
    </row>
    <row r="167" spans="2:9" ht="14.25" customHeight="1">
      <c r="B167" s="24"/>
      <c r="C167" s="410"/>
      <c r="D167" s="405"/>
      <c r="E167" s="405"/>
      <c r="F167" s="30"/>
      <c r="G167" s="235"/>
      <c r="I167" s="19"/>
    </row>
    <row r="168" spans="2:9" ht="14.25" customHeight="1">
      <c r="B168" s="24"/>
      <c r="C168" s="410"/>
      <c r="D168" s="405"/>
      <c r="E168" s="405"/>
      <c r="F168" s="30"/>
      <c r="G168" s="235"/>
      <c r="I168" s="19"/>
    </row>
    <row r="169" spans="2:9" ht="14.25" customHeight="1">
      <c r="B169" s="24"/>
      <c r="C169" s="410"/>
      <c r="D169" s="405"/>
      <c r="E169" s="405"/>
      <c r="F169" s="30"/>
      <c r="G169" s="235"/>
      <c r="I169" s="19"/>
    </row>
    <row r="170" spans="2:9" ht="14.25" customHeight="1" thickBot="1">
      <c r="B170" s="25"/>
      <c r="C170" s="411"/>
      <c r="D170" s="412"/>
      <c r="E170" s="412"/>
      <c r="F170" s="249"/>
      <c r="G170" s="250"/>
      <c r="I170" s="19"/>
    </row>
    <row r="171" spans="2:9" ht="14.25" customHeight="1" thickBot="1">
      <c r="B171" s="27"/>
      <c r="C171" s="28"/>
      <c r="D171" s="28"/>
      <c r="E171" s="28"/>
      <c r="F171" s="244"/>
      <c r="G171" s="244"/>
      <c r="I171" s="19"/>
    </row>
    <row r="172" spans="2:9" ht="14.25" customHeight="1">
      <c r="B172" s="21"/>
      <c r="C172" s="232"/>
      <c r="D172" s="105"/>
      <c r="E172" s="105"/>
      <c r="F172" s="233"/>
      <c r="G172" s="234"/>
      <c r="I172" s="19"/>
    </row>
    <row r="173" spans="2:9" ht="14.25" customHeight="1">
      <c r="B173" s="7" t="s">
        <v>1413</v>
      </c>
      <c r="C173" s="236">
        <v>11116110</v>
      </c>
      <c r="D173" s="237">
        <v>110</v>
      </c>
      <c r="E173" s="237">
        <v>6</v>
      </c>
      <c r="F173" s="321">
        <v>201.43708866175061</v>
      </c>
      <c r="G173" s="322">
        <f>F173*(100-$G$5)/100</f>
        <v>201.43708866175061</v>
      </c>
      <c r="I173" s="19"/>
    </row>
    <row r="174" spans="2:9" ht="14.25" customHeight="1">
      <c r="B174" s="7"/>
      <c r="C174" s="228">
        <v>11116125</v>
      </c>
      <c r="D174" s="229">
        <v>125</v>
      </c>
      <c r="E174" s="229">
        <v>4</v>
      </c>
      <c r="F174" s="220">
        <v>292.9709410708528</v>
      </c>
      <c r="G174" s="322">
        <f t="shared" ref="G174:G177" si="7">F174*(100-$G$5)/100</f>
        <v>292.9709410708528</v>
      </c>
      <c r="I174" s="19"/>
    </row>
    <row r="175" spans="2:9" ht="14.25" customHeight="1">
      <c r="B175" s="24"/>
      <c r="C175" s="228">
        <v>11116160</v>
      </c>
      <c r="D175" s="229">
        <v>160</v>
      </c>
      <c r="E175" s="229">
        <v>5</v>
      </c>
      <c r="F175" s="220">
        <v>518.6031420444881</v>
      </c>
      <c r="G175" s="322">
        <f t="shared" si="7"/>
        <v>518.6031420444881</v>
      </c>
      <c r="I175" s="19"/>
    </row>
    <row r="176" spans="2:9" ht="14.25" customHeight="1">
      <c r="B176" s="24"/>
      <c r="C176" s="228">
        <v>11116180</v>
      </c>
      <c r="D176" s="229">
        <v>180</v>
      </c>
      <c r="E176" s="229">
        <v>3</v>
      </c>
      <c r="F176" s="220">
        <v>729.26365130636782</v>
      </c>
      <c r="G176" s="322">
        <f t="shared" si="7"/>
        <v>729.26365130636782</v>
      </c>
      <c r="I176" s="19"/>
    </row>
    <row r="177" spans="2:9" ht="14.25" customHeight="1">
      <c r="B177" s="24"/>
      <c r="C177" s="228">
        <v>11116225</v>
      </c>
      <c r="D177" s="229">
        <v>225</v>
      </c>
      <c r="E177" s="229">
        <v>1</v>
      </c>
      <c r="F177" s="220">
        <v>1167.6293650096638</v>
      </c>
      <c r="G177" s="322">
        <f t="shared" si="7"/>
        <v>1167.6293650096638</v>
      </c>
      <c r="I177" s="19"/>
    </row>
    <row r="178" spans="2:9" ht="14.25" customHeight="1">
      <c r="B178" s="24"/>
      <c r="C178" s="59"/>
      <c r="D178" s="29"/>
      <c r="E178" s="29"/>
      <c r="F178" s="30"/>
      <c r="G178" s="235"/>
      <c r="I178" s="19"/>
    </row>
    <row r="179" spans="2:9" ht="14.25" customHeight="1" thickBot="1">
      <c r="B179" s="25"/>
      <c r="C179" s="247"/>
      <c r="D179" s="248"/>
      <c r="E179" s="248"/>
      <c r="F179" s="249"/>
      <c r="G179" s="250"/>
      <c r="I179" s="19"/>
    </row>
    <row r="180" spans="2:9" ht="14.25" customHeight="1" thickBot="1">
      <c r="B180" s="27"/>
      <c r="C180" s="28"/>
      <c r="D180" s="242"/>
      <c r="E180" s="242"/>
      <c r="F180" s="243"/>
      <c r="G180" s="244"/>
      <c r="I180" s="19"/>
    </row>
    <row r="181" spans="2:9" ht="14.25" customHeight="1">
      <c r="B181" s="55"/>
      <c r="C181" s="232"/>
      <c r="D181" s="105"/>
      <c r="E181" s="105"/>
      <c r="F181" s="233"/>
      <c r="G181" s="234"/>
      <c r="I181" s="19"/>
    </row>
    <row r="182" spans="2:9" ht="14.25" customHeight="1">
      <c r="B182" s="26"/>
      <c r="C182" s="408">
        <v>10216025</v>
      </c>
      <c r="D182" s="409">
        <v>25</v>
      </c>
      <c r="E182" s="409">
        <v>20</v>
      </c>
      <c r="F182" s="321">
        <v>18.29120706866075</v>
      </c>
      <c r="G182" s="322">
        <f>F182*(100-$G$5)/100</f>
        <v>18.29120706866075</v>
      </c>
      <c r="I182" s="19"/>
    </row>
    <row r="183" spans="2:9" ht="14.25" customHeight="1">
      <c r="B183" s="7" t="s">
        <v>1414</v>
      </c>
      <c r="C183" s="400">
        <v>10216032</v>
      </c>
      <c r="D183" s="401">
        <v>32</v>
      </c>
      <c r="E183" s="401">
        <v>18</v>
      </c>
      <c r="F183" s="220">
        <v>22.139135074216046</v>
      </c>
      <c r="G183" s="322">
        <f t="shared" ref="G183:G197" si="8">F183*(100-$G$5)/100</f>
        <v>22.139135074216046</v>
      </c>
      <c r="I183" s="19"/>
    </row>
    <row r="184" spans="2:9" ht="14.25" customHeight="1">
      <c r="B184" s="24"/>
      <c r="C184" s="400">
        <v>10216040</v>
      </c>
      <c r="D184" s="401">
        <v>40</v>
      </c>
      <c r="E184" s="401">
        <v>10</v>
      </c>
      <c r="F184" s="220">
        <v>29.469166943953425</v>
      </c>
      <c r="G184" s="322">
        <f t="shared" si="8"/>
        <v>29.469166943953425</v>
      </c>
      <c r="I184" s="19"/>
    </row>
    <row r="185" spans="2:9" ht="14.25" customHeight="1">
      <c r="B185" s="24"/>
      <c r="C185" s="400">
        <v>10216050</v>
      </c>
      <c r="D185" s="401">
        <v>50</v>
      </c>
      <c r="E185" s="401">
        <v>14</v>
      </c>
      <c r="F185" s="220">
        <v>31.880896468562035</v>
      </c>
      <c r="G185" s="322">
        <f t="shared" si="8"/>
        <v>31.880896468562035</v>
      </c>
      <c r="I185" s="19"/>
    </row>
    <row r="186" spans="2:9" ht="14.25" customHeight="1">
      <c r="B186" s="24"/>
      <c r="C186" s="400">
        <v>10216063</v>
      </c>
      <c r="D186" s="401">
        <v>63</v>
      </c>
      <c r="E186" s="401">
        <v>8</v>
      </c>
      <c r="F186" s="220">
        <v>35.227509910013289</v>
      </c>
      <c r="G186" s="322">
        <f t="shared" si="8"/>
        <v>35.227509910013289</v>
      </c>
      <c r="I186" s="19"/>
    </row>
    <row r="187" spans="2:9" ht="14.25" customHeight="1">
      <c r="B187" s="24"/>
      <c r="C187" s="400">
        <v>10216075</v>
      </c>
      <c r="D187" s="401">
        <v>75</v>
      </c>
      <c r="E187" s="401">
        <v>4</v>
      </c>
      <c r="F187" s="220">
        <v>51.527007764531007</v>
      </c>
      <c r="G187" s="322">
        <f t="shared" si="8"/>
        <v>51.527007764531007</v>
      </c>
      <c r="I187" s="19"/>
    </row>
    <row r="188" spans="2:9" ht="14.25" customHeight="1">
      <c r="B188" s="24"/>
      <c r="C188" s="400">
        <v>10216090</v>
      </c>
      <c r="D188" s="401">
        <v>90</v>
      </c>
      <c r="E188" s="401">
        <v>6</v>
      </c>
      <c r="F188" s="220">
        <v>59.710629297472543</v>
      </c>
      <c r="G188" s="322">
        <f t="shared" si="8"/>
        <v>59.710629297472543</v>
      </c>
      <c r="I188" s="19"/>
    </row>
    <row r="189" spans="2:9" ht="14.25" customHeight="1">
      <c r="B189" s="24"/>
      <c r="C189" s="400">
        <v>10216110</v>
      </c>
      <c r="D189" s="401">
        <v>110</v>
      </c>
      <c r="E189" s="401">
        <v>4</v>
      </c>
      <c r="F189" s="220">
        <v>84.275042938570252</v>
      </c>
      <c r="G189" s="322">
        <f t="shared" si="8"/>
        <v>84.275042938570266</v>
      </c>
      <c r="I189" s="19"/>
    </row>
    <row r="190" spans="2:9" ht="14.25" customHeight="1">
      <c r="B190" s="24"/>
      <c r="C190" s="400">
        <v>10216125</v>
      </c>
      <c r="D190" s="401">
        <v>125</v>
      </c>
      <c r="E190" s="401">
        <v>1</v>
      </c>
      <c r="F190" s="220">
        <v>110.88536196290339</v>
      </c>
      <c r="G190" s="322">
        <f t="shared" si="8"/>
        <v>110.88536196290339</v>
      </c>
      <c r="I190" s="19"/>
    </row>
    <row r="191" spans="2:9" ht="14.25" customHeight="1">
      <c r="B191" s="24"/>
      <c r="C191" s="400">
        <v>10216140</v>
      </c>
      <c r="D191" s="401">
        <v>140</v>
      </c>
      <c r="E191" s="401">
        <v>1</v>
      </c>
      <c r="F191" s="220">
        <v>146.68193164838615</v>
      </c>
      <c r="G191" s="322">
        <f t="shared" si="8"/>
        <v>146.68193164838615</v>
      </c>
      <c r="I191" s="19"/>
    </row>
    <row r="192" spans="2:9" ht="14.25" customHeight="1">
      <c r="B192" s="24"/>
      <c r="C192" s="400">
        <v>10216160</v>
      </c>
      <c r="D192" s="401">
        <v>160</v>
      </c>
      <c r="E192" s="401">
        <v>1</v>
      </c>
      <c r="F192" s="220">
        <v>186.97678336853212</v>
      </c>
      <c r="G192" s="322">
        <f t="shared" si="8"/>
        <v>186.97678336853212</v>
      </c>
      <c r="I192" s="19"/>
    </row>
    <row r="193" spans="2:9" ht="14.25" customHeight="1">
      <c r="B193" s="24"/>
      <c r="C193" s="400">
        <v>10216180</v>
      </c>
      <c r="D193" s="401">
        <v>180</v>
      </c>
      <c r="E193" s="401">
        <v>1</v>
      </c>
      <c r="F193" s="220">
        <v>254.15293495847283</v>
      </c>
      <c r="G193" s="322">
        <f t="shared" si="8"/>
        <v>254.15293495847283</v>
      </c>
      <c r="I193" s="19"/>
    </row>
    <row r="194" spans="2:9" ht="14.25" customHeight="1">
      <c r="B194" s="24"/>
      <c r="C194" s="400">
        <v>10216200</v>
      </c>
      <c r="D194" s="401">
        <v>200</v>
      </c>
      <c r="E194" s="401">
        <v>1</v>
      </c>
      <c r="F194" s="220">
        <v>297.71310586643159</v>
      </c>
      <c r="G194" s="322">
        <f t="shared" si="8"/>
        <v>297.71310586643159</v>
      </c>
      <c r="I194" s="19"/>
    </row>
    <row r="195" spans="2:9" ht="14.25" customHeight="1">
      <c r="B195" s="24"/>
      <c r="C195" s="228">
        <v>10216225</v>
      </c>
      <c r="D195" s="229">
        <v>225</v>
      </c>
      <c r="E195" s="229">
        <v>1</v>
      </c>
      <c r="F195" s="220">
        <v>619.04079974927004</v>
      </c>
      <c r="G195" s="322">
        <f t="shared" si="8"/>
        <v>619.04079974927004</v>
      </c>
      <c r="I195" s="19"/>
    </row>
    <row r="196" spans="2:9" ht="14.25" customHeight="1">
      <c r="B196" s="65"/>
      <c r="C196" s="228">
        <v>10216250</v>
      </c>
      <c r="D196" s="229">
        <v>250</v>
      </c>
      <c r="E196" s="229">
        <v>1</v>
      </c>
      <c r="F196" s="321">
        <v>733.44685493014811</v>
      </c>
      <c r="G196" s="322">
        <f t="shared" si="8"/>
        <v>733.44685493014811</v>
      </c>
      <c r="I196" s="19"/>
    </row>
    <row r="197" spans="2:9" ht="14.25" customHeight="1">
      <c r="B197" s="65"/>
      <c r="C197" s="228">
        <v>10216315</v>
      </c>
      <c r="D197" s="229">
        <v>315</v>
      </c>
      <c r="E197" s="229">
        <v>1</v>
      </c>
      <c r="F197" s="220">
        <v>1071.4076606332558</v>
      </c>
      <c r="G197" s="322">
        <f t="shared" si="8"/>
        <v>1071.4076606332558</v>
      </c>
      <c r="I197" s="19"/>
    </row>
    <row r="198" spans="2:9" ht="14.25" customHeight="1" thickBot="1">
      <c r="B198" s="69"/>
      <c r="C198" s="247"/>
      <c r="D198" s="248"/>
      <c r="E198" s="248"/>
      <c r="F198" s="249"/>
      <c r="G198" s="250"/>
      <c r="I198" s="19"/>
    </row>
    <row r="199" spans="2:9" ht="14.25" customHeight="1" thickBot="1">
      <c r="C199" s="28"/>
      <c r="D199" s="242"/>
      <c r="E199" s="242"/>
      <c r="F199" s="243"/>
      <c r="G199" s="244"/>
      <c r="I199" s="19"/>
    </row>
    <row r="200" spans="2:9" ht="14.25" customHeight="1">
      <c r="B200" s="21"/>
      <c r="C200" s="232"/>
      <c r="D200" s="105"/>
      <c r="E200" s="105"/>
      <c r="F200" s="233"/>
      <c r="G200" s="234"/>
      <c r="I200" s="19"/>
    </row>
    <row r="201" spans="2:9" ht="14.25" customHeight="1">
      <c r="B201" s="5" t="s">
        <v>1415</v>
      </c>
      <c r="C201" s="236">
        <v>108169063</v>
      </c>
      <c r="D201" s="237" t="s">
        <v>178</v>
      </c>
      <c r="E201" s="237">
        <v>8</v>
      </c>
      <c r="F201" s="321">
        <v>72.731999999999985</v>
      </c>
      <c r="G201" s="322">
        <f>F201*(100-$G$5)/100</f>
        <v>72.731999999999985</v>
      </c>
      <c r="I201" s="19"/>
    </row>
    <row r="202" spans="2:9" ht="14.25" customHeight="1">
      <c r="B202" s="7"/>
      <c r="C202" s="228">
        <v>1081611063</v>
      </c>
      <c r="D202" s="229" t="s">
        <v>181</v>
      </c>
      <c r="E202" s="229">
        <v>4</v>
      </c>
      <c r="F202" s="220">
        <v>101.38589999999999</v>
      </c>
      <c r="G202" s="322">
        <f t="shared" ref="G202:G206" si="9">F202*(100-$G$5)/100</f>
        <v>101.38590000000001</v>
      </c>
      <c r="I202" s="19"/>
    </row>
    <row r="203" spans="2:9" ht="14.25" customHeight="1">
      <c r="B203" s="24"/>
      <c r="C203" s="228">
        <v>1081611090</v>
      </c>
      <c r="D203" s="229" t="s">
        <v>105</v>
      </c>
      <c r="E203" s="229">
        <v>4</v>
      </c>
      <c r="F203" s="220">
        <v>101.38589999999999</v>
      </c>
      <c r="G203" s="322">
        <f t="shared" si="9"/>
        <v>101.38590000000001</v>
      </c>
      <c r="I203" s="19"/>
    </row>
    <row r="204" spans="2:9" ht="14.25" customHeight="1">
      <c r="B204" s="24"/>
      <c r="C204" s="228">
        <v>1081616063</v>
      </c>
      <c r="D204" s="229" t="s">
        <v>306</v>
      </c>
      <c r="E204" s="229">
        <v>1</v>
      </c>
      <c r="F204" s="220">
        <v>234.92644999999999</v>
      </c>
      <c r="G204" s="322">
        <f t="shared" si="9"/>
        <v>234.92645000000002</v>
      </c>
      <c r="I204" s="19"/>
    </row>
    <row r="205" spans="2:9" ht="14.25" customHeight="1">
      <c r="B205" s="24"/>
      <c r="C205" s="228">
        <v>1081616090</v>
      </c>
      <c r="D205" s="229" t="s">
        <v>289</v>
      </c>
      <c r="E205" s="229">
        <v>1</v>
      </c>
      <c r="F205" s="220">
        <v>234.92644999999999</v>
      </c>
      <c r="G205" s="322">
        <f t="shared" si="9"/>
        <v>234.92645000000002</v>
      </c>
      <c r="I205" s="19"/>
    </row>
    <row r="206" spans="2:9" ht="14.25" customHeight="1">
      <c r="B206" s="24"/>
      <c r="C206" s="228">
        <v>10816160110</v>
      </c>
      <c r="D206" s="229" t="s">
        <v>230</v>
      </c>
      <c r="E206" s="229">
        <v>1</v>
      </c>
      <c r="F206" s="220">
        <v>234.92644999999999</v>
      </c>
      <c r="G206" s="322">
        <f t="shared" si="9"/>
        <v>234.92645000000002</v>
      </c>
      <c r="I206" s="19"/>
    </row>
    <row r="207" spans="2:9" ht="14.25" customHeight="1" thickBot="1">
      <c r="B207" s="25"/>
      <c r="C207" s="247"/>
      <c r="D207" s="248"/>
      <c r="E207" s="248"/>
      <c r="F207" s="272"/>
      <c r="G207" s="883"/>
      <c r="I207" s="19"/>
    </row>
    <row r="208" spans="2:9" ht="14.25" customHeight="1" thickBot="1">
      <c r="C208" s="28"/>
      <c r="D208" s="242"/>
      <c r="E208" s="242"/>
      <c r="F208" s="243"/>
      <c r="G208" s="244"/>
      <c r="I208" s="19"/>
    </row>
    <row r="209" spans="2:9" ht="14.25" customHeight="1">
      <c r="B209" s="21"/>
      <c r="C209" s="232"/>
      <c r="D209" s="105"/>
      <c r="E209" s="105"/>
      <c r="F209" s="233"/>
      <c r="G209" s="234"/>
      <c r="I209" s="19"/>
    </row>
    <row r="210" spans="2:9" ht="14.25" customHeight="1">
      <c r="B210" s="65"/>
      <c r="C210" s="350">
        <v>108163220</v>
      </c>
      <c r="D210" s="351" t="s">
        <v>96</v>
      </c>
      <c r="E210" s="351">
        <v>16</v>
      </c>
      <c r="F210" s="352" t="s">
        <v>1404</v>
      </c>
      <c r="G210" s="353" t="str">
        <f>F210</f>
        <v>na dotaz</v>
      </c>
      <c r="I210" s="19"/>
    </row>
    <row r="211" spans="2:9" ht="14.25" customHeight="1">
      <c r="B211" s="5" t="s">
        <v>1415</v>
      </c>
      <c r="C211" s="333">
        <v>108163225</v>
      </c>
      <c r="D211" s="334" t="s">
        <v>97</v>
      </c>
      <c r="E211" s="334">
        <v>16</v>
      </c>
      <c r="F211" s="354" t="s">
        <v>1404</v>
      </c>
      <c r="G211" s="355" t="str">
        <f>F211</f>
        <v>na dotaz</v>
      </c>
      <c r="I211" s="19"/>
    </row>
    <row r="212" spans="2:9" ht="14.25" customHeight="1">
      <c r="B212" s="4"/>
      <c r="C212" s="333">
        <v>108164020</v>
      </c>
      <c r="D212" s="334" t="s">
        <v>174</v>
      </c>
      <c r="E212" s="334">
        <v>16</v>
      </c>
      <c r="F212" s="354" t="s">
        <v>1404</v>
      </c>
      <c r="G212" s="355" t="str">
        <f>F212</f>
        <v>na dotaz</v>
      </c>
      <c r="I212" s="19"/>
    </row>
    <row r="213" spans="2:9" ht="14.25" customHeight="1">
      <c r="B213" s="4"/>
      <c r="C213" s="333">
        <v>108164025</v>
      </c>
      <c r="D213" s="334" t="s">
        <v>98</v>
      </c>
      <c r="E213" s="334">
        <v>16</v>
      </c>
      <c r="F213" s="354" t="s">
        <v>1404</v>
      </c>
      <c r="G213" s="355" t="str">
        <f>F213</f>
        <v>na dotaz</v>
      </c>
      <c r="I213" s="19"/>
    </row>
    <row r="214" spans="2:9" ht="14.25" customHeight="1">
      <c r="B214" s="22"/>
      <c r="C214" s="333">
        <v>108164032</v>
      </c>
      <c r="D214" s="334" t="s">
        <v>99</v>
      </c>
      <c r="E214" s="334">
        <v>10</v>
      </c>
      <c r="F214" s="354" t="s">
        <v>1404</v>
      </c>
      <c r="G214" s="355" t="str">
        <f>F214</f>
        <v>na dotaz</v>
      </c>
      <c r="I214" s="19"/>
    </row>
    <row r="215" spans="2:9" ht="14.25" customHeight="1">
      <c r="B215" s="22"/>
      <c r="C215" s="333">
        <v>108165025</v>
      </c>
      <c r="D215" s="334" t="s">
        <v>175</v>
      </c>
      <c r="E215" s="334">
        <v>6</v>
      </c>
      <c r="F215" s="354" t="s">
        <v>1404</v>
      </c>
      <c r="G215" s="355" t="str">
        <f t="shared" ref="G215:G222" si="10">F215</f>
        <v>na dotaz</v>
      </c>
      <c r="I215" s="19"/>
    </row>
    <row r="216" spans="2:9" ht="14.25" customHeight="1">
      <c r="B216" s="22"/>
      <c r="C216" s="333">
        <v>108165032</v>
      </c>
      <c r="D216" s="334" t="s">
        <v>100</v>
      </c>
      <c r="E216" s="334">
        <v>6</v>
      </c>
      <c r="F216" s="354" t="s">
        <v>1404</v>
      </c>
      <c r="G216" s="355" t="str">
        <f t="shared" si="10"/>
        <v>na dotaz</v>
      </c>
      <c r="I216" s="19"/>
    </row>
    <row r="217" spans="2:9" ht="14.25" customHeight="1">
      <c r="B217" s="22"/>
      <c r="C217" s="333">
        <v>108165040</v>
      </c>
      <c r="D217" s="334" t="s">
        <v>101</v>
      </c>
      <c r="E217" s="334">
        <v>6</v>
      </c>
      <c r="F217" s="354" t="s">
        <v>1404</v>
      </c>
      <c r="G217" s="355" t="str">
        <f t="shared" si="10"/>
        <v>na dotaz</v>
      </c>
      <c r="I217" s="19"/>
    </row>
    <row r="218" spans="2:9" ht="14.25" customHeight="1">
      <c r="B218" s="22"/>
      <c r="C218" s="333">
        <v>108166332</v>
      </c>
      <c r="D218" s="334" t="s">
        <v>286</v>
      </c>
      <c r="E218" s="334">
        <v>8</v>
      </c>
      <c r="F218" s="354" t="s">
        <v>1404</v>
      </c>
      <c r="G218" s="355" t="str">
        <f t="shared" si="10"/>
        <v>na dotaz</v>
      </c>
      <c r="I218" s="19"/>
    </row>
    <row r="219" spans="2:9" ht="14.25" customHeight="1">
      <c r="B219" s="22"/>
      <c r="C219" s="333">
        <v>108166340</v>
      </c>
      <c r="D219" s="334" t="s">
        <v>102</v>
      </c>
      <c r="E219" s="334">
        <v>8</v>
      </c>
      <c r="F219" s="354" t="s">
        <v>1404</v>
      </c>
      <c r="G219" s="355" t="str">
        <f t="shared" si="10"/>
        <v>na dotaz</v>
      </c>
      <c r="I219" s="19"/>
    </row>
    <row r="220" spans="2:9" ht="14.25" customHeight="1">
      <c r="B220" s="22"/>
      <c r="C220" s="333">
        <v>108166350</v>
      </c>
      <c r="D220" s="334" t="s">
        <v>103</v>
      </c>
      <c r="E220" s="334">
        <v>8</v>
      </c>
      <c r="F220" s="354" t="s">
        <v>1404</v>
      </c>
      <c r="G220" s="355" t="str">
        <f t="shared" si="10"/>
        <v>na dotaz</v>
      </c>
      <c r="I220" s="19"/>
    </row>
    <row r="221" spans="2:9" ht="14.25" customHeight="1">
      <c r="B221" s="22"/>
      <c r="C221" s="333">
        <v>108167563</v>
      </c>
      <c r="D221" s="334" t="s">
        <v>104</v>
      </c>
      <c r="E221" s="334">
        <v>8</v>
      </c>
      <c r="F221" s="354" t="s">
        <v>1404</v>
      </c>
      <c r="G221" s="355" t="str">
        <f t="shared" si="10"/>
        <v>na dotaz</v>
      </c>
      <c r="I221" s="19"/>
    </row>
    <row r="222" spans="2:9" ht="14.25" customHeight="1">
      <c r="B222" s="22"/>
      <c r="C222" s="333">
        <v>108169050</v>
      </c>
      <c r="D222" s="334" t="s">
        <v>179</v>
      </c>
      <c r="E222" s="334">
        <v>8</v>
      </c>
      <c r="F222" s="354" t="s">
        <v>1404</v>
      </c>
      <c r="G222" s="355" t="str">
        <f t="shared" si="10"/>
        <v>na dotaz</v>
      </c>
      <c r="I222" s="19"/>
    </row>
    <row r="223" spans="2:9" ht="14.25" customHeight="1">
      <c r="B223" s="22"/>
      <c r="C223" s="333">
        <v>108169075</v>
      </c>
      <c r="D223" s="334" t="s">
        <v>177</v>
      </c>
      <c r="E223" s="334">
        <v>6</v>
      </c>
      <c r="F223" s="354" t="s">
        <v>1404</v>
      </c>
      <c r="G223" s="355" t="str">
        <f>F223</f>
        <v>na dotaz</v>
      </c>
      <c r="I223" s="19"/>
    </row>
    <row r="224" spans="2:9" ht="14.25" customHeight="1">
      <c r="B224" s="22"/>
      <c r="C224" s="333">
        <v>1081612590</v>
      </c>
      <c r="D224" s="334" t="s">
        <v>287</v>
      </c>
      <c r="E224" s="334">
        <v>1</v>
      </c>
      <c r="F224" s="354" t="s">
        <v>1404</v>
      </c>
      <c r="G224" s="353" t="str">
        <f t="shared" ref="G224:G225" si="11">F224</f>
        <v>na dotaz</v>
      </c>
      <c r="I224" s="19"/>
    </row>
    <row r="225" spans="2:9" ht="14.25" customHeight="1">
      <c r="B225" s="22"/>
      <c r="C225" s="333">
        <v>10816125110</v>
      </c>
      <c r="D225" s="334" t="s">
        <v>288</v>
      </c>
      <c r="E225" s="334">
        <v>1</v>
      </c>
      <c r="F225" s="354" t="s">
        <v>1404</v>
      </c>
      <c r="G225" s="353" t="str">
        <f t="shared" si="11"/>
        <v>na dotaz</v>
      </c>
      <c r="I225" s="19"/>
    </row>
    <row r="226" spans="2:9" ht="14.25" customHeight="1">
      <c r="B226" s="22"/>
      <c r="C226" s="333">
        <v>10816160125</v>
      </c>
      <c r="D226" s="334" t="s">
        <v>290</v>
      </c>
      <c r="E226" s="334">
        <v>1</v>
      </c>
      <c r="F226" s="354" t="s">
        <v>1404</v>
      </c>
      <c r="G226" s="355" t="str">
        <f>F226</f>
        <v>na dotaz</v>
      </c>
      <c r="I226" s="19"/>
    </row>
    <row r="227" spans="2:9" ht="14.25" customHeight="1" thickBot="1">
      <c r="B227" s="64"/>
      <c r="C227" s="247"/>
      <c r="D227" s="248"/>
      <c r="E227" s="248"/>
      <c r="F227" s="249"/>
      <c r="G227" s="250"/>
      <c r="I227" s="19"/>
    </row>
    <row r="228" spans="2:9" ht="14.25" customHeight="1">
      <c r="C228" s="67"/>
      <c r="D228" s="8"/>
      <c r="E228" s="8"/>
      <c r="F228" s="68"/>
      <c r="G228" s="18"/>
      <c r="I228" s="19"/>
    </row>
    <row r="229" spans="2:9" ht="14.25" customHeight="1">
      <c r="B229" s="450" t="s">
        <v>1423</v>
      </c>
      <c r="C229" s="451"/>
      <c r="D229" s="451"/>
      <c r="E229" s="451"/>
      <c r="F229" s="451"/>
      <c r="G229" s="663" t="str">
        <f>MID('RABATOVÝ LIST '!J9,4,2)</f>
        <v>00</v>
      </c>
      <c r="I229" s="19"/>
    </row>
    <row r="230" spans="2:9" ht="14.25" customHeight="1" thickBot="1">
      <c r="B230" s="27"/>
      <c r="C230" s="67"/>
      <c r="D230" s="8"/>
      <c r="E230" s="8"/>
      <c r="F230" s="68"/>
      <c r="G230" s="18"/>
      <c r="I230" s="19"/>
    </row>
    <row r="231" spans="2:9" ht="14.25" customHeight="1">
      <c r="B231" s="21"/>
      <c r="C231" s="1055"/>
      <c r="D231" s="1055"/>
      <c r="E231" s="1055"/>
      <c r="F231" s="1055"/>
      <c r="G231" s="1056"/>
      <c r="I231" s="19"/>
    </row>
    <row r="232" spans="2:9" ht="14.25" customHeight="1">
      <c r="B232" s="5" t="s">
        <v>1416</v>
      </c>
      <c r="C232" s="1057"/>
      <c r="D232" s="1057"/>
      <c r="E232" s="1057"/>
      <c r="F232" s="1057"/>
      <c r="G232" s="1058"/>
      <c r="I232" s="19"/>
    </row>
    <row r="233" spans="2:9" ht="14.25" customHeight="1">
      <c r="B233" s="5" t="s">
        <v>1417</v>
      </c>
      <c r="C233" s="1057"/>
      <c r="D233" s="1057"/>
      <c r="E233" s="1057"/>
      <c r="F233" s="1057"/>
      <c r="G233" s="1058"/>
      <c r="I233" s="19"/>
    </row>
    <row r="234" spans="2:9" ht="14.25" customHeight="1">
      <c r="B234" s="65"/>
      <c r="C234" s="1057"/>
      <c r="D234" s="1057"/>
      <c r="E234" s="1057"/>
      <c r="F234" s="1057"/>
      <c r="G234" s="1058"/>
      <c r="I234" s="19"/>
    </row>
    <row r="235" spans="2:9" ht="14.25" customHeight="1">
      <c r="B235" s="65"/>
      <c r="C235" s="236">
        <v>109164020</v>
      </c>
      <c r="D235" s="237" t="s">
        <v>174</v>
      </c>
      <c r="E235" s="237">
        <v>1</v>
      </c>
      <c r="F235" s="321">
        <v>73.666142838747035</v>
      </c>
      <c r="G235" s="322">
        <f>F235*(100-$G$229)/100</f>
        <v>73.666142838747035</v>
      </c>
      <c r="I235" s="19"/>
    </row>
    <row r="236" spans="2:9" ht="14.25" customHeight="1">
      <c r="B236" s="65"/>
      <c r="C236" s="228">
        <v>109164025</v>
      </c>
      <c r="D236" s="229" t="s">
        <v>98</v>
      </c>
      <c r="E236" s="229">
        <v>1</v>
      </c>
      <c r="F236" s="220">
        <v>73.666142838747035</v>
      </c>
      <c r="G236" s="322">
        <f>F236*(100-$G$229)/100</f>
        <v>73.666142838747035</v>
      </c>
      <c r="I236" s="19"/>
    </row>
    <row r="237" spans="2:9" ht="14.25" customHeight="1">
      <c r="B237" s="65"/>
      <c r="C237" s="228">
        <v>109164032</v>
      </c>
      <c r="D237" s="229" t="s">
        <v>99</v>
      </c>
      <c r="E237" s="229">
        <v>1</v>
      </c>
      <c r="F237" s="220">
        <v>73.666142838747035</v>
      </c>
      <c r="G237" s="322">
        <f>F237*(100-$G$229)/100</f>
        <v>73.666142838747035</v>
      </c>
      <c r="I237" s="19"/>
    </row>
    <row r="238" spans="2:9" ht="14.25" customHeight="1">
      <c r="B238" s="65"/>
      <c r="C238" s="1059"/>
      <c r="D238" s="1059"/>
      <c r="E238" s="1059"/>
      <c r="F238" s="1059"/>
      <c r="G238" s="1060"/>
      <c r="I238" s="19"/>
    </row>
    <row r="239" spans="2:9" ht="14.25" customHeight="1">
      <c r="B239" s="65"/>
      <c r="C239" s="1059"/>
      <c r="D239" s="1059"/>
      <c r="E239" s="1059"/>
      <c r="F239" s="1059"/>
      <c r="G239" s="1060"/>
      <c r="I239" s="19"/>
    </row>
    <row r="240" spans="2:9" ht="14.25" customHeight="1">
      <c r="B240" s="65"/>
      <c r="C240" s="1059"/>
      <c r="D240" s="1059"/>
      <c r="E240" s="1059"/>
      <c r="F240" s="1059"/>
      <c r="G240" s="1060"/>
      <c r="I240" s="19"/>
    </row>
    <row r="241" spans="2:9" ht="14.25" customHeight="1">
      <c r="B241" s="65"/>
      <c r="C241" s="1059"/>
      <c r="D241" s="1059"/>
      <c r="E241" s="1059"/>
      <c r="F241" s="1059"/>
      <c r="G241" s="1060"/>
      <c r="I241" s="19"/>
    </row>
    <row r="242" spans="2:9" ht="14.25" customHeight="1">
      <c r="B242" s="65"/>
      <c r="C242" s="1059"/>
      <c r="D242" s="1059"/>
      <c r="E242" s="1059"/>
      <c r="F242" s="1059"/>
      <c r="G242" s="1060"/>
      <c r="I242" s="19"/>
    </row>
    <row r="243" spans="2:9" ht="14.25" customHeight="1">
      <c r="B243" s="65"/>
      <c r="C243" s="1059"/>
      <c r="D243" s="1059"/>
      <c r="E243" s="1059"/>
      <c r="F243" s="1059"/>
      <c r="G243" s="1060"/>
      <c r="I243" s="19"/>
    </row>
    <row r="244" spans="2:9" ht="14.25" customHeight="1">
      <c r="B244" s="65"/>
      <c r="C244" s="236">
        <v>1091611020</v>
      </c>
      <c r="D244" s="237" t="s">
        <v>296</v>
      </c>
      <c r="E244" s="237">
        <v>1</v>
      </c>
      <c r="F244" s="321">
        <v>83.489198486731482</v>
      </c>
      <c r="G244" s="322">
        <f t="shared" ref="G244:G249" si="12">F244*(100-$G$229)/100</f>
        <v>83.489198486731482</v>
      </c>
      <c r="I244" s="19"/>
    </row>
    <row r="245" spans="2:9" ht="14.25" customHeight="1">
      <c r="B245" s="65"/>
      <c r="C245" s="228">
        <v>1091611025</v>
      </c>
      <c r="D245" s="229" t="s">
        <v>324</v>
      </c>
      <c r="E245" s="229">
        <v>1</v>
      </c>
      <c r="F245" s="220">
        <v>83.489198486731482</v>
      </c>
      <c r="G245" s="322">
        <f t="shared" si="12"/>
        <v>83.489198486731482</v>
      </c>
      <c r="I245" s="19"/>
    </row>
    <row r="246" spans="2:9" ht="14.25" customHeight="1">
      <c r="B246" s="65"/>
      <c r="C246" s="228">
        <v>1091611032</v>
      </c>
      <c r="D246" s="229" t="s">
        <v>297</v>
      </c>
      <c r="E246" s="229">
        <v>1</v>
      </c>
      <c r="F246" s="220">
        <v>83.489198486731482</v>
      </c>
      <c r="G246" s="322">
        <f t="shared" si="12"/>
        <v>83.489198486731482</v>
      </c>
      <c r="I246" s="19"/>
    </row>
    <row r="247" spans="2:9" ht="14.25" customHeight="1">
      <c r="B247" s="65"/>
      <c r="C247" s="236">
        <v>1091611040</v>
      </c>
      <c r="D247" s="237" t="s">
        <v>325</v>
      </c>
      <c r="E247" s="237">
        <v>1</v>
      </c>
      <c r="F247" s="321">
        <v>83.489198486731482</v>
      </c>
      <c r="G247" s="322">
        <f t="shared" si="12"/>
        <v>83.489198486731482</v>
      </c>
      <c r="I247" s="19"/>
    </row>
    <row r="248" spans="2:9" ht="14.25" customHeight="1">
      <c r="B248" s="65"/>
      <c r="C248" s="228">
        <v>1091611050</v>
      </c>
      <c r="D248" s="229" t="s">
        <v>180</v>
      </c>
      <c r="E248" s="229">
        <v>1</v>
      </c>
      <c r="F248" s="220">
        <v>83.489198486731482</v>
      </c>
      <c r="G248" s="322">
        <f t="shared" si="12"/>
        <v>83.489198486731482</v>
      </c>
      <c r="I248" s="19"/>
    </row>
    <row r="249" spans="2:9" ht="14.25" customHeight="1">
      <c r="B249" s="65"/>
      <c r="C249" s="228">
        <v>1091611063</v>
      </c>
      <c r="D249" s="229" t="s">
        <v>181</v>
      </c>
      <c r="E249" s="229">
        <v>1</v>
      </c>
      <c r="F249" s="220">
        <v>83.489198486731482</v>
      </c>
      <c r="G249" s="322">
        <f t="shared" si="12"/>
        <v>83.489198486731482</v>
      </c>
      <c r="I249" s="19"/>
    </row>
    <row r="250" spans="2:9" ht="14.25" customHeight="1">
      <c r="B250" s="65"/>
      <c r="C250" s="1059"/>
      <c r="D250" s="1059"/>
      <c r="E250" s="1059"/>
      <c r="F250" s="1059"/>
      <c r="G250" s="1060"/>
      <c r="I250" s="19"/>
    </row>
    <row r="251" spans="2:9" ht="14.25" customHeight="1" thickBot="1">
      <c r="B251" s="69"/>
      <c r="C251" s="1061"/>
      <c r="D251" s="1061"/>
      <c r="E251" s="1061"/>
      <c r="F251" s="1061"/>
      <c r="G251" s="1062"/>
      <c r="I251" s="19"/>
    </row>
    <row r="252" spans="2:9" ht="14.25" customHeight="1" thickBot="1">
      <c r="B252" s="27"/>
      <c r="C252" s="28"/>
      <c r="D252" s="242"/>
      <c r="E252" s="242"/>
      <c r="F252" s="243"/>
      <c r="G252" s="244"/>
      <c r="I252" s="19"/>
    </row>
    <row r="253" spans="2:9" ht="14.25" customHeight="1">
      <c r="B253" s="74"/>
      <c r="C253" s="232"/>
      <c r="D253" s="105"/>
      <c r="E253" s="105"/>
      <c r="F253" s="233"/>
      <c r="G253" s="404"/>
      <c r="I253" s="19"/>
    </row>
    <row r="254" spans="2:9" ht="14.25" customHeight="1">
      <c r="B254" s="65"/>
      <c r="C254" s="236">
        <v>109164020</v>
      </c>
      <c r="D254" s="237" t="s">
        <v>174</v>
      </c>
      <c r="E254" s="237">
        <v>1</v>
      </c>
      <c r="F254" s="321">
        <v>73.666142838747035</v>
      </c>
      <c r="G254" s="322">
        <f>F254*(100-$G$229)/100</f>
        <v>73.666142838747035</v>
      </c>
      <c r="I254" s="19"/>
    </row>
    <row r="255" spans="2:9" ht="14.25" customHeight="1">
      <c r="B255" s="5" t="s">
        <v>1418</v>
      </c>
      <c r="C255" s="228">
        <v>109164025</v>
      </c>
      <c r="D255" s="229" t="s">
        <v>98</v>
      </c>
      <c r="E255" s="229">
        <v>1</v>
      </c>
      <c r="F255" s="220">
        <v>73.666142838747035</v>
      </c>
      <c r="G255" s="323">
        <f>F255*(100-$G$229)/100</f>
        <v>73.666142838747035</v>
      </c>
      <c r="I255" s="19"/>
    </row>
    <row r="256" spans="2:9" ht="14.25" customHeight="1">
      <c r="B256" s="5" t="s">
        <v>1419</v>
      </c>
      <c r="C256" s="228">
        <v>109164032</v>
      </c>
      <c r="D256" s="229" t="s">
        <v>99</v>
      </c>
      <c r="E256" s="229">
        <v>1</v>
      </c>
      <c r="F256" s="220">
        <v>73.666142838747035</v>
      </c>
      <c r="G256" s="323">
        <f>F256*(100-$G$229)/100</f>
        <v>73.666142838747035</v>
      </c>
      <c r="I256" s="19"/>
    </row>
    <row r="257" spans="2:9" ht="14.25" customHeight="1">
      <c r="B257" s="5"/>
      <c r="C257" s="228">
        <v>10916520</v>
      </c>
      <c r="D257" s="229" t="s">
        <v>176</v>
      </c>
      <c r="E257" s="229">
        <v>1</v>
      </c>
      <c r="F257" s="220">
        <v>73.666142838747035</v>
      </c>
      <c r="G257" s="323">
        <f t="shared" ref="G257:G312" si="13">F257*(100-$G$229)/100</f>
        <v>73.666142838747035</v>
      </c>
      <c r="I257" s="19"/>
    </row>
    <row r="258" spans="2:9" ht="14.25" customHeight="1">
      <c r="B258" s="22"/>
      <c r="C258" s="228">
        <v>10916525</v>
      </c>
      <c r="D258" s="229" t="s">
        <v>175</v>
      </c>
      <c r="E258" s="229">
        <v>1</v>
      </c>
      <c r="F258" s="220">
        <v>73.666142838747035</v>
      </c>
      <c r="G258" s="323">
        <f t="shared" si="13"/>
        <v>73.666142838747035</v>
      </c>
      <c r="I258" s="19"/>
    </row>
    <row r="259" spans="2:9" ht="14.25" customHeight="1">
      <c r="B259" s="22"/>
      <c r="C259" s="228">
        <v>10916532</v>
      </c>
      <c r="D259" s="229" t="s">
        <v>100</v>
      </c>
      <c r="E259" s="229">
        <v>1</v>
      </c>
      <c r="F259" s="220">
        <v>73.666142838747035</v>
      </c>
      <c r="G259" s="323">
        <f t="shared" si="13"/>
        <v>73.666142838747035</v>
      </c>
      <c r="I259" s="19"/>
    </row>
    <row r="260" spans="2:9" ht="14.25" customHeight="1">
      <c r="B260" s="22"/>
      <c r="C260" s="228">
        <v>10916620</v>
      </c>
      <c r="D260" s="229" t="s">
        <v>291</v>
      </c>
      <c r="E260" s="229">
        <v>1</v>
      </c>
      <c r="F260" s="220">
        <v>75.590106841524687</v>
      </c>
      <c r="G260" s="323">
        <f t="shared" si="13"/>
        <v>75.590106841524687</v>
      </c>
      <c r="I260" s="19"/>
    </row>
    <row r="261" spans="2:9" ht="14.25" customHeight="1">
      <c r="B261" s="22"/>
      <c r="C261" s="228">
        <v>10916625</v>
      </c>
      <c r="D261" s="229" t="s">
        <v>319</v>
      </c>
      <c r="E261" s="229">
        <v>1</v>
      </c>
      <c r="F261" s="220">
        <v>75.590106841524687</v>
      </c>
      <c r="G261" s="323">
        <f t="shared" si="13"/>
        <v>75.590106841524687</v>
      </c>
      <c r="I261" s="19"/>
    </row>
    <row r="262" spans="2:9" ht="14.25" customHeight="1">
      <c r="B262" s="22"/>
      <c r="C262" s="228">
        <v>10916632</v>
      </c>
      <c r="D262" s="229" t="s">
        <v>286</v>
      </c>
      <c r="E262" s="229">
        <v>1</v>
      </c>
      <c r="F262" s="220">
        <v>75.590106841524687</v>
      </c>
      <c r="G262" s="323">
        <f t="shared" si="13"/>
        <v>75.590106841524687</v>
      </c>
      <c r="I262" s="19"/>
    </row>
    <row r="263" spans="2:9" ht="14.25" customHeight="1">
      <c r="B263" s="22"/>
      <c r="C263" s="228">
        <v>10916640</v>
      </c>
      <c r="D263" s="229" t="s">
        <v>102</v>
      </c>
      <c r="E263" s="229">
        <v>1</v>
      </c>
      <c r="F263" s="220">
        <v>75.590106841524687</v>
      </c>
      <c r="G263" s="323">
        <f t="shared" si="13"/>
        <v>75.590106841524687</v>
      </c>
      <c r="I263" s="19"/>
    </row>
    <row r="264" spans="2:9" ht="14.25" customHeight="1">
      <c r="B264" s="22"/>
      <c r="C264" s="228">
        <v>10916650</v>
      </c>
      <c r="D264" s="229" t="s">
        <v>103</v>
      </c>
      <c r="E264" s="229">
        <v>1</v>
      </c>
      <c r="F264" s="220">
        <v>75.590106841524687</v>
      </c>
      <c r="G264" s="323">
        <f t="shared" si="13"/>
        <v>75.590106841524687</v>
      </c>
      <c r="I264" s="19"/>
    </row>
    <row r="265" spans="2:9" ht="14.25" customHeight="1">
      <c r="B265" s="22"/>
      <c r="C265" s="228">
        <v>10916663</v>
      </c>
      <c r="D265" s="229" t="s">
        <v>84</v>
      </c>
      <c r="E265" s="229">
        <v>1</v>
      </c>
      <c r="F265" s="220">
        <v>75.590106841524687</v>
      </c>
      <c r="G265" s="323">
        <f t="shared" si="13"/>
        <v>75.590106841524687</v>
      </c>
      <c r="I265" s="19"/>
    </row>
    <row r="266" spans="2:9" ht="14.25" customHeight="1">
      <c r="B266" s="22"/>
      <c r="C266" s="228">
        <v>10916720</v>
      </c>
      <c r="D266" s="229" t="s">
        <v>292</v>
      </c>
      <c r="E266" s="229">
        <v>1</v>
      </c>
      <c r="F266" s="220">
        <v>78.936720282975912</v>
      </c>
      <c r="G266" s="323">
        <f>F266*(100-$G$229)/100</f>
        <v>78.936720282975912</v>
      </c>
      <c r="I266" s="19"/>
    </row>
    <row r="267" spans="2:9" ht="14.25" customHeight="1">
      <c r="B267" s="22"/>
      <c r="C267" s="228">
        <v>10916725</v>
      </c>
      <c r="D267" s="229" t="s">
        <v>320</v>
      </c>
      <c r="E267" s="229">
        <v>1</v>
      </c>
      <c r="F267" s="220">
        <v>78.936720282975912</v>
      </c>
      <c r="G267" s="323">
        <f t="shared" si="13"/>
        <v>78.936720282975912</v>
      </c>
      <c r="I267" s="19"/>
    </row>
    <row r="268" spans="2:9" ht="14.25" customHeight="1">
      <c r="B268" s="22"/>
      <c r="C268" s="228">
        <v>10916732</v>
      </c>
      <c r="D268" s="229" t="s">
        <v>293</v>
      </c>
      <c r="E268" s="229">
        <v>1</v>
      </c>
      <c r="F268" s="220">
        <v>78.936720282975912</v>
      </c>
      <c r="G268" s="323">
        <f t="shared" si="13"/>
        <v>78.936720282975912</v>
      </c>
      <c r="I268" s="19"/>
    </row>
    <row r="269" spans="2:9" ht="14.25" customHeight="1">
      <c r="B269" s="22"/>
      <c r="C269" s="228">
        <v>10916740</v>
      </c>
      <c r="D269" s="229" t="s">
        <v>321</v>
      </c>
      <c r="E269" s="229">
        <v>1</v>
      </c>
      <c r="F269" s="220">
        <v>78.936720282975912</v>
      </c>
      <c r="G269" s="323">
        <f t="shared" si="13"/>
        <v>78.936720282975912</v>
      </c>
      <c r="I269" s="19"/>
    </row>
    <row r="270" spans="2:9" ht="14.25" customHeight="1">
      <c r="B270" s="22"/>
      <c r="C270" s="228">
        <v>10916750</v>
      </c>
      <c r="D270" s="229" t="s">
        <v>185</v>
      </c>
      <c r="E270" s="229">
        <v>1</v>
      </c>
      <c r="F270" s="220">
        <v>78.936720282975912</v>
      </c>
      <c r="G270" s="323">
        <f t="shared" si="13"/>
        <v>78.936720282975912</v>
      </c>
      <c r="I270" s="19"/>
    </row>
    <row r="271" spans="2:9" ht="14.25" customHeight="1">
      <c r="B271" s="22"/>
      <c r="C271" s="228">
        <v>10916763</v>
      </c>
      <c r="D271" s="229" t="s">
        <v>104</v>
      </c>
      <c r="E271" s="229">
        <v>1</v>
      </c>
      <c r="F271" s="220">
        <v>78.936720282975912</v>
      </c>
      <c r="G271" s="323">
        <f t="shared" si="13"/>
        <v>78.936720282975912</v>
      </c>
      <c r="I271" s="19"/>
    </row>
    <row r="272" spans="2:9" ht="14.25" customHeight="1">
      <c r="B272" s="22"/>
      <c r="C272" s="228">
        <v>10916920</v>
      </c>
      <c r="D272" s="229" t="s">
        <v>294</v>
      </c>
      <c r="E272" s="229">
        <v>1</v>
      </c>
      <c r="F272" s="220">
        <v>79.641270481176235</v>
      </c>
      <c r="G272" s="323">
        <f t="shared" si="13"/>
        <v>79.641270481176235</v>
      </c>
      <c r="I272" s="19"/>
    </row>
    <row r="273" spans="2:9" ht="14.25" customHeight="1">
      <c r="B273" s="22"/>
      <c r="C273" s="228">
        <v>10916925</v>
      </c>
      <c r="D273" s="229" t="s">
        <v>322</v>
      </c>
      <c r="E273" s="229">
        <v>1</v>
      </c>
      <c r="F273" s="220">
        <v>79.641270481176235</v>
      </c>
      <c r="G273" s="323">
        <f t="shared" si="13"/>
        <v>79.641270481176235</v>
      </c>
      <c r="I273" s="19"/>
    </row>
    <row r="274" spans="2:9" ht="14.25" customHeight="1">
      <c r="B274" s="22"/>
      <c r="C274" s="228">
        <v>10916932</v>
      </c>
      <c r="D274" s="229" t="s">
        <v>295</v>
      </c>
      <c r="E274" s="229">
        <v>1</v>
      </c>
      <c r="F274" s="220">
        <v>79.641270481176235</v>
      </c>
      <c r="G274" s="323">
        <f t="shared" si="13"/>
        <v>79.641270481176235</v>
      </c>
      <c r="I274" s="19"/>
    </row>
    <row r="275" spans="2:9" ht="14.25" customHeight="1">
      <c r="B275" s="22"/>
      <c r="C275" s="228">
        <v>10916940</v>
      </c>
      <c r="D275" s="229" t="s">
        <v>323</v>
      </c>
      <c r="E275" s="229">
        <v>1</v>
      </c>
      <c r="F275" s="220">
        <v>79.641270481176235</v>
      </c>
      <c r="G275" s="323">
        <f t="shared" si="13"/>
        <v>79.641270481176235</v>
      </c>
      <c r="I275" s="19"/>
    </row>
    <row r="276" spans="2:9" ht="14.25" customHeight="1">
      <c r="B276" s="22"/>
      <c r="C276" s="228">
        <v>10916950</v>
      </c>
      <c r="D276" s="229" t="s">
        <v>179</v>
      </c>
      <c r="E276" s="229">
        <v>1</v>
      </c>
      <c r="F276" s="220">
        <v>79.641270481176235</v>
      </c>
      <c r="G276" s="323">
        <f t="shared" si="13"/>
        <v>79.641270481176235</v>
      </c>
      <c r="I276" s="19"/>
    </row>
    <row r="277" spans="2:9" ht="14.25" customHeight="1">
      <c r="B277" s="22"/>
      <c r="C277" s="228">
        <v>10916963</v>
      </c>
      <c r="D277" s="229" t="s">
        <v>178</v>
      </c>
      <c r="E277" s="229">
        <v>1</v>
      </c>
      <c r="F277" s="220">
        <v>79.641270481176235</v>
      </c>
      <c r="G277" s="323">
        <f t="shared" si="13"/>
        <v>79.641270481176235</v>
      </c>
      <c r="I277" s="19"/>
    </row>
    <row r="278" spans="2:9" ht="14.25" customHeight="1">
      <c r="B278" s="22"/>
      <c r="C278" s="228">
        <v>10916121</v>
      </c>
      <c r="D278" s="229" t="s">
        <v>298</v>
      </c>
      <c r="E278" s="229">
        <v>1</v>
      </c>
      <c r="F278" s="220">
        <v>93.461293599719895</v>
      </c>
      <c r="G278" s="323">
        <f t="shared" si="13"/>
        <v>93.461293599719909</v>
      </c>
      <c r="I278" s="19"/>
    </row>
    <row r="279" spans="2:9" ht="14.25" customHeight="1">
      <c r="B279" s="22"/>
      <c r="C279" s="228">
        <v>10916122</v>
      </c>
      <c r="D279" s="229" t="s">
        <v>326</v>
      </c>
      <c r="E279" s="229">
        <v>1</v>
      </c>
      <c r="F279" s="220">
        <v>93.461293599719895</v>
      </c>
      <c r="G279" s="323">
        <f t="shared" si="13"/>
        <v>93.461293599719909</v>
      </c>
      <c r="I279" s="19"/>
    </row>
    <row r="280" spans="2:9" ht="14.25" customHeight="1">
      <c r="B280" s="22"/>
      <c r="C280" s="228">
        <v>10916123</v>
      </c>
      <c r="D280" s="229" t="s">
        <v>299</v>
      </c>
      <c r="E280" s="229">
        <v>1</v>
      </c>
      <c r="F280" s="220">
        <v>93.461293599719895</v>
      </c>
      <c r="G280" s="323">
        <f t="shared" si="13"/>
        <v>93.461293599719909</v>
      </c>
      <c r="I280" s="19"/>
    </row>
    <row r="281" spans="2:9" ht="14.25" customHeight="1">
      <c r="B281" s="22"/>
      <c r="C281" s="228">
        <v>10916124</v>
      </c>
      <c r="D281" s="229" t="s">
        <v>327</v>
      </c>
      <c r="E281" s="229">
        <v>1</v>
      </c>
      <c r="F281" s="220">
        <v>93.461293599719895</v>
      </c>
      <c r="G281" s="323">
        <f t="shared" si="13"/>
        <v>93.461293599719909</v>
      </c>
      <c r="I281" s="19"/>
    </row>
    <row r="282" spans="2:9" ht="14.25" customHeight="1">
      <c r="B282" s="22"/>
      <c r="C282" s="228">
        <v>10916127</v>
      </c>
      <c r="D282" s="229" t="s">
        <v>328</v>
      </c>
      <c r="E282" s="229">
        <v>1</v>
      </c>
      <c r="F282" s="220">
        <v>93.461293599719895</v>
      </c>
      <c r="G282" s="323">
        <f t="shared" si="13"/>
        <v>93.461293599719909</v>
      </c>
      <c r="I282" s="19"/>
    </row>
    <row r="283" spans="2:9" ht="14.25" customHeight="1">
      <c r="B283" s="22"/>
      <c r="C283" s="228">
        <v>10916126</v>
      </c>
      <c r="D283" s="229" t="s">
        <v>300</v>
      </c>
      <c r="E283" s="229">
        <v>1</v>
      </c>
      <c r="F283" s="220">
        <v>93.461293599719895</v>
      </c>
      <c r="G283" s="323">
        <f t="shared" si="13"/>
        <v>93.461293599719909</v>
      </c>
      <c r="I283" s="19"/>
    </row>
    <row r="284" spans="2:9" ht="14.25" customHeight="1">
      <c r="B284" s="22"/>
      <c r="C284" s="228">
        <v>10916141</v>
      </c>
      <c r="D284" s="229" t="s">
        <v>301</v>
      </c>
      <c r="E284" s="229">
        <v>1</v>
      </c>
      <c r="F284" s="220">
        <v>117.07727428170188</v>
      </c>
      <c r="G284" s="323">
        <f t="shared" si="13"/>
        <v>117.07727428170186</v>
      </c>
      <c r="I284" s="19"/>
    </row>
    <row r="285" spans="2:9" ht="14.25" customHeight="1">
      <c r="B285" s="22"/>
      <c r="C285" s="228">
        <v>10916142</v>
      </c>
      <c r="D285" s="229" t="s">
        <v>329</v>
      </c>
      <c r="E285" s="229">
        <v>1</v>
      </c>
      <c r="F285" s="220">
        <v>117.07727428170188</v>
      </c>
      <c r="G285" s="323">
        <f t="shared" si="13"/>
        <v>117.07727428170186</v>
      </c>
      <c r="I285" s="19"/>
    </row>
    <row r="286" spans="2:9" ht="14.25" customHeight="1">
      <c r="B286" s="22"/>
      <c r="C286" s="228">
        <v>10916143</v>
      </c>
      <c r="D286" s="229" t="s">
        <v>302</v>
      </c>
      <c r="E286" s="229">
        <v>1</v>
      </c>
      <c r="F286" s="220">
        <v>117.07727428170188</v>
      </c>
      <c r="G286" s="323">
        <f t="shared" si="13"/>
        <v>117.07727428170186</v>
      </c>
      <c r="I286" s="19"/>
    </row>
    <row r="287" spans="2:9" ht="14.25" customHeight="1">
      <c r="B287" s="22"/>
      <c r="C287" s="228">
        <v>10916144</v>
      </c>
      <c r="D287" s="229" t="s">
        <v>330</v>
      </c>
      <c r="E287" s="229">
        <v>1</v>
      </c>
      <c r="F287" s="220">
        <v>117.07727428170188</v>
      </c>
      <c r="G287" s="323">
        <f t="shared" si="13"/>
        <v>117.07727428170186</v>
      </c>
      <c r="I287" s="19"/>
    </row>
    <row r="288" spans="2:9" ht="14.25" customHeight="1">
      <c r="B288" s="22"/>
      <c r="C288" s="228">
        <v>10916145</v>
      </c>
      <c r="D288" s="229" t="s">
        <v>331</v>
      </c>
      <c r="E288" s="229">
        <v>1</v>
      </c>
      <c r="F288" s="220">
        <v>117.07727428170188</v>
      </c>
      <c r="G288" s="323">
        <f t="shared" si="13"/>
        <v>117.07727428170186</v>
      </c>
      <c r="I288" s="19"/>
    </row>
    <row r="289" spans="2:9" ht="14.25" customHeight="1">
      <c r="B289" s="22"/>
      <c r="C289" s="228">
        <v>10916146</v>
      </c>
      <c r="D289" s="229" t="s">
        <v>303</v>
      </c>
      <c r="E289" s="229">
        <v>1</v>
      </c>
      <c r="F289" s="220">
        <v>117.07727428170188</v>
      </c>
      <c r="G289" s="323">
        <f t="shared" si="13"/>
        <v>117.07727428170186</v>
      </c>
      <c r="I289" s="19"/>
    </row>
    <row r="290" spans="2:9" ht="14.25" customHeight="1">
      <c r="B290" s="22"/>
      <c r="C290" s="228">
        <v>10916160</v>
      </c>
      <c r="D290" s="229" t="s">
        <v>304</v>
      </c>
      <c r="E290" s="229">
        <v>1</v>
      </c>
      <c r="F290" s="220">
        <v>123.33693181186578</v>
      </c>
      <c r="G290" s="323">
        <f t="shared" si="13"/>
        <v>123.33693181186578</v>
      </c>
      <c r="I290" s="19"/>
    </row>
    <row r="291" spans="2:9" ht="14.25" customHeight="1">
      <c r="B291" s="22"/>
      <c r="C291" s="228">
        <v>10916162</v>
      </c>
      <c r="D291" s="229" t="s">
        <v>332</v>
      </c>
      <c r="E291" s="229">
        <v>1</v>
      </c>
      <c r="F291" s="220">
        <v>123.33693181186578</v>
      </c>
      <c r="G291" s="323">
        <f t="shared" si="13"/>
        <v>123.33693181186578</v>
      </c>
      <c r="I291" s="19"/>
    </row>
    <row r="292" spans="2:9" ht="14.25" customHeight="1">
      <c r="B292" s="22"/>
      <c r="C292" s="228">
        <v>10916161</v>
      </c>
      <c r="D292" s="229" t="s">
        <v>305</v>
      </c>
      <c r="E292" s="229">
        <v>1</v>
      </c>
      <c r="F292" s="220">
        <v>123.33693181186578</v>
      </c>
      <c r="G292" s="323">
        <f t="shared" si="13"/>
        <v>123.33693181186578</v>
      </c>
      <c r="I292" s="19"/>
    </row>
    <row r="293" spans="2:9" ht="14.25" customHeight="1">
      <c r="B293" s="22"/>
      <c r="C293" s="228">
        <v>10916164</v>
      </c>
      <c r="D293" s="229" t="s">
        <v>333</v>
      </c>
      <c r="E293" s="229">
        <v>1</v>
      </c>
      <c r="F293" s="220">
        <v>123.33693181186578</v>
      </c>
      <c r="G293" s="323">
        <f t="shared" si="13"/>
        <v>123.33693181186578</v>
      </c>
      <c r="I293" s="19"/>
    </row>
    <row r="294" spans="2:9" ht="14.25" customHeight="1">
      <c r="B294" s="22"/>
      <c r="C294" s="228">
        <v>10916165</v>
      </c>
      <c r="D294" s="229" t="s">
        <v>334</v>
      </c>
      <c r="E294" s="229">
        <v>1</v>
      </c>
      <c r="F294" s="220">
        <v>123.33693181186578</v>
      </c>
      <c r="G294" s="323">
        <f t="shared" si="13"/>
        <v>123.33693181186578</v>
      </c>
      <c r="I294" s="19"/>
    </row>
    <row r="295" spans="2:9" ht="14.25" customHeight="1">
      <c r="B295" s="22"/>
      <c r="C295" s="228">
        <v>10916166</v>
      </c>
      <c r="D295" s="229" t="s">
        <v>306</v>
      </c>
      <c r="E295" s="229">
        <v>1</v>
      </c>
      <c r="F295" s="220">
        <v>123.33693181186578</v>
      </c>
      <c r="G295" s="323">
        <f t="shared" si="13"/>
        <v>123.33693181186578</v>
      </c>
      <c r="I295" s="19"/>
    </row>
    <row r="296" spans="2:9" ht="14.25" customHeight="1">
      <c r="B296" s="22"/>
      <c r="C296" s="228">
        <v>10916180</v>
      </c>
      <c r="D296" s="229" t="s">
        <v>307</v>
      </c>
      <c r="E296" s="229">
        <v>1</v>
      </c>
      <c r="F296" s="220">
        <v>128.89203914382938</v>
      </c>
      <c r="G296" s="323">
        <f t="shared" si="13"/>
        <v>128.89203914382938</v>
      </c>
      <c r="I296" s="19"/>
    </row>
    <row r="297" spans="2:9" ht="14.25" customHeight="1">
      <c r="B297" s="22"/>
      <c r="C297" s="228">
        <v>10916182</v>
      </c>
      <c r="D297" s="229" t="s">
        <v>335</v>
      </c>
      <c r="E297" s="229">
        <v>1</v>
      </c>
      <c r="F297" s="220">
        <v>128.89203914382938</v>
      </c>
      <c r="G297" s="323">
        <f t="shared" si="13"/>
        <v>128.89203914382938</v>
      </c>
      <c r="I297" s="19"/>
    </row>
    <row r="298" spans="2:9" ht="14.25" customHeight="1">
      <c r="B298" s="22"/>
      <c r="C298" s="228">
        <v>10916183</v>
      </c>
      <c r="D298" s="229" t="s">
        <v>308</v>
      </c>
      <c r="E298" s="229">
        <v>1</v>
      </c>
      <c r="F298" s="220">
        <v>128.89203914382938</v>
      </c>
      <c r="G298" s="323">
        <f t="shared" si="13"/>
        <v>128.89203914382938</v>
      </c>
      <c r="I298" s="19"/>
    </row>
    <row r="299" spans="2:9" ht="14.25" customHeight="1">
      <c r="B299" s="22"/>
      <c r="C299" s="228">
        <v>10916184</v>
      </c>
      <c r="D299" s="229" t="s">
        <v>336</v>
      </c>
      <c r="E299" s="229">
        <v>1</v>
      </c>
      <c r="F299" s="220">
        <v>128.89203914382938</v>
      </c>
      <c r="G299" s="323">
        <f t="shared" si="13"/>
        <v>128.89203914382938</v>
      </c>
      <c r="I299" s="19"/>
    </row>
    <row r="300" spans="2:9" ht="14.25" customHeight="1">
      <c r="B300" s="22"/>
      <c r="C300" s="228">
        <v>10916185</v>
      </c>
      <c r="D300" s="229" t="s">
        <v>337</v>
      </c>
      <c r="E300" s="229">
        <v>1</v>
      </c>
      <c r="F300" s="220">
        <v>128.89203914382938</v>
      </c>
      <c r="G300" s="323">
        <f t="shared" si="13"/>
        <v>128.89203914382938</v>
      </c>
      <c r="I300" s="19"/>
    </row>
    <row r="301" spans="2:9" ht="14.25" customHeight="1">
      <c r="B301" s="22"/>
      <c r="C301" s="228">
        <v>10916186</v>
      </c>
      <c r="D301" s="229" t="s">
        <v>309</v>
      </c>
      <c r="E301" s="229">
        <v>1</v>
      </c>
      <c r="F301" s="220">
        <v>128.89203914382938</v>
      </c>
      <c r="G301" s="323">
        <f t="shared" si="13"/>
        <v>128.89203914382938</v>
      </c>
      <c r="I301" s="19"/>
    </row>
    <row r="302" spans="2:9" ht="14.25" customHeight="1">
      <c r="B302" s="22"/>
      <c r="C302" s="228">
        <v>10916200</v>
      </c>
      <c r="D302" s="229" t="s">
        <v>310</v>
      </c>
      <c r="E302" s="229">
        <v>1</v>
      </c>
      <c r="F302" s="220">
        <v>134.0135771230544</v>
      </c>
      <c r="G302" s="323">
        <f t="shared" si="13"/>
        <v>134.0135771230544</v>
      </c>
      <c r="I302" s="19"/>
    </row>
    <row r="303" spans="2:9" ht="14.25" customHeight="1">
      <c r="B303" s="22"/>
      <c r="C303" s="228">
        <v>10916220</v>
      </c>
      <c r="D303" s="229" t="s">
        <v>338</v>
      </c>
      <c r="E303" s="229">
        <v>1</v>
      </c>
      <c r="F303" s="220">
        <v>134.0135771230544</v>
      </c>
      <c r="G303" s="323">
        <f t="shared" si="13"/>
        <v>134.0135771230544</v>
      </c>
      <c r="I303" s="19"/>
    </row>
    <row r="304" spans="2:9" ht="14.25" customHeight="1">
      <c r="B304" s="22"/>
      <c r="C304" s="228">
        <v>10916232</v>
      </c>
      <c r="D304" s="229" t="s">
        <v>311</v>
      </c>
      <c r="E304" s="229">
        <v>1</v>
      </c>
      <c r="F304" s="220">
        <v>134.0135771230544</v>
      </c>
      <c r="G304" s="323">
        <f t="shared" si="13"/>
        <v>134.0135771230544</v>
      </c>
      <c r="I304" s="19"/>
    </row>
    <row r="305" spans="2:9" ht="14.25" customHeight="1">
      <c r="B305" s="22"/>
      <c r="C305" s="228">
        <v>10916240</v>
      </c>
      <c r="D305" s="229" t="s">
        <v>339</v>
      </c>
      <c r="E305" s="229">
        <v>1</v>
      </c>
      <c r="F305" s="220">
        <v>134.0135771230544</v>
      </c>
      <c r="G305" s="323">
        <f t="shared" si="13"/>
        <v>134.0135771230544</v>
      </c>
      <c r="I305" s="19"/>
    </row>
    <row r="306" spans="2:9" ht="14.25" customHeight="1">
      <c r="B306" s="22"/>
      <c r="C306" s="228">
        <v>10916250</v>
      </c>
      <c r="D306" s="229" t="s">
        <v>340</v>
      </c>
      <c r="E306" s="229">
        <v>1</v>
      </c>
      <c r="F306" s="220">
        <v>134.0135771230544</v>
      </c>
      <c r="G306" s="323">
        <f t="shared" si="13"/>
        <v>134.0135771230544</v>
      </c>
      <c r="I306" s="19"/>
    </row>
    <row r="307" spans="2:9" ht="14.25" customHeight="1">
      <c r="B307" s="22"/>
      <c r="C307" s="228">
        <v>10916263</v>
      </c>
      <c r="D307" s="229" t="s">
        <v>312</v>
      </c>
      <c r="E307" s="229">
        <v>1</v>
      </c>
      <c r="F307" s="220">
        <v>134.0135771230544</v>
      </c>
      <c r="G307" s="323">
        <f t="shared" si="13"/>
        <v>134.0135771230544</v>
      </c>
      <c r="I307" s="19"/>
    </row>
    <row r="308" spans="2:9" ht="14.25" customHeight="1">
      <c r="B308" s="22"/>
      <c r="C308" s="228">
        <v>10916221</v>
      </c>
      <c r="D308" s="229" t="s">
        <v>313</v>
      </c>
      <c r="E308" s="229">
        <v>1</v>
      </c>
      <c r="F308" s="220">
        <v>165.47445328115089</v>
      </c>
      <c r="G308" s="323">
        <f t="shared" si="13"/>
        <v>165.47445328115089</v>
      </c>
      <c r="I308" s="19"/>
    </row>
    <row r="309" spans="2:9" ht="14.25" customHeight="1">
      <c r="B309" s="22"/>
      <c r="C309" s="228">
        <v>10916222</v>
      </c>
      <c r="D309" s="229" t="s">
        <v>341</v>
      </c>
      <c r="E309" s="229">
        <v>1</v>
      </c>
      <c r="F309" s="220">
        <v>165.47445328115089</v>
      </c>
      <c r="G309" s="323">
        <f t="shared" si="13"/>
        <v>165.47445328115089</v>
      </c>
      <c r="I309" s="19"/>
    </row>
    <row r="310" spans="2:9" ht="14.25" customHeight="1">
      <c r="B310" s="22"/>
      <c r="C310" s="228">
        <v>10916223</v>
      </c>
      <c r="D310" s="229" t="s">
        <v>314</v>
      </c>
      <c r="E310" s="229">
        <v>1</v>
      </c>
      <c r="F310" s="220">
        <v>165.47445328115089</v>
      </c>
      <c r="G310" s="323">
        <f t="shared" si="13"/>
        <v>165.47445328115089</v>
      </c>
      <c r="I310" s="19"/>
    </row>
    <row r="311" spans="2:9" ht="14.25" customHeight="1">
      <c r="B311" s="22"/>
      <c r="C311" s="228">
        <v>10916224</v>
      </c>
      <c r="D311" s="229" t="s">
        <v>342</v>
      </c>
      <c r="E311" s="229">
        <v>1</v>
      </c>
      <c r="F311" s="220">
        <v>165.47445328115089</v>
      </c>
      <c r="G311" s="323">
        <f t="shared" si="13"/>
        <v>165.47445328115089</v>
      </c>
      <c r="I311" s="19"/>
    </row>
    <row r="312" spans="2:9" ht="14.25" customHeight="1">
      <c r="B312" s="22"/>
      <c r="C312" s="228">
        <v>10916225</v>
      </c>
      <c r="D312" s="229" t="s">
        <v>343</v>
      </c>
      <c r="E312" s="229">
        <v>1</v>
      </c>
      <c r="F312" s="220">
        <v>165.47445328115089</v>
      </c>
      <c r="G312" s="323">
        <f t="shared" si="13"/>
        <v>165.47445328115089</v>
      </c>
      <c r="I312" s="19"/>
    </row>
    <row r="313" spans="2:9" ht="14.25" customHeight="1">
      <c r="B313" s="65"/>
      <c r="C313" s="228">
        <v>10916226</v>
      </c>
      <c r="D313" s="229" t="s">
        <v>315</v>
      </c>
      <c r="E313" s="229">
        <v>1</v>
      </c>
      <c r="F313" s="220">
        <v>165.47445328115089</v>
      </c>
      <c r="G313" s="323">
        <f t="shared" ref="G313:G320" si="14">F313*(100-$G$229)/100</f>
        <v>165.47445328115089</v>
      </c>
      <c r="I313" s="19"/>
    </row>
    <row r="314" spans="2:9" ht="14.25" customHeight="1">
      <c r="B314" s="65"/>
      <c r="C314" s="228">
        <v>10916251</v>
      </c>
      <c r="D314" s="229" t="s">
        <v>316</v>
      </c>
      <c r="E314" s="229">
        <v>1</v>
      </c>
      <c r="F314" s="220">
        <v>174.79619436503134</v>
      </c>
      <c r="G314" s="323">
        <f t="shared" si="14"/>
        <v>174.79619436503134</v>
      </c>
      <c r="I314" s="19"/>
    </row>
    <row r="315" spans="2:9" ht="14.25" customHeight="1">
      <c r="B315" s="65"/>
      <c r="C315" s="228">
        <v>10916252</v>
      </c>
      <c r="D315" s="229" t="s">
        <v>344</v>
      </c>
      <c r="E315" s="229">
        <v>1</v>
      </c>
      <c r="F315" s="220">
        <v>174.79619436503134</v>
      </c>
      <c r="G315" s="323">
        <f t="shared" si="14"/>
        <v>174.79619436503134</v>
      </c>
      <c r="I315" s="19"/>
    </row>
    <row r="316" spans="2:9" ht="14.25" customHeight="1">
      <c r="B316" s="65"/>
      <c r="C316" s="228">
        <v>10916253</v>
      </c>
      <c r="D316" s="229" t="s">
        <v>317</v>
      </c>
      <c r="E316" s="229">
        <v>1</v>
      </c>
      <c r="F316" s="220">
        <v>174.79619436503134</v>
      </c>
      <c r="G316" s="323">
        <f t="shared" si="14"/>
        <v>174.79619436503134</v>
      </c>
      <c r="I316" s="19"/>
    </row>
    <row r="317" spans="2:9" ht="14.25" customHeight="1">
      <c r="B317" s="65"/>
      <c r="C317" s="228">
        <v>10916254</v>
      </c>
      <c r="D317" s="229" t="s">
        <v>345</v>
      </c>
      <c r="E317" s="229">
        <v>1</v>
      </c>
      <c r="F317" s="220">
        <v>174.79619436503134</v>
      </c>
      <c r="G317" s="323">
        <f t="shared" si="14"/>
        <v>174.79619436503134</v>
      </c>
      <c r="I317" s="19"/>
    </row>
    <row r="318" spans="2:9" ht="14.25" customHeight="1">
      <c r="B318" s="65"/>
      <c r="C318" s="228">
        <v>10916255</v>
      </c>
      <c r="D318" s="229" t="s">
        <v>346</v>
      </c>
      <c r="E318" s="229">
        <v>1</v>
      </c>
      <c r="F318" s="220">
        <v>174.79619436503134</v>
      </c>
      <c r="G318" s="323">
        <f t="shared" si="14"/>
        <v>174.79619436503134</v>
      </c>
      <c r="I318" s="19"/>
    </row>
    <row r="319" spans="2:9" ht="14.25" customHeight="1">
      <c r="B319" s="65"/>
      <c r="C319" s="228">
        <v>10916256</v>
      </c>
      <c r="D319" s="229" t="s">
        <v>318</v>
      </c>
      <c r="E319" s="229">
        <v>1</v>
      </c>
      <c r="F319" s="220">
        <v>174.79619436503134</v>
      </c>
      <c r="G319" s="323">
        <f t="shared" si="14"/>
        <v>174.79619436503134</v>
      </c>
      <c r="I319" s="19"/>
    </row>
    <row r="320" spans="2:9" ht="14.25" customHeight="1">
      <c r="B320" s="65"/>
      <c r="C320" s="228">
        <v>10916313</v>
      </c>
      <c r="D320" s="229" t="s">
        <v>544</v>
      </c>
      <c r="E320" s="229">
        <v>1</v>
      </c>
      <c r="F320" s="220">
        <v>334.36547798286176</v>
      </c>
      <c r="G320" s="323">
        <f t="shared" si="14"/>
        <v>334.36547798286176</v>
      </c>
      <c r="I320" s="19"/>
    </row>
    <row r="321" spans="2:9" ht="14.25" customHeight="1">
      <c r="B321" s="65"/>
      <c r="C321" s="228">
        <v>10916316</v>
      </c>
      <c r="D321" s="229" t="s">
        <v>545</v>
      </c>
      <c r="E321" s="229">
        <v>1</v>
      </c>
      <c r="F321" s="220">
        <v>355.93744430433679</v>
      </c>
      <c r="G321" s="323">
        <f>F321*(100-$G$229)/100</f>
        <v>355.93744430433685</v>
      </c>
      <c r="I321" s="19"/>
    </row>
    <row r="322" spans="2:9" ht="14.25" customHeight="1" thickBot="1">
      <c r="B322" s="69"/>
      <c r="C322" s="247"/>
      <c r="D322" s="248"/>
      <c r="E322" s="248"/>
      <c r="F322" s="249"/>
      <c r="G322" s="250"/>
      <c r="I322" s="19"/>
    </row>
    <row r="323" spans="2:9" ht="14.25" customHeight="1" thickBot="1">
      <c r="C323" s="28"/>
      <c r="D323" s="242"/>
      <c r="E323" s="242"/>
      <c r="F323" s="243"/>
      <c r="G323" s="244"/>
      <c r="I323" s="19"/>
    </row>
    <row r="324" spans="2:9" ht="14.25" customHeight="1">
      <c r="B324" s="23"/>
      <c r="C324" s="413"/>
      <c r="D324" s="402"/>
      <c r="E324" s="402"/>
      <c r="F324" s="403"/>
      <c r="G324" s="404"/>
      <c r="I324" s="19"/>
    </row>
    <row r="325" spans="2:9" ht="14.25" customHeight="1">
      <c r="B325" s="5" t="s">
        <v>1420</v>
      </c>
      <c r="C325" s="59"/>
      <c r="D325" s="29"/>
      <c r="E325" s="29"/>
      <c r="F325" s="30"/>
      <c r="G325" s="407"/>
      <c r="I325" s="19"/>
    </row>
    <row r="326" spans="2:9" ht="14.25" customHeight="1">
      <c r="B326" s="5" t="s">
        <v>1596</v>
      </c>
      <c r="C326" s="236">
        <v>1624020</v>
      </c>
      <c r="D326" s="237" t="s">
        <v>174</v>
      </c>
      <c r="E326" s="237">
        <v>1</v>
      </c>
      <c r="F326" s="238">
        <v>38.419528779128697</v>
      </c>
      <c r="G326" s="239">
        <f>F326*(100-$G$229)/100</f>
        <v>38.419528779128697</v>
      </c>
      <c r="I326" s="19"/>
    </row>
    <row r="327" spans="2:9" ht="14.25" customHeight="1">
      <c r="B327" s="5"/>
      <c r="C327" s="228">
        <v>1624025</v>
      </c>
      <c r="D327" s="229" t="s">
        <v>98</v>
      </c>
      <c r="E327" s="229">
        <v>1</v>
      </c>
      <c r="F327" s="230">
        <v>38.419528779128697</v>
      </c>
      <c r="G327" s="231">
        <f>F327*(100-$G$229)/100</f>
        <v>38.419528779128697</v>
      </c>
      <c r="I327" s="19"/>
    </row>
    <row r="328" spans="2:9" ht="14.25" customHeight="1">
      <c r="B328" s="65"/>
      <c r="C328" s="228">
        <v>1624032</v>
      </c>
      <c r="D328" s="229" t="s">
        <v>99</v>
      </c>
      <c r="E328" s="229">
        <v>1</v>
      </c>
      <c r="F328" s="230">
        <v>38.419528779128697</v>
      </c>
      <c r="G328" s="231">
        <f>F328*(100-$G$229)/100</f>
        <v>38.419528779128697</v>
      </c>
      <c r="I328" s="19"/>
    </row>
    <row r="329" spans="2:9" ht="14.25" customHeight="1">
      <c r="B329" s="65"/>
      <c r="C329" s="59"/>
      <c r="D329" s="29"/>
      <c r="E329" s="29"/>
      <c r="F329" s="30"/>
      <c r="G329" s="235"/>
      <c r="I329" s="19"/>
    </row>
    <row r="330" spans="2:9" ht="14.25" customHeight="1">
      <c r="B330" s="65"/>
      <c r="C330" s="59"/>
      <c r="D330" s="29"/>
      <c r="E330" s="29"/>
      <c r="F330" s="30"/>
      <c r="G330" s="235"/>
      <c r="I330" s="19"/>
    </row>
    <row r="331" spans="2:9" ht="14.25" customHeight="1">
      <c r="B331" s="65"/>
      <c r="C331" s="59"/>
      <c r="D331" s="29"/>
      <c r="E331" s="29"/>
      <c r="F331" s="30"/>
      <c r="G331" s="235"/>
      <c r="I331" s="19"/>
    </row>
    <row r="332" spans="2:9" ht="14.25" customHeight="1">
      <c r="B332" s="65"/>
      <c r="C332" s="59"/>
      <c r="D332" s="29"/>
      <c r="E332" s="29"/>
      <c r="F332" s="30"/>
      <c r="G332" s="235"/>
      <c r="I332" s="19"/>
    </row>
    <row r="333" spans="2:9" ht="14.25" customHeight="1">
      <c r="B333" s="65"/>
      <c r="C333" s="236">
        <v>1621611025</v>
      </c>
      <c r="D333" s="237" t="s">
        <v>324</v>
      </c>
      <c r="E333" s="237">
        <v>1</v>
      </c>
      <c r="F333" s="238">
        <v>53.072817997466927</v>
      </c>
      <c r="G333" s="239">
        <f>F333*(100-$G$229)/100</f>
        <v>53.072817997466927</v>
      </c>
      <c r="I333" s="19"/>
    </row>
    <row r="334" spans="2:9" ht="14.25" customHeight="1">
      <c r="B334" s="65"/>
      <c r="C334" s="228">
        <v>1621611032</v>
      </c>
      <c r="D334" s="229" t="s">
        <v>297</v>
      </c>
      <c r="E334" s="229">
        <v>1</v>
      </c>
      <c r="F334" s="230">
        <v>53.072817997466927</v>
      </c>
      <c r="G334" s="231">
        <f>F334*(100-$G$229)/100</f>
        <v>53.072817997466927</v>
      </c>
      <c r="I334" s="19"/>
    </row>
    <row r="335" spans="2:9" ht="14.25" customHeight="1">
      <c r="B335" s="65"/>
      <c r="C335" s="228">
        <v>1621611040</v>
      </c>
      <c r="D335" s="229" t="s">
        <v>325</v>
      </c>
      <c r="E335" s="229">
        <v>1</v>
      </c>
      <c r="F335" s="230">
        <v>53.072817997466927</v>
      </c>
      <c r="G335" s="231">
        <f>F335*(100-$G$229)/100</f>
        <v>53.072817997466927</v>
      </c>
      <c r="I335" s="19"/>
    </row>
    <row r="336" spans="2:9" ht="14.25" customHeight="1">
      <c r="B336" s="65"/>
      <c r="C336" s="228">
        <v>1621611050</v>
      </c>
      <c r="D336" s="229" t="s">
        <v>180</v>
      </c>
      <c r="E336" s="229">
        <v>1</v>
      </c>
      <c r="F336" s="230">
        <v>53.072817997466927</v>
      </c>
      <c r="G336" s="231">
        <f>F336*(100-$G$229)/100</f>
        <v>53.072817997466927</v>
      </c>
      <c r="I336" s="19"/>
    </row>
    <row r="337" spans="2:9" ht="14.25" customHeight="1">
      <c r="B337" s="65"/>
      <c r="C337" s="228">
        <v>1621611063</v>
      </c>
      <c r="D337" s="229" t="s">
        <v>181</v>
      </c>
      <c r="E337" s="229">
        <v>1</v>
      </c>
      <c r="F337" s="230">
        <v>53.072817997466927</v>
      </c>
      <c r="G337" s="231">
        <f>F337*(100-$G$229)/100</f>
        <v>53.072817997466927</v>
      </c>
      <c r="I337" s="19"/>
    </row>
    <row r="338" spans="2:9" ht="14.25" customHeight="1">
      <c r="B338" s="65"/>
      <c r="C338" s="59"/>
      <c r="D338" s="29"/>
      <c r="E338" s="29"/>
      <c r="F338" s="30"/>
      <c r="G338" s="235"/>
      <c r="I338" s="19"/>
    </row>
    <row r="339" spans="2:9" ht="14.25" customHeight="1" thickBot="1">
      <c r="B339" s="69"/>
      <c r="C339" s="247"/>
      <c r="D339" s="248"/>
      <c r="E339" s="248"/>
      <c r="F339" s="249"/>
      <c r="G339" s="250"/>
      <c r="I339" s="19"/>
    </row>
    <row r="340" spans="2:9" ht="14.25" customHeight="1">
      <c r="B340" s="21"/>
      <c r="C340" s="232"/>
      <c r="D340" s="105"/>
      <c r="E340" s="105"/>
      <c r="F340" s="233"/>
      <c r="G340" s="404"/>
      <c r="I340" s="19"/>
    </row>
    <row r="341" spans="2:9" ht="14.25" customHeight="1">
      <c r="B341" s="5" t="s">
        <v>1420</v>
      </c>
      <c r="C341" s="236">
        <v>162165020</v>
      </c>
      <c r="D341" s="237" t="s">
        <v>176</v>
      </c>
      <c r="E341" s="237">
        <v>1</v>
      </c>
      <c r="F341" s="321">
        <v>40.470989269696048</v>
      </c>
      <c r="G341" s="322">
        <f t="shared" ref="G341:G397" si="15">F341*(100-$G$229)/100</f>
        <v>40.470989269696048</v>
      </c>
      <c r="I341" s="19"/>
    </row>
    <row r="342" spans="2:9" ht="14.25" customHeight="1">
      <c r="B342" s="22"/>
      <c r="C342" s="228">
        <v>162165025</v>
      </c>
      <c r="D342" s="229" t="s">
        <v>175</v>
      </c>
      <c r="E342" s="229">
        <v>1</v>
      </c>
      <c r="F342" s="220">
        <v>40.470989269696048</v>
      </c>
      <c r="G342" s="323">
        <f t="shared" si="15"/>
        <v>40.470989269696048</v>
      </c>
      <c r="I342" s="19"/>
    </row>
    <row r="343" spans="2:9" ht="14.25" customHeight="1">
      <c r="B343" s="22"/>
      <c r="C343" s="228">
        <v>162165032</v>
      </c>
      <c r="D343" s="229" t="s">
        <v>100</v>
      </c>
      <c r="E343" s="229">
        <v>1</v>
      </c>
      <c r="F343" s="220">
        <v>40.470989269696048</v>
      </c>
      <c r="G343" s="323">
        <f t="shared" si="15"/>
        <v>40.470989269696048</v>
      </c>
      <c r="I343" s="19"/>
    </row>
    <row r="344" spans="2:9" ht="14.25" customHeight="1">
      <c r="B344" s="22"/>
      <c r="C344" s="228">
        <v>162166320</v>
      </c>
      <c r="D344" s="229" t="s">
        <v>291</v>
      </c>
      <c r="E344" s="229">
        <v>1</v>
      </c>
      <c r="F344" s="220">
        <v>42.438716679015741</v>
      </c>
      <c r="G344" s="323">
        <f t="shared" si="15"/>
        <v>42.438716679015741</v>
      </c>
      <c r="I344" s="19"/>
    </row>
    <row r="345" spans="2:9" ht="14.25" customHeight="1">
      <c r="B345" s="22"/>
      <c r="C345" s="228">
        <v>162166325</v>
      </c>
      <c r="D345" s="229" t="s">
        <v>319</v>
      </c>
      <c r="E345" s="229">
        <v>1</v>
      </c>
      <c r="F345" s="220">
        <v>42.438716679015741</v>
      </c>
      <c r="G345" s="323">
        <f t="shared" si="15"/>
        <v>42.438716679015741</v>
      </c>
      <c r="I345" s="19"/>
    </row>
    <row r="346" spans="2:9" ht="14.25" customHeight="1">
      <c r="B346" s="22"/>
      <c r="C346" s="228">
        <v>162166332</v>
      </c>
      <c r="D346" s="229" t="s">
        <v>286</v>
      </c>
      <c r="E346" s="229">
        <v>1</v>
      </c>
      <c r="F346" s="220">
        <v>42.438716679015741</v>
      </c>
      <c r="G346" s="323">
        <f t="shared" si="15"/>
        <v>42.438716679015741</v>
      </c>
      <c r="I346" s="19"/>
    </row>
    <row r="347" spans="2:9" ht="14.25" customHeight="1">
      <c r="B347" s="22"/>
      <c r="C347" s="228">
        <v>162166340</v>
      </c>
      <c r="D347" s="229" t="s">
        <v>102</v>
      </c>
      <c r="E347" s="229">
        <v>1</v>
      </c>
      <c r="F347" s="220">
        <v>42.438716679015741</v>
      </c>
      <c r="G347" s="323">
        <f t="shared" si="15"/>
        <v>42.438716679015741</v>
      </c>
      <c r="I347" s="19"/>
    </row>
    <row r="348" spans="2:9" ht="14.25" customHeight="1">
      <c r="B348" s="22"/>
      <c r="C348" s="228">
        <v>162166350</v>
      </c>
      <c r="D348" s="229" t="s">
        <v>103</v>
      </c>
      <c r="E348" s="229">
        <v>1</v>
      </c>
      <c r="F348" s="220">
        <v>42.438716679015741</v>
      </c>
      <c r="G348" s="323">
        <f t="shared" si="15"/>
        <v>42.438716679015741</v>
      </c>
      <c r="I348" s="19"/>
    </row>
    <row r="349" spans="2:9" ht="14.25" customHeight="1">
      <c r="B349" s="22"/>
      <c r="C349" s="228">
        <v>162166363</v>
      </c>
      <c r="D349" s="229" t="s">
        <v>84</v>
      </c>
      <c r="E349" s="229">
        <v>1</v>
      </c>
      <c r="F349" s="220">
        <v>42.438716679015741</v>
      </c>
      <c r="G349" s="323">
        <f t="shared" si="15"/>
        <v>42.438716679015741</v>
      </c>
      <c r="I349" s="19"/>
    </row>
    <row r="350" spans="2:9" ht="14.25" customHeight="1">
      <c r="B350" s="22"/>
      <c r="C350" s="228">
        <v>162167525</v>
      </c>
      <c r="D350" s="229" t="s">
        <v>320</v>
      </c>
      <c r="E350" s="229">
        <v>1</v>
      </c>
      <c r="F350" s="220">
        <v>44.504132683124389</v>
      </c>
      <c r="G350" s="323">
        <f t="shared" si="15"/>
        <v>44.504132683124389</v>
      </c>
      <c r="I350" s="19"/>
    </row>
    <row r="351" spans="2:9" ht="14.25" customHeight="1">
      <c r="B351" s="22"/>
      <c r="C351" s="228">
        <v>162167532</v>
      </c>
      <c r="D351" s="229" t="s">
        <v>293</v>
      </c>
      <c r="E351" s="229">
        <v>1</v>
      </c>
      <c r="F351" s="220">
        <v>44.504132683124389</v>
      </c>
      <c r="G351" s="323">
        <f t="shared" si="15"/>
        <v>44.504132683124389</v>
      </c>
      <c r="I351" s="19"/>
    </row>
    <row r="352" spans="2:9" ht="14.25" customHeight="1">
      <c r="B352" s="22"/>
      <c r="C352" s="228">
        <v>162167540</v>
      </c>
      <c r="D352" s="229" t="s">
        <v>321</v>
      </c>
      <c r="E352" s="229">
        <v>1</v>
      </c>
      <c r="F352" s="220">
        <v>44.504132683124389</v>
      </c>
      <c r="G352" s="323">
        <f>F352*(100-$G$229)/100</f>
        <v>44.504132683124389</v>
      </c>
      <c r="I352" s="19"/>
    </row>
    <row r="353" spans="2:9" ht="14.25" customHeight="1">
      <c r="B353" s="22"/>
      <c r="C353" s="228">
        <v>162167550</v>
      </c>
      <c r="D353" s="229" t="s">
        <v>185</v>
      </c>
      <c r="E353" s="229">
        <v>1</v>
      </c>
      <c r="F353" s="220">
        <v>44.504132683124389</v>
      </c>
      <c r="G353" s="323">
        <f t="shared" si="15"/>
        <v>44.504132683124389</v>
      </c>
      <c r="I353" s="19"/>
    </row>
    <row r="354" spans="2:9" ht="14.25" customHeight="1">
      <c r="B354" s="22"/>
      <c r="C354" s="228">
        <v>162167563</v>
      </c>
      <c r="D354" s="229" t="s">
        <v>104</v>
      </c>
      <c r="E354" s="229">
        <v>1</v>
      </c>
      <c r="F354" s="220">
        <v>44.504132683124389</v>
      </c>
      <c r="G354" s="323">
        <f t="shared" si="15"/>
        <v>44.504132683124389</v>
      </c>
      <c r="I354" s="19"/>
    </row>
    <row r="355" spans="2:9" ht="14.25" customHeight="1">
      <c r="B355" s="22"/>
      <c r="C355" s="228">
        <v>162169020</v>
      </c>
      <c r="D355" s="229" t="s">
        <v>294</v>
      </c>
      <c r="E355" s="229">
        <v>1</v>
      </c>
      <c r="F355" s="220">
        <v>46.55559317369174</v>
      </c>
      <c r="G355" s="323">
        <f t="shared" si="15"/>
        <v>46.55559317369174</v>
      </c>
      <c r="I355" s="19"/>
    </row>
    <row r="356" spans="2:9" ht="14.25" customHeight="1">
      <c r="B356" s="22"/>
      <c r="C356" s="228">
        <v>162169025</v>
      </c>
      <c r="D356" s="229" t="s">
        <v>322</v>
      </c>
      <c r="E356" s="229">
        <v>1</v>
      </c>
      <c r="F356" s="220">
        <v>46.55559317369174</v>
      </c>
      <c r="G356" s="323">
        <f t="shared" si="15"/>
        <v>46.55559317369174</v>
      </c>
      <c r="I356" s="19"/>
    </row>
    <row r="357" spans="2:9" ht="14.25" customHeight="1">
      <c r="B357" s="22"/>
      <c r="C357" s="228">
        <v>162169032</v>
      </c>
      <c r="D357" s="229" t="s">
        <v>295</v>
      </c>
      <c r="E357" s="229">
        <v>1</v>
      </c>
      <c r="F357" s="220">
        <v>46.55559317369174</v>
      </c>
      <c r="G357" s="323">
        <f t="shared" si="15"/>
        <v>46.55559317369174</v>
      </c>
      <c r="I357" s="19"/>
    </row>
    <row r="358" spans="2:9" ht="14.25" customHeight="1">
      <c r="B358" s="22"/>
      <c r="C358" s="228">
        <v>162169040</v>
      </c>
      <c r="D358" s="229" t="s">
        <v>323</v>
      </c>
      <c r="E358" s="229">
        <v>1</v>
      </c>
      <c r="F358" s="220">
        <v>46.55559317369174</v>
      </c>
      <c r="G358" s="323">
        <f t="shared" si="15"/>
        <v>46.55559317369174</v>
      </c>
      <c r="I358" s="19"/>
    </row>
    <row r="359" spans="2:9" ht="14.25" customHeight="1">
      <c r="B359" s="22"/>
      <c r="C359" s="228">
        <v>162169050</v>
      </c>
      <c r="D359" s="229" t="s">
        <v>179</v>
      </c>
      <c r="E359" s="229">
        <v>1</v>
      </c>
      <c r="F359" s="220">
        <v>46.55559317369174</v>
      </c>
      <c r="G359" s="323">
        <f t="shared" si="15"/>
        <v>46.55559317369174</v>
      </c>
      <c r="I359" s="19"/>
    </row>
    <row r="360" spans="2:9" ht="14.25" customHeight="1">
      <c r="B360" s="22"/>
      <c r="C360" s="228">
        <v>162169063</v>
      </c>
      <c r="D360" s="229" t="s">
        <v>178</v>
      </c>
      <c r="E360" s="229">
        <v>1</v>
      </c>
      <c r="F360" s="220">
        <v>46.55559317369174</v>
      </c>
      <c r="G360" s="323">
        <f t="shared" si="15"/>
        <v>46.55559317369174</v>
      </c>
      <c r="I360" s="19"/>
    </row>
    <row r="361" spans="2:9" ht="14.25" customHeight="1">
      <c r="B361" s="22"/>
      <c r="C361" s="228">
        <v>1621612525</v>
      </c>
      <c r="D361" s="229" t="s">
        <v>326</v>
      </c>
      <c r="E361" s="229">
        <v>1</v>
      </c>
      <c r="F361" s="220">
        <v>63.190565314890954</v>
      </c>
      <c r="G361" s="323">
        <f t="shared" si="15"/>
        <v>63.190565314890954</v>
      </c>
      <c r="I361" s="19"/>
    </row>
    <row r="362" spans="2:9" ht="14.25" customHeight="1">
      <c r="B362" s="22"/>
      <c r="C362" s="228">
        <v>1621612532</v>
      </c>
      <c r="D362" s="229" t="s">
        <v>299</v>
      </c>
      <c r="E362" s="229">
        <v>1</v>
      </c>
      <c r="F362" s="220">
        <v>63.190565314890954</v>
      </c>
      <c r="G362" s="323">
        <f t="shared" si="15"/>
        <v>63.190565314890954</v>
      </c>
      <c r="I362" s="19"/>
    </row>
    <row r="363" spans="2:9" ht="14.25" customHeight="1">
      <c r="B363" s="22"/>
      <c r="C363" s="228">
        <v>1621612540</v>
      </c>
      <c r="D363" s="229" t="s">
        <v>327</v>
      </c>
      <c r="E363" s="229">
        <v>1</v>
      </c>
      <c r="F363" s="220">
        <v>63.190565314890954</v>
      </c>
      <c r="G363" s="323">
        <f t="shared" si="15"/>
        <v>63.190565314890954</v>
      </c>
      <c r="I363" s="19"/>
    </row>
    <row r="364" spans="2:9" ht="14.25" customHeight="1">
      <c r="B364" s="22"/>
      <c r="C364" s="228">
        <v>1621612550</v>
      </c>
      <c r="D364" s="229" t="s">
        <v>328</v>
      </c>
      <c r="E364" s="229">
        <v>1</v>
      </c>
      <c r="F364" s="220">
        <v>63.190565314890954</v>
      </c>
      <c r="G364" s="323">
        <f t="shared" si="15"/>
        <v>63.190565314890954</v>
      </c>
      <c r="I364" s="19"/>
    </row>
    <row r="365" spans="2:9" ht="14.25" customHeight="1">
      <c r="B365" s="22"/>
      <c r="C365" s="228">
        <v>1621612563</v>
      </c>
      <c r="D365" s="229" t="s">
        <v>300</v>
      </c>
      <c r="E365" s="229">
        <v>1</v>
      </c>
      <c r="F365" s="220">
        <v>63.190565314890954</v>
      </c>
      <c r="G365" s="323">
        <f t="shared" si="15"/>
        <v>63.190565314890954</v>
      </c>
      <c r="I365" s="19"/>
    </row>
    <row r="366" spans="2:9" ht="14.25" customHeight="1">
      <c r="B366" s="22"/>
      <c r="C366" s="228">
        <v>1621612590</v>
      </c>
      <c r="D366" s="229" t="s">
        <v>287</v>
      </c>
      <c r="E366" s="229">
        <v>1</v>
      </c>
      <c r="F366" s="220">
        <v>98.386370465985223</v>
      </c>
      <c r="G366" s="323">
        <f t="shared" si="15"/>
        <v>98.386370465985223</v>
      </c>
      <c r="I366" s="19"/>
    </row>
    <row r="367" spans="2:9" ht="14.25" customHeight="1">
      <c r="B367" s="22"/>
      <c r="C367" s="228">
        <v>1621614025</v>
      </c>
      <c r="D367" s="229" t="s">
        <v>329</v>
      </c>
      <c r="E367" s="229">
        <v>1</v>
      </c>
      <c r="F367" s="220">
        <v>74.843419121855149</v>
      </c>
      <c r="G367" s="323">
        <f t="shared" si="15"/>
        <v>74.843419121855149</v>
      </c>
      <c r="I367" s="19"/>
    </row>
    <row r="368" spans="2:9" ht="14.25" customHeight="1">
      <c r="B368" s="22"/>
      <c r="C368" s="228">
        <v>1621614032</v>
      </c>
      <c r="D368" s="229" t="s">
        <v>302</v>
      </c>
      <c r="E368" s="229">
        <v>1</v>
      </c>
      <c r="F368" s="220">
        <v>74.843419121855149</v>
      </c>
      <c r="G368" s="323">
        <f t="shared" si="15"/>
        <v>74.843419121855149</v>
      </c>
      <c r="I368" s="19"/>
    </row>
    <row r="369" spans="2:9" ht="14.25" customHeight="1">
      <c r="B369" s="22"/>
      <c r="C369" s="228">
        <v>1621614040</v>
      </c>
      <c r="D369" s="229" t="s">
        <v>330</v>
      </c>
      <c r="E369" s="229">
        <v>1</v>
      </c>
      <c r="F369" s="220">
        <v>74.843419121855149</v>
      </c>
      <c r="G369" s="323">
        <f t="shared" si="15"/>
        <v>74.843419121855149</v>
      </c>
      <c r="I369" s="19"/>
    </row>
    <row r="370" spans="2:9" ht="14.25" customHeight="1">
      <c r="B370" s="22"/>
      <c r="C370" s="228">
        <v>1621614050</v>
      </c>
      <c r="D370" s="229" t="s">
        <v>331</v>
      </c>
      <c r="E370" s="229">
        <v>1</v>
      </c>
      <c r="F370" s="220">
        <v>74.843419121855149</v>
      </c>
      <c r="G370" s="323">
        <f t="shared" si="15"/>
        <v>74.843419121855149</v>
      </c>
      <c r="I370" s="19"/>
    </row>
    <row r="371" spans="2:9" ht="14.25" customHeight="1">
      <c r="B371" s="22"/>
      <c r="C371" s="228">
        <v>1621614063</v>
      </c>
      <c r="D371" s="229" t="s">
        <v>303</v>
      </c>
      <c r="E371" s="229">
        <v>1</v>
      </c>
      <c r="F371" s="220">
        <v>74.843419121855149</v>
      </c>
      <c r="G371" s="323">
        <f t="shared" si="15"/>
        <v>74.843419121855149</v>
      </c>
      <c r="I371" s="19"/>
    </row>
    <row r="372" spans="2:9" ht="14.25" customHeight="1">
      <c r="B372" s="22"/>
      <c r="C372" s="228">
        <v>1621616025</v>
      </c>
      <c r="D372" s="229" t="s">
        <v>332</v>
      </c>
      <c r="E372" s="229">
        <v>1</v>
      </c>
      <c r="F372" s="220">
        <v>83.495837517445295</v>
      </c>
      <c r="G372" s="323">
        <f t="shared" si="15"/>
        <v>83.495837517445295</v>
      </c>
      <c r="I372" s="19"/>
    </row>
    <row r="373" spans="2:9" ht="14.25" customHeight="1">
      <c r="B373" s="22"/>
      <c r="C373" s="228">
        <v>16216163</v>
      </c>
      <c r="D373" s="229" t="s">
        <v>305</v>
      </c>
      <c r="E373" s="229">
        <v>1</v>
      </c>
      <c r="F373" s="220">
        <v>83.495837517445295</v>
      </c>
      <c r="G373" s="323">
        <f t="shared" si="15"/>
        <v>83.495837517445295</v>
      </c>
      <c r="I373" s="19"/>
    </row>
    <row r="374" spans="2:9" ht="14.25" customHeight="1">
      <c r="B374" s="22"/>
      <c r="C374" s="228">
        <v>1621616040</v>
      </c>
      <c r="D374" s="229" t="s">
        <v>333</v>
      </c>
      <c r="E374" s="229">
        <v>1</v>
      </c>
      <c r="F374" s="220">
        <v>83.495837517445295</v>
      </c>
      <c r="G374" s="323">
        <f t="shared" si="15"/>
        <v>83.495837517445295</v>
      </c>
      <c r="I374" s="19"/>
    </row>
    <row r="375" spans="2:9" ht="14.25" customHeight="1">
      <c r="B375" s="22"/>
      <c r="C375" s="228">
        <v>1621616050</v>
      </c>
      <c r="D375" s="229" t="s">
        <v>334</v>
      </c>
      <c r="E375" s="229">
        <v>1</v>
      </c>
      <c r="F375" s="220">
        <v>83.495837517445295</v>
      </c>
      <c r="G375" s="323">
        <f t="shared" si="15"/>
        <v>83.495837517445295</v>
      </c>
      <c r="I375" s="19"/>
    </row>
    <row r="376" spans="2:9" ht="14.25" customHeight="1">
      <c r="B376" s="22"/>
      <c r="C376" s="228">
        <v>1621616063</v>
      </c>
      <c r="D376" s="229" t="s">
        <v>306</v>
      </c>
      <c r="E376" s="229">
        <v>1</v>
      </c>
      <c r="F376" s="220">
        <v>83.495837517445295</v>
      </c>
      <c r="G376" s="323">
        <f t="shared" si="15"/>
        <v>83.495837517445295</v>
      </c>
      <c r="I376" s="19"/>
    </row>
    <row r="377" spans="2:9" ht="14.25" customHeight="1">
      <c r="B377" s="22"/>
      <c r="C377" s="228">
        <v>1621616090</v>
      </c>
      <c r="D377" s="229" t="s">
        <v>289</v>
      </c>
      <c r="E377" s="229">
        <v>1</v>
      </c>
      <c r="F377" s="220">
        <v>115.31440839155118</v>
      </c>
      <c r="G377" s="323">
        <f t="shared" si="15"/>
        <v>115.31440839155118</v>
      </c>
      <c r="I377" s="19"/>
    </row>
    <row r="378" spans="2:9" ht="14.25" customHeight="1">
      <c r="B378" s="22"/>
      <c r="C378" s="228">
        <v>16216160110</v>
      </c>
      <c r="D378" s="229" t="s">
        <v>230</v>
      </c>
      <c r="E378" s="229">
        <v>1</v>
      </c>
      <c r="F378" s="220">
        <v>115.31440839155118</v>
      </c>
      <c r="G378" s="323">
        <f t="shared" si="15"/>
        <v>115.31440839155118</v>
      </c>
      <c r="I378" s="19"/>
    </row>
    <row r="379" spans="2:9" ht="14.25" customHeight="1">
      <c r="B379" s="22"/>
      <c r="C379" s="228">
        <v>1621618025</v>
      </c>
      <c r="D379" s="229" t="s">
        <v>335</v>
      </c>
      <c r="E379" s="229">
        <v>1</v>
      </c>
      <c r="F379" s="220">
        <v>93.543807267162947</v>
      </c>
      <c r="G379" s="323">
        <f t="shared" si="15"/>
        <v>93.543807267162961</v>
      </c>
      <c r="I379" s="19"/>
    </row>
    <row r="380" spans="2:9" ht="14.25" customHeight="1">
      <c r="B380" s="22"/>
      <c r="C380" s="228">
        <v>1621618032</v>
      </c>
      <c r="D380" s="229" t="s">
        <v>308</v>
      </c>
      <c r="E380" s="229">
        <v>1</v>
      </c>
      <c r="F380" s="220">
        <v>93.543807267162947</v>
      </c>
      <c r="G380" s="323">
        <f t="shared" si="15"/>
        <v>93.543807267162961</v>
      </c>
      <c r="I380" s="19"/>
    </row>
    <row r="381" spans="2:9" ht="14.25" customHeight="1">
      <c r="B381" s="22"/>
      <c r="C381" s="228">
        <v>1621618040</v>
      </c>
      <c r="D381" s="229" t="s">
        <v>336</v>
      </c>
      <c r="E381" s="229">
        <v>1</v>
      </c>
      <c r="F381" s="220">
        <v>93.543807267162947</v>
      </c>
      <c r="G381" s="323">
        <f t="shared" si="15"/>
        <v>93.543807267162961</v>
      </c>
      <c r="I381" s="19"/>
    </row>
    <row r="382" spans="2:9" ht="14.25" customHeight="1">
      <c r="B382" s="22"/>
      <c r="C382" s="228">
        <v>1621618050</v>
      </c>
      <c r="D382" s="229" t="s">
        <v>337</v>
      </c>
      <c r="E382" s="229">
        <v>1</v>
      </c>
      <c r="F382" s="220">
        <v>93.543807267162947</v>
      </c>
      <c r="G382" s="323">
        <f t="shared" si="15"/>
        <v>93.543807267162961</v>
      </c>
      <c r="I382" s="19"/>
    </row>
    <row r="383" spans="2:9" ht="14.25" customHeight="1">
      <c r="B383" s="22"/>
      <c r="C383" s="228">
        <v>1621618063</v>
      </c>
      <c r="D383" s="229" t="s">
        <v>309</v>
      </c>
      <c r="E383" s="229">
        <v>1</v>
      </c>
      <c r="F383" s="220">
        <v>93.543807267162947</v>
      </c>
      <c r="G383" s="323">
        <f t="shared" si="15"/>
        <v>93.543807267162961</v>
      </c>
      <c r="I383" s="19"/>
    </row>
    <row r="384" spans="2:9" ht="14.25" customHeight="1">
      <c r="B384" s="22"/>
      <c r="C384" s="228">
        <v>1621618090</v>
      </c>
      <c r="D384" s="229" t="s">
        <v>347</v>
      </c>
      <c r="E384" s="229">
        <v>1</v>
      </c>
      <c r="F384" s="220">
        <v>121.17572407888649</v>
      </c>
      <c r="G384" s="323">
        <f t="shared" si="15"/>
        <v>121.17572407888649</v>
      </c>
      <c r="I384" s="19"/>
    </row>
    <row r="385" spans="2:9" ht="14.25" customHeight="1">
      <c r="B385" s="22"/>
      <c r="C385" s="228">
        <v>16216180110</v>
      </c>
      <c r="D385" s="229" t="s">
        <v>348</v>
      </c>
      <c r="E385" s="229">
        <v>1</v>
      </c>
      <c r="F385" s="220">
        <v>121.17572407888649</v>
      </c>
      <c r="G385" s="323">
        <f t="shared" si="15"/>
        <v>121.17572407888649</v>
      </c>
      <c r="I385" s="19"/>
    </row>
    <row r="386" spans="2:9" ht="14.25" customHeight="1">
      <c r="B386" s="22"/>
      <c r="C386" s="228">
        <v>1621620025</v>
      </c>
      <c r="D386" s="229" t="s">
        <v>338</v>
      </c>
      <c r="E386" s="229">
        <v>1</v>
      </c>
      <c r="F386" s="220">
        <v>103.50804393563297</v>
      </c>
      <c r="G386" s="323">
        <f t="shared" si="15"/>
        <v>103.50804393563298</v>
      </c>
      <c r="I386" s="19"/>
    </row>
    <row r="387" spans="2:9" ht="14.25" customHeight="1">
      <c r="B387" s="22"/>
      <c r="C387" s="228">
        <v>1621620032</v>
      </c>
      <c r="D387" s="229" t="s">
        <v>311</v>
      </c>
      <c r="E387" s="229">
        <v>1</v>
      </c>
      <c r="F387" s="220">
        <v>103.50804393563297</v>
      </c>
      <c r="G387" s="323">
        <f t="shared" si="15"/>
        <v>103.50804393563298</v>
      </c>
      <c r="I387" s="19"/>
    </row>
    <row r="388" spans="2:9" ht="14.25" customHeight="1">
      <c r="B388" s="22"/>
      <c r="C388" s="228">
        <v>1621620040</v>
      </c>
      <c r="D388" s="229" t="s">
        <v>339</v>
      </c>
      <c r="E388" s="229">
        <v>1</v>
      </c>
      <c r="F388" s="220">
        <v>103.50804393563297</v>
      </c>
      <c r="G388" s="323">
        <f t="shared" si="15"/>
        <v>103.50804393563298</v>
      </c>
      <c r="I388" s="19"/>
    </row>
    <row r="389" spans="2:9" ht="14.25" customHeight="1">
      <c r="B389" s="22"/>
      <c r="C389" s="228">
        <v>1621620050</v>
      </c>
      <c r="D389" s="229" t="s">
        <v>340</v>
      </c>
      <c r="E389" s="229">
        <v>1</v>
      </c>
      <c r="F389" s="220">
        <v>103.50804393563297</v>
      </c>
      <c r="G389" s="323">
        <f t="shared" si="15"/>
        <v>103.50804393563298</v>
      </c>
      <c r="I389" s="19"/>
    </row>
    <row r="390" spans="2:9" ht="14.25" customHeight="1">
      <c r="B390" s="22"/>
      <c r="C390" s="228">
        <v>1621620063</v>
      </c>
      <c r="D390" s="229" t="s">
        <v>312</v>
      </c>
      <c r="E390" s="229">
        <v>1</v>
      </c>
      <c r="F390" s="220">
        <v>103.50804393563297</v>
      </c>
      <c r="G390" s="323">
        <f t="shared" si="15"/>
        <v>103.50804393563298</v>
      </c>
      <c r="I390" s="19"/>
    </row>
    <row r="391" spans="2:9" ht="14.25" customHeight="1">
      <c r="B391" s="22"/>
      <c r="C391" s="228">
        <v>1621620090</v>
      </c>
      <c r="D391" s="229" t="s">
        <v>349</v>
      </c>
      <c r="E391" s="229">
        <v>1</v>
      </c>
      <c r="F391" s="220">
        <v>191.3300906508733</v>
      </c>
      <c r="G391" s="323">
        <f t="shared" si="15"/>
        <v>191.33009065087333</v>
      </c>
      <c r="I391" s="19"/>
    </row>
    <row r="392" spans="2:9" ht="14.25" customHeight="1">
      <c r="B392" s="22"/>
      <c r="C392" s="228">
        <v>16216200110</v>
      </c>
      <c r="D392" s="229" t="s">
        <v>187</v>
      </c>
      <c r="E392" s="229">
        <v>1</v>
      </c>
      <c r="F392" s="220">
        <v>191.3300906508733</v>
      </c>
      <c r="G392" s="323">
        <f t="shared" si="15"/>
        <v>191.33009065087333</v>
      </c>
      <c r="I392" s="19"/>
    </row>
    <row r="393" spans="2:9" ht="14.25" customHeight="1">
      <c r="B393" s="22"/>
      <c r="C393" s="228">
        <v>1621622525</v>
      </c>
      <c r="D393" s="229" t="s">
        <v>341</v>
      </c>
      <c r="E393" s="229">
        <v>1</v>
      </c>
      <c r="F393" s="220">
        <v>126.45090819748823</v>
      </c>
      <c r="G393" s="323">
        <f t="shared" si="15"/>
        <v>126.45090819748822</v>
      </c>
      <c r="I393" s="19"/>
    </row>
    <row r="394" spans="2:9" ht="14.25" customHeight="1">
      <c r="B394" s="22"/>
      <c r="C394" s="228">
        <v>1621622532</v>
      </c>
      <c r="D394" s="229" t="s">
        <v>314</v>
      </c>
      <c r="E394" s="229">
        <v>1</v>
      </c>
      <c r="F394" s="220">
        <v>126.45090819748823</v>
      </c>
      <c r="G394" s="323">
        <f t="shared" si="15"/>
        <v>126.45090819748822</v>
      </c>
      <c r="I394" s="19"/>
    </row>
    <row r="395" spans="2:9" ht="14.25" customHeight="1">
      <c r="B395" s="22"/>
      <c r="C395" s="228">
        <v>162162240</v>
      </c>
      <c r="D395" s="229" t="s">
        <v>342</v>
      </c>
      <c r="E395" s="229">
        <v>1</v>
      </c>
      <c r="F395" s="220">
        <v>126.45090819748823</v>
      </c>
      <c r="G395" s="323">
        <f t="shared" si="15"/>
        <v>126.45090819748822</v>
      </c>
      <c r="I395" s="19"/>
    </row>
    <row r="396" spans="2:9" ht="14.25" customHeight="1">
      <c r="B396" s="22"/>
      <c r="C396" s="228">
        <v>1621622550</v>
      </c>
      <c r="D396" s="229" t="s">
        <v>343</v>
      </c>
      <c r="E396" s="229">
        <v>1</v>
      </c>
      <c r="F396" s="220">
        <v>126.45090819748823</v>
      </c>
      <c r="G396" s="323">
        <f t="shared" si="15"/>
        <v>126.45090819748822</v>
      </c>
      <c r="I396" s="19"/>
    </row>
    <row r="397" spans="2:9" ht="14.25" customHeight="1">
      <c r="B397" s="65"/>
      <c r="C397" s="228">
        <v>1621622563</v>
      </c>
      <c r="D397" s="229" t="s">
        <v>315</v>
      </c>
      <c r="E397" s="229">
        <v>1</v>
      </c>
      <c r="F397" s="220">
        <v>126.45090819748823</v>
      </c>
      <c r="G397" s="323">
        <f t="shared" si="15"/>
        <v>126.45090819748822</v>
      </c>
      <c r="I397" s="19"/>
    </row>
    <row r="398" spans="2:9" ht="14.25" customHeight="1">
      <c r="B398" s="65"/>
      <c r="C398" s="228">
        <v>1621622590</v>
      </c>
      <c r="D398" s="229" t="s">
        <v>350</v>
      </c>
      <c r="E398" s="229">
        <v>1</v>
      </c>
      <c r="F398" s="220">
        <v>208.92799322642057</v>
      </c>
      <c r="G398" s="323">
        <f t="shared" ref="G398:G407" si="16">F398*(100-$G$229)/100</f>
        <v>208.9279932264206</v>
      </c>
      <c r="I398" s="19"/>
    </row>
    <row r="399" spans="2:9" ht="14.25" customHeight="1">
      <c r="B399" s="65"/>
      <c r="C399" s="228">
        <v>16216225110</v>
      </c>
      <c r="D399" s="229" t="s">
        <v>351</v>
      </c>
      <c r="E399" s="229">
        <v>1</v>
      </c>
      <c r="F399" s="220">
        <v>208.92799322642057</v>
      </c>
      <c r="G399" s="323">
        <f t="shared" si="16"/>
        <v>208.9279932264206</v>
      </c>
      <c r="I399" s="19"/>
    </row>
    <row r="400" spans="2:9" ht="14.25" customHeight="1">
      <c r="B400" s="65"/>
      <c r="C400" s="228">
        <v>1621625032</v>
      </c>
      <c r="D400" s="229" t="s">
        <v>317</v>
      </c>
      <c r="E400" s="229">
        <v>1</v>
      </c>
      <c r="F400" s="220">
        <v>148.66808575519724</v>
      </c>
      <c r="G400" s="323">
        <f t="shared" si="16"/>
        <v>148.66808575519724</v>
      </c>
      <c r="I400" s="19"/>
    </row>
    <row r="401" spans="2:9" ht="14.25" customHeight="1">
      <c r="B401" s="65"/>
      <c r="C401" s="228">
        <v>1621625040</v>
      </c>
      <c r="D401" s="229" t="s">
        <v>345</v>
      </c>
      <c r="E401" s="229">
        <v>1</v>
      </c>
      <c r="F401" s="220">
        <v>148.66808575519724</v>
      </c>
      <c r="G401" s="323">
        <f t="shared" si="16"/>
        <v>148.66808575519724</v>
      </c>
      <c r="I401" s="19"/>
    </row>
    <row r="402" spans="2:9" ht="14.25" customHeight="1">
      <c r="B402" s="65"/>
      <c r="C402" s="228">
        <v>1621625050</v>
      </c>
      <c r="D402" s="229" t="s">
        <v>346</v>
      </c>
      <c r="E402" s="229">
        <v>1</v>
      </c>
      <c r="F402" s="220">
        <v>148.66808575519724</v>
      </c>
      <c r="G402" s="323">
        <f t="shared" si="16"/>
        <v>148.66808575519724</v>
      </c>
      <c r="I402" s="19"/>
    </row>
    <row r="403" spans="2:9" ht="14.25" customHeight="1">
      <c r="B403" s="65"/>
      <c r="C403" s="228">
        <v>1621625063</v>
      </c>
      <c r="D403" s="229" t="s">
        <v>318</v>
      </c>
      <c r="E403" s="229">
        <v>1</v>
      </c>
      <c r="F403" s="220">
        <v>148.66808575519724</v>
      </c>
      <c r="G403" s="323">
        <f t="shared" si="16"/>
        <v>148.66808575519724</v>
      </c>
      <c r="I403" s="19"/>
    </row>
    <row r="404" spans="2:9" ht="14.25" customHeight="1">
      <c r="B404" s="22"/>
      <c r="C404" s="228">
        <v>1621625090</v>
      </c>
      <c r="D404" s="229" t="s">
        <v>352</v>
      </c>
      <c r="E404" s="229">
        <v>1</v>
      </c>
      <c r="F404" s="220">
        <v>216.63143670120408</v>
      </c>
      <c r="G404" s="323">
        <f t="shared" si="16"/>
        <v>216.63143670120408</v>
      </c>
      <c r="I404" s="19"/>
    </row>
    <row r="405" spans="2:9" ht="14.25" customHeight="1">
      <c r="B405" s="22"/>
      <c r="C405" s="228">
        <v>16216250110</v>
      </c>
      <c r="D405" s="229" t="s">
        <v>353</v>
      </c>
      <c r="E405" s="229">
        <v>1</v>
      </c>
      <c r="F405" s="220">
        <v>216.63143670120408</v>
      </c>
      <c r="G405" s="323">
        <f t="shared" si="16"/>
        <v>216.63143670120408</v>
      </c>
      <c r="I405" s="19"/>
    </row>
    <row r="406" spans="2:9" ht="14.25" customHeight="1">
      <c r="B406" s="22"/>
      <c r="C406" s="228">
        <v>1621631532</v>
      </c>
      <c r="D406" s="229" t="s">
        <v>544</v>
      </c>
      <c r="E406" s="229">
        <v>1</v>
      </c>
      <c r="F406" s="220">
        <v>244.4103784223112</v>
      </c>
      <c r="G406" s="323">
        <f t="shared" si="16"/>
        <v>244.4103784223112</v>
      </c>
      <c r="I406" s="19"/>
    </row>
    <row r="407" spans="2:9" ht="14.25" customHeight="1">
      <c r="B407" s="22"/>
      <c r="C407" s="228">
        <v>1621631563</v>
      </c>
      <c r="D407" s="229" t="s">
        <v>545</v>
      </c>
      <c r="E407" s="229">
        <v>1</v>
      </c>
      <c r="F407" s="220">
        <v>277.73906638899001</v>
      </c>
      <c r="G407" s="323">
        <f t="shared" si="16"/>
        <v>277.73906638899001</v>
      </c>
      <c r="I407" s="19"/>
    </row>
    <row r="408" spans="2:9" ht="14.25" customHeight="1">
      <c r="B408" s="22"/>
      <c r="C408" s="228">
        <v>16216315110</v>
      </c>
      <c r="D408" s="229" t="s">
        <v>546</v>
      </c>
      <c r="E408" s="229">
        <v>1</v>
      </c>
      <c r="F408" s="220">
        <v>488.82075684462239</v>
      </c>
      <c r="G408" s="323">
        <f>F408*(100-$G$229)/100</f>
        <v>488.82075684462239</v>
      </c>
      <c r="I408" s="19"/>
    </row>
    <row r="409" spans="2:9" ht="14.25" customHeight="1" thickBot="1">
      <c r="B409" s="40"/>
      <c r="C409" s="247"/>
      <c r="D409" s="248"/>
      <c r="E409" s="248"/>
      <c r="F409" s="249"/>
      <c r="G409" s="250"/>
      <c r="I409" s="19"/>
    </row>
    <row r="410" spans="2:9" ht="8.1" customHeight="1" thickBot="1">
      <c r="B410" s="27"/>
      <c r="C410" s="28"/>
      <c r="D410" s="242"/>
      <c r="E410" s="242"/>
      <c r="F410" s="243"/>
      <c r="G410" s="244"/>
      <c r="I410" s="19"/>
    </row>
    <row r="411" spans="2:9" ht="14.25" customHeight="1">
      <c r="B411" s="74"/>
      <c r="C411" s="232"/>
      <c r="D411" s="105"/>
      <c r="E411" s="105"/>
      <c r="F411" s="233"/>
      <c r="G411" s="234"/>
      <c r="I411" s="19"/>
    </row>
    <row r="412" spans="2:9" ht="14.25" customHeight="1">
      <c r="B412" s="22"/>
      <c r="C412" s="236" t="s">
        <v>2469</v>
      </c>
      <c r="D412" s="237" t="s">
        <v>286</v>
      </c>
      <c r="E412" s="237">
        <v>1</v>
      </c>
      <c r="F412" s="238">
        <v>433.82129999999995</v>
      </c>
      <c r="G412" s="322">
        <f t="shared" ref="G412:G423" si="17">F412*(100-$G$229)/100</f>
        <v>433.82129999999995</v>
      </c>
      <c r="I412" s="19"/>
    </row>
    <row r="413" spans="2:9" ht="14.25" customHeight="1">
      <c r="B413" s="7" t="s">
        <v>1421</v>
      </c>
      <c r="C413" s="236" t="s">
        <v>555</v>
      </c>
      <c r="D413" s="237" t="s">
        <v>293</v>
      </c>
      <c r="E413" s="237">
        <v>1</v>
      </c>
      <c r="F413" s="321">
        <v>478.28119223979587</v>
      </c>
      <c r="G413" s="322">
        <f t="shared" si="17"/>
        <v>478.28119223979587</v>
      </c>
      <c r="I413" s="19"/>
    </row>
    <row r="414" spans="2:9" ht="14.25" customHeight="1">
      <c r="B414" s="7" t="s">
        <v>1422</v>
      </c>
      <c r="C414" s="228" t="s">
        <v>556</v>
      </c>
      <c r="D414" s="229" t="s">
        <v>104</v>
      </c>
      <c r="E414" s="229">
        <v>1</v>
      </c>
      <c r="F414" s="220">
        <v>478.28119223979587</v>
      </c>
      <c r="G414" s="323">
        <f t="shared" si="17"/>
        <v>478.28119223979587</v>
      </c>
      <c r="I414" s="19"/>
    </row>
    <row r="415" spans="2:9" ht="14.25" customHeight="1">
      <c r="B415" s="24"/>
      <c r="C415" s="228" t="s">
        <v>557</v>
      </c>
      <c r="D415" s="229" t="s">
        <v>295</v>
      </c>
      <c r="E415" s="229">
        <v>1</v>
      </c>
      <c r="F415" s="220">
        <v>512.45187685250892</v>
      </c>
      <c r="G415" s="323">
        <f t="shared" si="17"/>
        <v>512.45187685250892</v>
      </c>
      <c r="I415" s="19"/>
    </row>
    <row r="416" spans="2:9" ht="14.25" customHeight="1">
      <c r="B416" s="24"/>
      <c r="C416" s="228" t="s">
        <v>558</v>
      </c>
      <c r="D416" s="229" t="s">
        <v>178</v>
      </c>
      <c r="E416" s="229">
        <v>1</v>
      </c>
      <c r="F416" s="220">
        <v>512.45187685250892</v>
      </c>
      <c r="G416" s="323">
        <f t="shared" si="17"/>
        <v>512.45187685250892</v>
      </c>
      <c r="I416" s="19"/>
    </row>
    <row r="417" spans="2:9" ht="14.25" customHeight="1">
      <c r="B417" s="24"/>
      <c r="C417" s="228" t="s">
        <v>559</v>
      </c>
      <c r="D417" s="229" t="s">
        <v>297</v>
      </c>
      <c r="E417" s="229">
        <v>1</v>
      </c>
      <c r="F417" s="220">
        <v>546.60901242294858</v>
      </c>
      <c r="G417" s="323">
        <f t="shared" si="17"/>
        <v>546.60901242294858</v>
      </c>
      <c r="I417" s="19"/>
    </row>
    <row r="418" spans="2:9" ht="14.25" customHeight="1">
      <c r="B418" s="24"/>
      <c r="C418" s="228" t="s">
        <v>560</v>
      </c>
      <c r="D418" s="229" t="s">
        <v>181</v>
      </c>
      <c r="E418" s="229">
        <v>1</v>
      </c>
      <c r="F418" s="220">
        <v>546.60901242294858</v>
      </c>
      <c r="G418" s="323">
        <f t="shared" si="17"/>
        <v>546.60901242294858</v>
      </c>
      <c r="I418" s="19"/>
    </row>
    <row r="419" spans="2:9" ht="14.25" customHeight="1">
      <c r="B419" s="24"/>
      <c r="C419" s="228" t="s">
        <v>561</v>
      </c>
      <c r="D419" s="229" t="s">
        <v>299</v>
      </c>
      <c r="E419" s="229">
        <v>1</v>
      </c>
      <c r="F419" s="220">
        <v>583.05593613753922</v>
      </c>
      <c r="G419" s="323">
        <f t="shared" si="17"/>
        <v>583.05593613753922</v>
      </c>
      <c r="I419" s="19"/>
    </row>
    <row r="420" spans="2:9" ht="14.25" customHeight="1">
      <c r="B420" s="24"/>
      <c r="C420" s="228" t="s">
        <v>562</v>
      </c>
      <c r="D420" s="229" t="s">
        <v>300</v>
      </c>
      <c r="E420" s="229">
        <v>1</v>
      </c>
      <c r="F420" s="220">
        <v>583.05593613753922</v>
      </c>
      <c r="G420" s="323">
        <f t="shared" si="17"/>
        <v>583.05593613753922</v>
      </c>
      <c r="I420" s="19"/>
    </row>
    <row r="421" spans="2:9" ht="14.25" customHeight="1">
      <c r="B421" s="24"/>
      <c r="C421" s="228" t="s">
        <v>563</v>
      </c>
      <c r="D421" s="229" t="s">
        <v>302</v>
      </c>
      <c r="E421" s="229">
        <v>1</v>
      </c>
      <c r="F421" s="220">
        <v>621.76554991173464</v>
      </c>
      <c r="G421" s="323">
        <f t="shared" si="17"/>
        <v>621.76554991173464</v>
      </c>
      <c r="I421" s="19"/>
    </row>
    <row r="422" spans="2:9" ht="14.25" customHeight="1">
      <c r="B422" s="24"/>
      <c r="C422" s="228" t="s">
        <v>564</v>
      </c>
      <c r="D422" s="229" t="s">
        <v>303</v>
      </c>
      <c r="E422" s="229">
        <v>1</v>
      </c>
      <c r="F422" s="220">
        <v>621.76554991173464</v>
      </c>
      <c r="G422" s="323">
        <f t="shared" si="17"/>
        <v>621.76554991173464</v>
      </c>
      <c r="I422" s="19"/>
    </row>
    <row r="423" spans="2:9" ht="14.25" customHeight="1">
      <c r="B423" s="24"/>
      <c r="C423" s="228" t="s">
        <v>565</v>
      </c>
      <c r="D423" s="229" t="s">
        <v>305</v>
      </c>
      <c r="E423" s="229">
        <v>1</v>
      </c>
      <c r="F423" s="220">
        <v>546.61126393538154</v>
      </c>
      <c r="G423" s="323">
        <f t="shared" si="17"/>
        <v>546.61126393538154</v>
      </c>
      <c r="I423" s="19"/>
    </row>
    <row r="424" spans="2:9" ht="14.25" customHeight="1">
      <c r="B424" s="24"/>
      <c r="C424" s="228" t="s">
        <v>566</v>
      </c>
      <c r="D424" s="229" t="s">
        <v>306</v>
      </c>
      <c r="E424" s="229">
        <v>1</v>
      </c>
      <c r="F424" s="220">
        <v>637.71277266715219</v>
      </c>
      <c r="G424" s="323">
        <f t="shared" ref="G424:G431" si="18">F424*(100-$G$229)/100</f>
        <v>637.71277266715219</v>
      </c>
      <c r="I424" s="19"/>
    </row>
    <row r="425" spans="2:9" ht="14.25" customHeight="1">
      <c r="B425" s="24"/>
      <c r="C425" s="228" t="s">
        <v>567</v>
      </c>
      <c r="D425" s="229" t="s">
        <v>308</v>
      </c>
      <c r="E425" s="229">
        <v>1</v>
      </c>
      <c r="F425" s="220">
        <v>678.6986255432256</v>
      </c>
      <c r="G425" s="323">
        <f t="shared" si="18"/>
        <v>678.6986255432256</v>
      </c>
      <c r="I425" s="19"/>
    </row>
    <row r="426" spans="2:9" ht="14.25" customHeight="1">
      <c r="B426" s="24"/>
      <c r="C426" s="228" t="s">
        <v>568</v>
      </c>
      <c r="D426" s="229" t="s">
        <v>309</v>
      </c>
      <c r="E426" s="229">
        <v>1</v>
      </c>
      <c r="F426" s="220">
        <v>678.6986255432256</v>
      </c>
      <c r="G426" s="323">
        <f t="shared" si="18"/>
        <v>678.6986255432256</v>
      </c>
      <c r="I426" s="19"/>
    </row>
    <row r="427" spans="2:9" ht="14.25" customHeight="1">
      <c r="B427" s="24"/>
      <c r="C427" s="228" t="s">
        <v>569</v>
      </c>
      <c r="D427" s="229" t="s">
        <v>311</v>
      </c>
      <c r="E427" s="229">
        <v>1</v>
      </c>
      <c r="F427" s="220">
        <v>706.04059285030507</v>
      </c>
      <c r="G427" s="323">
        <f t="shared" si="18"/>
        <v>706.04059285030507</v>
      </c>
      <c r="I427" s="19"/>
    </row>
    <row r="428" spans="2:9" ht="14.25" customHeight="1">
      <c r="B428" s="24"/>
      <c r="C428" s="228" t="s">
        <v>570</v>
      </c>
      <c r="D428" s="229" t="s">
        <v>312</v>
      </c>
      <c r="E428" s="229">
        <v>2</v>
      </c>
      <c r="F428" s="220">
        <v>706.04059285030507</v>
      </c>
      <c r="G428" s="323">
        <f t="shared" si="18"/>
        <v>706.04059285030507</v>
      </c>
      <c r="I428" s="19"/>
    </row>
    <row r="429" spans="2:9" ht="14.25" customHeight="1">
      <c r="B429" s="24"/>
      <c r="C429" s="228" t="s">
        <v>571</v>
      </c>
      <c r="D429" s="229" t="s">
        <v>314</v>
      </c>
      <c r="E429" s="229">
        <v>3</v>
      </c>
      <c r="F429" s="220">
        <v>728.81653291135558</v>
      </c>
      <c r="G429" s="323">
        <f t="shared" si="18"/>
        <v>728.81653291135558</v>
      </c>
      <c r="I429" s="19"/>
    </row>
    <row r="430" spans="2:9" ht="14.25" customHeight="1">
      <c r="B430" s="24"/>
      <c r="C430" s="228" t="s">
        <v>572</v>
      </c>
      <c r="D430" s="229" t="s">
        <v>315</v>
      </c>
      <c r="E430" s="229">
        <v>4</v>
      </c>
      <c r="F430" s="220">
        <v>728.81653291135558</v>
      </c>
      <c r="G430" s="323">
        <f t="shared" si="18"/>
        <v>728.81653291135558</v>
      </c>
      <c r="I430" s="19"/>
    </row>
    <row r="431" spans="2:9" ht="14.25" customHeight="1">
      <c r="B431" s="24"/>
      <c r="C431" s="228" t="s">
        <v>573</v>
      </c>
      <c r="D431" s="229" t="s">
        <v>317</v>
      </c>
      <c r="E431" s="229">
        <v>5</v>
      </c>
      <c r="F431" s="220">
        <v>797.14435309450857</v>
      </c>
      <c r="G431" s="323">
        <f t="shared" si="18"/>
        <v>797.14435309450857</v>
      </c>
      <c r="I431" s="19"/>
    </row>
    <row r="432" spans="2:9" ht="14.25" customHeight="1">
      <c r="B432" s="24"/>
      <c r="C432" s="228" t="s">
        <v>574</v>
      </c>
      <c r="D432" s="229" t="s">
        <v>318</v>
      </c>
      <c r="E432" s="229">
        <v>6</v>
      </c>
      <c r="F432" s="220">
        <v>797.14435309450857</v>
      </c>
      <c r="G432" s="323">
        <f>F432*(100-$G$229)/100</f>
        <v>797.14435309450857</v>
      </c>
      <c r="I432" s="19"/>
    </row>
    <row r="433" spans="2:9" ht="14.25" customHeight="1" thickBot="1">
      <c r="B433" s="40"/>
      <c r="C433" s="247"/>
      <c r="D433" s="248"/>
      <c r="E433" s="248"/>
      <c r="F433" s="249"/>
      <c r="G433" s="250"/>
      <c r="I433" s="19"/>
    </row>
    <row r="434" spans="2:9" ht="8.1" customHeight="1" thickBot="1">
      <c r="B434" s="27"/>
      <c r="C434" s="28"/>
      <c r="D434" s="242"/>
      <c r="E434" s="242"/>
      <c r="F434" s="243"/>
      <c r="G434" s="244"/>
      <c r="I434" s="19"/>
    </row>
    <row r="435" spans="2:9" ht="14.25" customHeight="1">
      <c r="B435" s="442"/>
      <c r="C435" s="232"/>
      <c r="D435" s="105"/>
      <c r="E435" s="105"/>
      <c r="F435" s="233"/>
      <c r="G435" s="234"/>
      <c r="I435" s="19"/>
    </row>
    <row r="436" spans="2:9" ht="14.25" customHeight="1">
      <c r="B436" s="4" t="s">
        <v>1597</v>
      </c>
      <c r="C436" s="59"/>
      <c r="D436" s="29"/>
      <c r="E436" s="29"/>
      <c r="F436" s="219"/>
      <c r="G436" s="201"/>
      <c r="I436" s="19"/>
    </row>
    <row r="437" spans="2:9" ht="14.25" customHeight="1">
      <c r="B437" s="897" t="s">
        <v>2403</v>
      </c>
      <c r="C437" s="236">
        <v>143076</v>
      </c>
      <c r="D437" s="237" t="s">
        <v>2404</v>
      </c>
      <c r="E437" s="237">
        <v>1</v>
      </c>
      <c r="F437" s="321">
        <v>66.324686999999997</v>
      </c>
      <c r="G437" s="322">
        <f>F437*(100-$G$229)/100</f>
        <v>66.324686999999997</v>
      </c>
      <c r="I437" s="19"/>
    </row>
    <row r="438" spans="2:9" ht="14.25" customHeight="1">
      <c r="B438" s="613" t="s">
        <v>2405</v>
      </c>
      <c r="C438" s="228">
        <v>143101</v>
      </c>
      <c r="D438" s="229" t="s">
        <v>2406</v>
      </c>
      <c r="E438" s="229">
        <v>1</v>
      </c>
      <c r="F438" s="220">
        <v>72.029342</v>
      </c>
      <c r="G438" s="323">
        <f>F438*(100-$G$229)/100</f>
        <v>72.029342</v>
      </c>
      <c r="I438" s="19"/>
    </row>
    <row r="439" spans="2:9" ht="14.25" customHeight="1">
      <c r="B439" s="613"/>
      <c r="C439" s="228">
        <v>143126</v>
      </c>
      <c r="D439" s="229" t="s">
        <v>2407</v>
      </c>
      <c r="E439" s="229">
        <v>1</v>
      </c>
      <c r="F439" s="220">
        <v>77.949267000000006</v>
      </c>
      <c r="G439" s="323">
        <f>F439*(100-$G$229)/100</f>
        <v>77.949267000000006</v>
      </c>
      <c r="I439" s="19"/>
    </row>
    <row r="440" spans="2:9" ht="14.25" customHeight="1">
      <c r="B440" s="22"/>
      <c r="C440" s="228">
        <v>143151</v>
      </c>
      <c r="D440" s="229" t="s">
        <v>2408</v>
      </c>
      <c r="E440" s="229">
        <v>1</v>
      </c>
      <c r="F440" s="220">
        <v>79.553028499999996</v>
      </c>
      <c r="G440" s="323">
        <f>F440*(100-$G$229)/100</f>
        <v>79.553028499999996</v>
      </c>
      <c r="I440" s="19"/>
    </row>
    <row r="441" spans="2:9" ht="14.25" customHeight="1">
      <c r="B441" s="22"/>
      <c r="C441" s="59"/>
      <c r="D441" s="29"/>
      <c r="E441" s="29"/>
      <c r="F441" s="219"/>
      <c r="G441" s="201"/>
      <c r="I441" s="19"/>
    </row>
    <row r="442" spans="2:9" ht="14.25" customHeight="1">
      <c r="B442" s="22"/>
      <c r="C442" s="59"/>
      <c r="D442" s="29"/>
      <c r="E442" s="29"/>
      <c r="F442" s="219"/>
      <c r="G442" s="201"/>
      <c r="I442" s="19"/>
    </row>
    <row r="443" spans="2:9" ht="14.25" customHeight="1">
      <c r="B443" s="4" t="s">
        <v>1597</v>
      </c>
      <c r="C443" s="59"/>
      <c r="D443" s="29"/>
      <c r="E443" s="29"/>
      <c r="F443" s="30"/>
      <c r="G443" s="235"/>
      <c r="I443" s="19"/>
    </row>
    <row r="444" spans="2:9" ht="14.25" customHeight="1">
      <c r="B444" s="897" t="s">
        <v>2409</v>
      </c>
      <c r="C444" s="236">
        <v>143010</v>
      </c>
      <c r="D444" s="237" t="s">
        <v>2410</v>
      </c>
      <c r="E444" s="237">
        <v>1</v>
      </c>
      <c r="F444" s="321">
        <v>143.1437865</v>
      </c>
      <c r="G444" s="322">
        <f>F444*(100-$G$229)/100</f>
        <v>143.1437865</v>
      </c>
      <c r="I444" s="19"/>
    </row>
    <row r="445" spans="2:9" ht="14.25" customHeight="1">
      <c r="B445" s="5" t="s">
        <v>2405</v>
      </c>
      <c r="C445" s="228">
        <v>143013</v>
      </c>
      <c r="D445" s="237" t="s">
        <v>2411</v>
      </c>
      <c r="E445" s="229">
        <v>1</v>
      </c>
      <c r="F445" s="220">
        <v>151.3455735</v>
      </c>
      <c r="G445" s="323">
        <f>F445*(100-$G$229)/100</f>
        <v>151.3455735</v>
      </c>
      <c r="I445" s="19"/>
    </row>
    <row r="446" spans="2:9" ht="14.25" customHeight="1">
      <c r="B446" s="5"/>
      <c r="C446" s="228">
        <v>143016</v>
      </c>
      <c r="D446" s="237" t="s">
        <v>2412</v>
      </c>
      <c r="E446" s="229">
        <v>1</v>
      </c>
      <c r="F446" s="220">
        <v>158.180396</v>
      </c>
      <c r="G446" s="323">
        <f>F446*(100-$G$229)/100</f>
        <v>158.180396</v>
      </c>
      <c r="I446" s="19"/>
    </row>
    <row r="447" spans="2:9" ht="14.25" customHeight="1">
      <c r="B447" s="5"/>
      <c r="C447" s="228">
        <v>143019</v>
      </c>
      <c r="D447" s="237" t="s">
        <v>2413</v>
      </c>
      <c r="E447" s="229">
        <v>1</v>
      </c>
      <c r="F447" s="220">
        <v>161.82922249999999</v>
      </c>
      <c r="G447" s="323">
        <f>F447*(100-$G$229)/100</f>
        <v>161.82922249999999</v>
      </c>
      <c r="I447" s="19"/>
    </row>
    <row r="448" spans="2:9" ht="14.25" customHeight="1">
      <c r="B448" s="22"/>
      <c r="C448" s="228">
        <v>143026</v>
      </c>
      <c r="D448" s="237" t="s">
        <v>2414</v>
      </c>
      <c r="E448" s="229">
        <v>1</v>
      </c>
      <c r="F448" s="220">
        <v>211.29826849999998</v>
      </c>
      <c r="G448" s="323">
        <f>F448*(100-$G$229)/100</f>
        <v>211.29826849999998</v>
      </c>
      <c r="I448" s="19"/>
    </row>
    <row r="449" spans="2:9" ht="14.25" customHeight="1">
      <c r="B449" s="22"/>
      <c r="C449" s="57"/>
      <c r="D449" s="57"/>
      <c r="E449" s="57"/>
      <c r="F449" s="898"/>
      <c r="G449" s="83"/>
      <c r="I449" s="19"/>
    </row>
    <row r="450" spans="2:9" ht="14.25" customHeight="1">
      <c r="B450" s="22"/>
      <c r="C450" s="57" t="s">
        <v>2415</v>
      </c>
      <c r="D450" s="57"/>
      <c r="E450" s="57"/>
      <c r="F450" s="898"/>
      <c r="G450" s="83"/>
      <c r="I450" s="19"/>
    </row>
    <row r="451" spans="2:9" ht="14.25" customHeight="1" thickBot="1">
      <c r="B451" s="64"/>
      <c r="C451" s="247"/>
      <c r="D451" s="248"/>
      <c r="E451" s="248"/>
      <c r="F451" s="249"/>
      <c r="G451" s="250"/>
      <c r="I451" s="19"/>
    </row>
    <row r="452" spans="2:9" ht="14.25" customHeight="1">
      <c r="B452" s="16"/>
      <c r="C452" s="67"/>
      <c r="D452" s="8"/>
      <c r="E452" s="8"/>
      <c r="F452" s="68"/>
      <c r="G452" s="18"/>
      <c r="I452" s="19"/>
    </row>
    <row r="453" spans="2:9" ht="14.25" customHeight="1">
      <c r="B453" s="450" t="s">
        <v>1424</v>
      </c>
      <c r="C453" s="451"/>
      <c r="D453" s="451"/>
      <c r="E453" s="451"/>
      <c r="F453" s="452"/>
      <c r="G453" s="664" t="str">
        <f>MID('RABATOVÝ LIST '!J9,7,2)</f>
        <v>00</v>
      </c>
      <c r="I453" s="19"/>
    </row>
    <row r="454" spans="2:9" ht="14.25" customHeight="1" thickBot="1">
      <c r="B454" s="79"/>
      <c r="C454" s="80"/>
      <c r="D454" s="80"/>
      <c r="E454" s="80"/>
      <c r="F454" s="80"/>
      <c r="G454" s="81"/>
      <c r="I454" s="19"/>
    </row>
    <row r="455" spans="2:9" ht="14.25" customHeight="1">
      <c r="B455" s="82"/>
      <c r="C455" s="414"/>
      <c r="D455" s="414"/>
      <c r="E455" s="414"/>
      <c r="F455" s="414"/>
      <c r="G455" s="415"/>
      <c r="I455" s="19"/>
    </row>
    <row r="456" spans="2:9" ht="14.25" customHeight="1">
      <c r="B456" s="78"/>
      <c r="C456" s="59"/>
      <c r="D456" s="29"/>
      <c r="E456" s="29"/>
      <c r="F456" s="30"/>
      <c r="G456" s="83"/>
      <c r="I456" s="19"/>
    </row>
    <row r="457" spans="2:9" ht="14.25" customHeight="1">
      <c r="B457" s="5" t="s">
        <v>1425</v>
      </c>
      <c r="C457" s="236" t="s">
        <v>575</v>
      </c>
      <c r="D457" s="237" t="s">
        <v>354</v>
      </c>
      <c r="E457" s="237">
        <v>1</v>
      </c>
      <c r="F457" s="321">
        <v>175.16201850640454</v>
      </c>
      <c r="G457" s="322">
        <f t="shared" ref="G457:G464" si="19">F457*(100-$G$453)/100</f>
        <v>175.16201850640454</v>
      </c>
      <c r="I457" s="19"/>
    </row>
    <row r="458" spans="2:9" ht="14.25" customHeight="1">
      <c r="B458" s="5" t="s">
        <v>1426</v>
      </c>
      <c r="C458" s="228" t="s">
        <v>576</v>
      </c>
      <c r="D458" s="229" t="s">
        <v>355</v>
      </c>
      <c r="E458" s="229">
        <v>1</v>
      </c>
      <c r="F458" s="220">
        <v>209.75272342958306</v>
      </c>
      <c r="G458" s="323">
        <f t="shared" si="19"/>
        <v>209.75272342958306</v>
      </c>
      <c r="I458" s="19"/>
    </row>
    <row r="459" spans="2:9" ht="14.25" customHeight="1">
      <c r="B459" s="22"/>
      <c r="C459" s="228" t="s">
        <v>577</v>
      </c>
      <c r="D459" s="229" t="s">
        <v>357</v>
      </c>
      <c r="E459" s="229">
        <v>1</v>
      </c>
      <c r="F459" s="220">
        <v>232.444154492</v>
      </c>
      <c r="G459" s="323">
        <f t="shared" si="19"/>
        <v>232.44415449199997</v>
      </c>
      <c r="I459" s="19"/>
    </row>
    <row r="460" spans="2:9" ht="14.25" customHeight="1">
      <c r="B460" s="22"/>
      <c r="C460" s="228" t="s">
        <v>578</v>
      </c>
      <c r="D460" s="229" t="s">
        <v>356</v>
      </c>
      <c r="E460" s="229">
        <v>1</v>
      </c>
      <c r="F460" s="220">
        <v>194.09449716140003</v>
      </c>
      <c r="G460" s="323">
        <f t="shared" si="19"/>
        <v>194.09449716140003</v>
      </c>
      <c r="I460" s="19"/>
    </row>
    <row r="461" spans="2:9" ht="14.25" customHeight="1">
      <c r="B461" s="22"/>
      <c r="C461" s="228" t="s">
        <v>579</v>
      </c>
      <c r="D461" s="229" t="s">
        <v>358</v>
      </c>
      <c r="E461" s="229">
        <v>1</v>
      </c>
      <c r="F461" s="220">
        <v>207.61197475043602</v>
      </c>
      <c r="G461" s="323">
        <f t="shared" si="19"/>
        <v>207.61197475043602</v>
      </c>
      <c r="I461" s="19"/>
    </row>
    <row r="462" spans="2:9" ht="14.25" customHeight="1">
      <c r="B462" s="22"/>
      <c r="C462" s="228" t="s">
        <v>580</v>
      </c>
      <c r="D462" s="229" t="s">
        <v>359</v>
      </c>
      <c r="E462" s="229">
        <v>1</v>
      </c>
      <c r="F462" s="220">
        <v>248.67912188014768</v>
      </c>
      <c r="G462" s="323">
        <f t="shared" si="19"/>
        <v>248.67912188014768</v>
      </c>
      <c r="I462" s="19"/>
    </row>
    <row r="463" spans="2:9" ht="14.25" customHeight="1">
      <c r="B463" s="22"/>
      <c r="C463" s="228" t="s">
        <v>581</v>
      </c>
      <c r="D463" s="229" t="s">
        <v>360</v>
      </c>
      <c r="E463" s="229">
        <v>1</v>
      </c>
      <c r="F463" s="220">
        <v>229.2497952605481</v>
      </c>
      <c r="G463" s="323">
        <f t="shared" si="19"/>
        <v>229.2497952605481</v>
      </c>
      <c r="I463" s="19"/>
    </row>
    <row r="464" spans="2:9" ht="14.25" customHeight="1">
      <c r="B464" s="22"/>
      <c r="C464" s="228" t="s">
        <v>582</v>
      </c>
      <c r="D464" s="229" t="s">
        <v>361</v>
      </c>
      <c r="E464" s="229">
        <v>1</v>
      </c>
      <c r="F464" s="220">
        <v>267.11936841381237</v>
      </c>
      <c r="G464" s="323">
        <f t="shared" si="19"/>
        <v>267.11936841381237</v>
      </c>
      <c r="I464" s="19"/>
    </row>
    <row r="465" spans="2:9" ht="14.25" customHeight="1">
      <c r="B465" s="22"/>
      <c r="C465" s="59"/>
      <c r="D465" s="29"/>
      <c r="E465" s="29"/>
      <c r="F465" s="219"/>
      <c r="G465" s="201"/>
      <c r="I465" s="19"/>
    </row>
    <row r="466" spans="2:9" ht="14.25" customHeight="1" thickBot="1">
      <c r="B466" s="64"/>
      <c r="C466" s="247"/>
      <c r="D466" s="248"/>
      <c r="E466" s="248"/>
      <c r="F466" s="249"/>
      <c r="G466" s="250"/>
      <c r="I466" s="19"/>
    </row>
    <row r="467" spans="2:9" ht="14.25" customHeight="1" thickBot="1">
      <c r="B467" s="27"/>
      <c r="C467" s="28"/>
      <c r="D467" s="242"/>
      <c r="E467" s="242"/>
      <c r="F467" s="243"/>
      <c r="G467" s="244"/>
      <c r="I467" s="19"/>
    </row>
    <row r="468" spans="2:9" ht="14.25" customHeight="1">
      <c r="B468" s="74"/>
      <c r="C468" s="232"/>
      <c r="D468" s="105"/>
      <c r="E468" s="105"/>
      <c r="F468" s="233"/>
      <c r="G468" s="234"/>
      <c r="I468" s="19"/>
    </row>
    <row r="469" spans="2:9" ht="14.25" customHeight="1">
      <c r="B469" s="65"/>
      <c r="C469" s="59"/>
      <c r="D469" s="29"/>
      <c r="E469" s="29"/>
      <c r="F469" s="30"/>
      <c r="G469" s="235"/>
      <c r="I469" s="19"/>
    </row>
    <row r="470" spans="2:9" ht="14.25" customHeight="1">
      <c r="B470" s="5" t="s">
        <v>1425</v>
      </c>
      <c r="C470" s="350">
        <v>16916063</v>
      </c>
      <c r="D470" s="351" t="s">
        <v>367</v>
      </c>
      <c r="E470" s="351">
        <v>1</v>
      </c>
      <c r="F470" s="364" t="s">
        <v>1404</v>
      </c>
      <c r="G470" s="365" t="s">
        <v>1404</v>
      </c>
      <c r="I470" s="19"/>
    </row>
    <row r="471" spans="2:9" ht="14.25" customHeight="1">
      <c r="B471" s="5" t="s">
        <v>1427</v>
      </c>
      <c r="C471" s="333">
        <v>16916090</v>
      </c>
      <c r="D471" s="334" t="s">
        <v>551</v>
      </c>
      <c r="E471" s="334">
        <v>1</v>
      </c>
      <c r="F471" s="352" t="s">
        <v>1404</v>
      </c>
      <c r="G471" s="353" t="str">
        <f>F471</f>
        <v>na dotaz</v>
      </c>
      <c r="I471" s="19"/>
    </row>
    <row r="472" spans="2:9" ht="14.25" customHeight="1">
      <c r="B472" s="22"/>
      <c r="C472" s="333">
        <v>16916110</v>
      </c>
      <c r="D472" s="334" t="s">
        <v>355</v>
      </c>
      <c r="E472" s="334">
        <v>1</v>
      </c>
      <c r="F472" s="354" t="s">
        <v>1404</v>
      </c>
      <c r="G472" s="355" t="str">
        <f>F472</f>
        <v>na dotaz</v>
      </c>
      <c r="I472" s="19"/>
    </row>
    <row r="473" spans="2:9" ht="14.25" customHeight="1">
      <c r="B473" s="22"/>
      <c r="C473" s="333">
        <v>16916125</v>
      </c>
      <c r="D473" s="334" t="s">
        <v>357</v>
      </c>
      <c r="E473" s="334">
        <v>1</v>
      </c>
      <c r="F473" s="354" t="s">
        <v>1404</v>
      </c>
      <c r="G473" s="355" t="str">
        <f>F473</f>
        <v>na dotaz</v>
      </c>
      <c r="I473" s="19"/>
    </row>
    <row r="474" spans="2:9" ht="14.25" customHeight="1">
      <c r="B474" s="22"/>
      <c r="C474" s="333">
        <v>16916140</v>
      </c>
      <c r="D474" s="334" t="s">
        <v>359</v>
      </c>
      <c r="E474" s="334">
        <v>1</v>
      </c>
      <c r="F474" s="354" t="s">
        <v>1404</v>
      </c>
      <c r="G474" s="355" t="str">
        <f>F474</f>
        <v>na dotaz</v>
      </c>
      <c r="I474" s="19"/>
    </row>
    <row r="475" spans="2:9" ht="14.25" customHeight="1">
      <c r="B475" s="22"/>
      <c r="C475" s="333">
        <v>16916160</v>
      </c>
      <c r="D475" s="334" t="s">
        <v>361</v>
      </c>
      <c r="E475" s="334">
        <v>1</v>
      </c>
      <c r="F475" s="354" t="s">
        <v>1404</v>
      </c>
      <c r="G475" s="355" t="str">
        <f>F475</f>
        <v>na dotaz</v>
      </c>
      <c r="I475" s="19"/>
    </row>
    <row r="476" spans="2:9" ht="14.25" customHeight="1">
      <c r="B476" s="22"/>
      <c r="C476" s="333">
        <v>16916225</v>
      </c>
      <c r="D476" s="334" t="s">
        <v>552</v>
      </c>
      <c r="E476" s="334">
        <v>1</v>
      </c>
      <c r="F476" s="354" t="s">
        <v>1404</v>
      </c>
      <c r="G476" s="355" t="str">
        <f t="shared" ref="G476:G477" si="20">F476</f>
        <v>na dotaz</v>
      </c>
      <c r="I476" s="19"/>
    </row>
    <row r="477" spans="2:9" ht="14.25" customHeight="1">
      <c r="B477" s="22"/>
      <c r="C477" s="333">
        <v>16916315</v>
      </c>
      <c r="D477" s="334" t="s">
        <v>553</v>
      </c>
      <c r="E477" s="334">
        <v>1</v>
      </c>
      <c r="F477" s="354" t="s">
        <v>1404</v>
      </c>
      <c r="G477" s="355" t="str">
        <f t="shared" si="20"/>
        <v>na dotaz</v>
      </c>
      <c r="I477" s="19"/>
    </row>
    <row r="478" spans="2:9" ht="14.25" customHeight="1">
      <c r="B478" s="22"/>
      <c r="C478" s="59"/>
      <c r="D478" s="29"/>
      <c r="E478" s="29"/>
      <c r="F478" s="30"/>
      <c r="G478" s="235"/>
      <c r="I478" s="19"/>
    </row>
    <row r="479" spans="2:9" ht="14.25" customHeight="1">
      <c r="B479" s="22"/>
      <c r="C479" s="59"/>
      <c r="D479" s="29"/>
      <c r="E479" s="29"/>
      <c r="F479" s="30"/>
      <c r="G479" s="235"/>
      <c r="I479" s="19"/>
    </row>
    <row r="480" spans="2:9" ht="14.25" customHeight="1" thickBot="1">
      <c r="B480" s="64"/>
      <c r="C480" s="247"/>
      <c r="D480" s="248"/>
      <c r="E480" s="248"/>
      <c r="F480" s="249"/>
      <c r="G480" s="250"/>
      <c r="I480" s="19"/>
    </row>
    <row r="481" spans="2:9" ht="14.25" customHeight="1" thickBot="1">
      <c r="B481" s="27"/>
      <c r="C481" s="28"/>
      <c r="D481" s="242"/>
      <c r="E481" s="242"/>
      <c r="F481" s="243"/>
      <c r="G481" s="244"/>
      <c r="I481" s="19"/>
    </row>
    <row r="482" spans="2:9" ht="14.25" customHeight="1">
      <c r="B482" s="74"/>
      <c r="C482" s="232"/>
      <c r="D482" s="105"/>
      <c r="E482" s="105"/>
      <c r="F482" s="233"/>
      <c r="G482" s="234"/>
      <c r="I482" s="19"/>
    </row>
    <row r="483" spans="2:9" ht="14.25" customHeight="1">
      <c r="B483" s="5" t="s">
        <v>1428</v>
      </c>
      <c r="C483" s="236" t="s">
        <v>583</v>
      </c>
      <c r="D483" s="237" t="s">
        <v>362</v>
      </c>
      <c r="E483" s="237">
        <v>24</v>
      </c>
      <c r="F483" s="321">
        <v>50.321143002226677</v>
      </c>
      <c r="G483" s="322">
        <f t="shared" ref="G483:G491" si="21">F483*(100-$G$453)/100</f>
        <v>50.32114300222667</v>
      </c>
      <c r="I483" s="19"/>
    </row>
    <row r="484" spans="2:9" ht="14.25" customHeight="1">
      <c r="B484" s="5" t="s">
        <v>1429</v>
      </c>
      <c r="C484" s="228" t="s">
        <v>584</v>
      </c>
      <c r="D484" s="229" t="s">
        <v>363</v>
      </c>
      <c r="E484" s="229">
        <v>20</v>
      </c>
      <c r="F484" s="220">
        <v>54.941366417347652</v>
      </c>
      <c r="G484" s="323">
        <f t="shared" si="21"/>
        <v>54.941366417347652</v>
      </c>
      <c r="I484" s="19"/>
    </row>
    <row r="485" spans="2:9" ht="14.25" customHeight="1">
      <c r="B485" s="4"/>
      <c r="C485" s="228" t="s">
        <v>585</v>
      </c>
      <c r="D485" s="229" t="s">
        <v>364</v>
      </c>
      <c r="E485" s="229">
        <v>10</v>
      </c>
      <c r="F485" s="220">
        <v>58.437019323802808</v>
      </c>
      <c r="G485" s="323">
        <f t="shared" si="21"/>
        <v>58.437019323802808</v>
      </c>
      <c r="I485" s="19"/>
    </row>
    <row r="486" spans="2:9" ht="14.25" customHeight="1">
      <c r="B486" s="22"/>
      <c r="C486" s="228" t="s">
        <v>586</v>
      </c>
      <c r="D486" s="229" t="s">
        <v>365</v>
      </c>
      <c r="E486" s="229">
        <v>5</v>
      </c>
      <c r="F486" s="220">
        <v>72.026708723704104</v>
      </c>
      <c r="G486" s="323">
        <f t="shared" si="21"/>
        <v>72.026708723704104</v>
      </c>
      <c r="I486" s="19"/>
    </row>
    <row r="487" spans="2:9" ht="14.25" customHeight="1">
      <c r="B487" s="22"/>
      <c r="C487" s="228" t="s">
        <v>587</v>
      </c>
      <c r="D487" s="229" t="s">
        <v>366</v>
      </c>
      <c r="E487" s="229">
        <v>3</v>
      </c>
      <c r="F487" s="220">
        <v>74.939752812416771</v>
      </c>
      <c r="G487" s="323">
        <f t="shared" si="21"/>
        <v>74.939752812416771</v>
      </c>
      <c r="I487" s="19"/>
    </row>
    <row r="488" spans="2:9" ht="14.25" customHeight="1">
      <c r="B488" s="22"/>
      <c r="C488" s="228" t="s">
        <v>588</v>
      </c>
      <c r="D488" s="229" t="s">
        <v>367</v>
      </c>
      <c r="E488" s="229">
        <v>4</v>
      </c>
      <c r="F488" s="220">
        <v>109.04269221376424</v>
      </c>
      <c r="G488" s="323">
        <f t="shared" si="21"/>
        <v>109.04269221376424</v>
      </c>
      <c r="I488" s="19"/>
    </row>
    <row r="489" spans="2:9" ht="14.25" customHeight="1">
      <c r="B489" s="22"/>
      <c r="C489" s="228" t="s">
        <v>589</v>
      </c>
      <c r="D489" s="229" t="s">
        <v>368</v>
      </c>
      <c r="E489" s="229">
        <v>1</v>
      </c>
      <c r="F489" s="220">
        <v>249.24818165561712</v>
      </c>
      <c r="G489" s="323">
        <f t="shared" si="21"/>
        <v>249.24818165561712</v>
      </c>
      <c r="I489" s="19"/>
    </row>
    <row r="490" spans="2:9" ht="14.25" customHeight="1">
      <c r="B490" s="22"/>
      <c r="C490" s="228" t="s">
        <v>590</v>
      </c>
      <c r="D490" s="229" t="s">
        <v>369</v>
      </c>
      <c r="E490" s="229">
        <v>1</v>
      </c>
      <c r="F490" s="220">
        <v>314.58166349641868</v>
      </c>
      <c r="G490" s="323">
        <f t="shared" si="21"/>
        <v>314.58166349641868</v>
      </c>
      <c r="I490" s="19"/>
    </row>
    <row r="491" spans="2:9" ht="14.25" customHeight="1">
      <c r="B491" s="22"/>
      <c r="C491" s="228" t="s">
        <v>591</v>
      </c>
      <c r="D491" s="229" t="s">
        <v>370</v>
      </c>
      <c r="E491" s="229">
        <v>1</v>
      </c>
      <c r="F491" s="220">
        <v>471.87249524462806</v>
      </c>
      <c r="G491" s="323">
        <f t="shared" si="21"/>
        <v>471.87249524462806</v>
      </c>
      <c r="I491" s="19"/>
    </row>
    <row r="492" spans="2:9" ht="14.25" customHeight="1">
      <c r="B492" s="22"/>
      <c r="C492" s="59"/>
      <c r="D492" s="29"/>
      <c r="E492" s="29"/>
      <c r="F492" s="30"/>
      <c r="G492" s="235"/>
      <c r="I492" s="19"/>
    </row>
    <row r="493" spans="2:9" ht="14.25" customHeight="1" thickBot="1">
      <c r="B493" s="64"/>
      <c r="C493" s="247"/>
      <c r="D493" s="248"/>
      <c r="E493" s="248"/>
      <c r="F493" s="249"/>
      <c r="G493" s="250"/>
      <c r="I493" s="19"/>
    </row>
    <row r="494" spans="2:9" ht="14.25" customHeight="1" thickBot="1">
      <c r="B494" s="27"/>
      <c r="C494" s="28"/>
      <c r="D494" s="242"/>
      <c r="E494" s="242"/>
      <c r="F494" s="243"/>
      <c r="G494" s="244"/>
      <c r="I494" s="19"/>
    </row>
    <row r="495" spans="2:9" ht="14.25" customHeight="1">
      <c r="B495" s="74"/>
      <c r="C495" s="232"/>
      <c r="D495" s="105"/>
      <c r="E495" s="105"/>
      <c r="F495" s="233"/>
      <c r="G495" s="234"/>
      <c r="I495" s="19"/>
    </row>
    <row r="496" spans="2:9" ht="14.25" customHeight="1">
      <c r="B496" s="22"/>
      <c r="C496" s="236" t="s">
        <v>592</v>
      </c>
      <c r="D496" s="237" t="s">
        <v>362</v>
      </c>
      <c r="E496" s="237">
        <v>24</v>
      </c>
      <c r="F496" s="321">
        <v>37.788278899625801</v>
      </c>
      <c r="G496" s="322">
        <f t="shared" ref="G496:G504" si="22">F496*(100-$G$453)/100</f>
        <v>37.788278899625801</v>
      </c>
      <c r="I496" s="19"/>
    </row>
    <row r="497" spans="2:9" ht="14.25" customHeight="1">
      <c r="B497" s="5" t="s">
        <v>1430</v>
      </c>
      <c r="C497" s="228" t="s">
        <v>593</v>
      </c>
      <c r="D497" s="229" t="s">
        <v>363</v>
      </c>
      <c r="E497" s="229">
        <v>20</v>
      </c>
      <c r="F497" s="220">
        <v>43.275641020224022</v>
      </c>
      <c r="G497" s="323">
        <f t="shared" si="22"/>
        <v>43.275641020224022</v>
      </c>
      <c r="I497" s="19"/>
    </row>
    <row r="498" spans="2:9" ht="14.25" customHeight="1">
      <c r="B498" s="5" t="s">
        <v>1431</v>
      </c>
      <c r="C498" s="228" t="s">
        <v>594</v>
      </c>
      <c r="D498" s="229" t="s">
        <v>364</v>
      </c>
      <c r="E498" s="229">
        <v>10</v>
      </c>
      <c r="F498" s="220">
        <v>47.611334547610277</v>
      </c>
      <c r="G498" s="323">
        <f t="shared" si="22"/>
        <v>47.611334547610277</v>
      </c>
      <c r="I498" s="19"/>
    </row>
    <row r="499" spans="2:9" ht="14.25" customHeight="1">
      <c r="B499" s="4"/>
      <c r="C499" s="228" t="s">
        <v>595</v>
      </c>
      <c r="D499" s="229" t="s">
        <v>365</v>
      </c>
      <c r="E499" s="229">
        <v>5</v>
      </c>
      <c r="F499" s="220">
        <v>70.102744720926466</v>
      </c>
      <c r="G499" s="323">
        <f t="shared" si="22"/>
        <v>70.102744720926466</v>
      </c>
      <c r="I499" s="19"/>
    </row>
    <row r="500" spans="2:9" ht="14.25" customHeight="1">
      <c r="B500" s="4"/>
      <c r="C500" s="228" t="s">
        <v>596</v>
      </c>
      <c r="D500" s="229" t="s">
        <v>366</v>
      </c>
      <c r="E500" s="229">
        <v>3</v>
      </c>
      <c r="F500" s="220">
        <v>96.577573322528764</v>
      </c>
      <c r="G500" s="323">
        <f t="shared" si="22"/>
        <v>96.577573322528764</v>
      </c>
      <c r="I500" s="19"/>
    </row>
    <row r="501" spans="2:9" ht="14.25" customHeight="1">
      <c r="B501" s="22"/>
      <c r="C501" s="228" t="s">
        <v>597</v>
      </c>
      <c r="D501" s="229" t="s">
        <v>367</v>
      </c>
      <c r="E501" s="229">
        <v>4</v>
      </c>
      <c r="F501" s="220">
        <v>109.04269221376424</v>
      </c>
      <c r="G501" s="323">
        <f t="shared" si="22"/>
        <v>109.04269221376424</v>
      </c>
      <c r="I501" s="19"/>
    </row>
    <row r="502" spans="2:9" ht="14.25" customHeight="1">
      <c r="B502" s="22"/>
      <c r="C502" s="228" t="s">
        <v>598</v>
      </c>
      <c r="D502" s="229" t="s">
        <v>368</v>
      </c>
      <c r="E502" s="229">
        <v>1</v>
      </c>
      <c r="F502" s="220">
        <v>249.24818165561712</v>
      </c>
      <c r="G502" s="323">
        <f t="shared" si="22"/>
        <v>249.24818165561712</v>
      </c>
      <c r="I502" s="19"/>
    </row>
    <row r="503" spans="2:9" ht="14.25" customHeight="1">
      <c r="B503" s="22"/>
      <c r="C503" s="228" t="s">
        <v>599</v>
      </c>
      <c r="D503" s="229" t="s">
        <v>369</v>
      </c>
      <c r="E503" s="229">
        <v>1</v>
      </c>
      <c r="F503" s="220">
        <v>314.58166349641868</v>
      </c>
      <c r="G503" s="323">
        <f t="shared" si="22"/>
        <v>314.58166349641868</v>
      </c>
      <c r="I503" s="19"/>
    </row>
    <row r="504" spans="2:9" ht="14.25" customHeight="1">
      <c r="B504" s="22"/>
      <c r="C504" s="228" t="s">
        <v>600</v>
      </c>
      <c r="D504" s="229" t="s">
        <v>370</v>
      </c>
      <c r="E504" s="229">
        <v>1</v>
      </c>
      <c r="F504" s="220">
        <v>471.87249524462806</v>
      </c>
      <c r="G504" s="323">
        <f t="shared" si="22"/>
        <v>471.87249524462806</v>
      </c>
      <c r="I504" s="19"/>
    </row>
    <row r="505" spans="2:9" ht="14.25" customHeight="1">
      <c r="B505" s="22"/>
      <c r="C505" s="59"/>
      <c r="D505" s="29"/>
      <c r="E505" s="29"/>
      <c r="F505" s="30"/>
      <c r="G505" s="235"/>
      <c r="I505" s="19"/>
    </row>
    <row r="506" spans="2:9" ht="14.25" customHeight="1">
      <c r="B506" s="22"/>
      <c r="C506" s="59"/>
      <c r="D506" s="29"/>
      <c r="E506" s="29"/>
      <c r="F506" s="30"/>
      <c r="G506" s="235"/>
      <c r="I506" s="19"/>
    </row>
    <row r="507" spans="2:9" ht="14.25" customHeight="1" thickBot="1">
      <c r="B507" s="64"/>
      <c r="C507" s="247"/>
      <c r="D507" s="248"/>
      <c r="E507" s="248"/>
      <c r="F507" s="249"/>
      <c r="G507" s="250"/>
      <c r="I507" s="19"/>
    </row>
    <row r="508" spans="2:9" ht="14.25" customHeight="1" thickBot="1">
      <c r="B508" s="27"/>
      <c r="C508" s="28"/>
      <c r="D508" s="242"/>
      <c r="E508" s="242"/>
      <c r="F508" s="243"/>
      <c r="G508" s="244"/>
      <c r="I508" s="19"/>
    </row>
    <row r="509" spans="2:9" ht="14.25" customHeight="1">
      <c r="B509" s="74"/>
      <c r="C509" s="232"/>
      <c r="D509" s="105"/>
      <c r="E509" s="105"/>
      <c r="F509" s="233"/>
      <c r="G509" s="234"/>
      <c r="I509" s="19"/>
    </row>
    <row r="510" spans="2:9" ht="14.25" customHeight="1">
      <c r="B510" s="65"/>
      <c r="C510" s="236" t="s">
        <v>601</v>
      </c>
      <c r="D510" s="237" t="s">
        <v>19</v>
      </c>
      <c r="E510" s="237">
        <v>12</v>
      </c>
      <c r="F510" s="321">
        <v>50.741163312692237</v>
      </c>
      <c r="G510" s="322">
        <f t="shared" ref="G510:G517" si="23">F510*(100-$G$453)/100</f>
        <v>50.741163312692237</v>
      </c>
      <c r="I510" s="19"/>
    </row>
    <row r="511" spans="2:9" ht="14.25" customHeight="1">
      <c r="B511" s="7" t="s">
        <v>1430</v>
      </c>
      <c r="C511" s="236" t="s">
        <v>602</v>
      </c>
      <c r="D511" s="237" t="s">
        <v>364</v>
      </c>
      <c r="E511" s="237">
        <v>12</v>
      </c>
      <c r="F511" s="321">
        <v>62.704967639823664</v>
      </c>
      <c r="G511" s="322">
        <f t="shared" si="23"/>
        <v>62.704967639823664</v>
      </c>
      <c r="I511" s="19"/>
    </row>
    <row r="512" spans="2:9" ht="14.25" customHeight="1">
      <c r="B512" s="77" t="s">
        <v>1598</v>
      </c>
      <c r="C512" s="228" t="s">
        <v>603</v>
      </c>
      <c r="D512" s="229" t="s">
        <v>365</v>
      </c>
      <c r="E512" s="229">
        <v>8</v>
      </c>
      <c r="F512" s="220">
        <v>75.725597264255498</v>
      </c>
      <c r="G512" s="323">
        <f t="shared" si="23"/>
        <v>75.725597264255498</v>
      </c>
      <c r="I512" s="19"/>
    </row>
    <row r="513" spans="2:9" ht="14.25" customHeight="1">
      <c r="B513" s="24"/>
      <c r="C513" s="228" t="s">
        <v>604</v>
      </c>
      <c r="D513" s="229" t="s">
        <v>366</v>
      </c>
      <c r="E513" s="229">
        <v>6</v>
      </c>
      <c r="F513" s="220">
        <v>127.04936939469026</v>
      </c>
      <c r="G513" s="323">
        <f t="shared" si="23"/>
        <v>127.04936939469026</v>
      </c>
      <c r="I513" s="19"/>
    </row>
    <row r="514" spans="2:9" ht="14.25" customHeight="1">
      <c r="B514" s="24"/>
      <c r="C514" s="228" t="s">
        <v>605</v>
      </c>
      <c r="D514" s="229" t="s">
        <v>367</v>
      </c>
      <c r="E514" s="229">
        <v>2</v>
      </c>
      <c r="F514" s="220">
        <v>135.51752081536657</v>
      </c>
      <c r="G514" s="323">
        <f t="shared" si="23"/>
        <v>135.51752081536657</v>
      </c>
      <c r="I514" s="19"/>
    </row>
    <row r="515" spans="2:9" ht="14.25" customHeight="1">
      <c r="B515" s="24"/>
      <c r="C515" s="228" t="s">
        <v>606</v>
      </c>
      <c r="D515" s="229" t="s">
        <v>368</v>
      </c>
      <c r="E515" s="229">
        <v>1</v>
      </c>
      <c r="F515" s="220">
        <v>268.60976306385135</v>
      </c>
      <c r="G515" s="323">
        <f t="shared" si="23"/>
        <v>268.60976306385135</v>
      </c>
      <c r="I515" s="19"/>
    </row>
    <row r="516" spans="2:9" ht="14.25" customHeight="1">
      <c r="B516" s="24"/>
      <c r="C516" s="228" t="s">
        <v>607</v>
      </c>
      <c r="D516" s="229" t="s">
        <v>369</v>
      </c>
      <c r="E516" s="229">
        <v>1</v>
      </c>
      <c r="F516" s="220">
        <v>336.36852347153462</v>
      </c>
      <c r="G516" s="323">
        <f t="shared" si="23"/>
        <v>336.36852347153467</v>
      </c>
      <c r="I516" s="19"/>
    </row>
    <row r="517" spans="2:9" ht="14.25" customHeight="1">
      <c r="B517" s="24"/>
      <c r="C517" s="228" t="s">
        <v>608</v>
      </c>
      <c r="D517" s="229" t="s">
        <v>370</v>
      </c>
      <c r="E517" s="229">
        <v>1</v>
      </c>
      <c r="F517" s="220">
        <v>508.1703794942149</v>
      </c>
      <c r="G517" s="323">
        <f t="shared" si="23"/>
        <v>508.17037949421484</v>
      </c>
      <c r="I517" s="19"/>
    </row>
    <row r="518" spans="2:9" ht="14.25" customHeight="1">
      <c r="B518" s="24"/>
      <c r="C518" s="59"/>
      <c r="D518" s="29"/>
      <c r="E518" s="29"/>
      <c r="F518" s="30"/>
      <c r="G518" s="235"/>
      <c r="I518" s="19"/>
    </row>
    <row r="519" spans="2:9" ht="14.25" customHeight="1">
      <c r="B519" s="24"/>
      <c r="C519" s="59"/>
      <c r="D519" s="29"/>
      <c r="E519" s="29"/>
      <c r="F519" s="30"/>
      <c r="G519" s="235"/>
      <c r="I519" s="19"/>
    </row>
    <row r="520" spans="2:9" ht="14.25" customHeight="1" thickBot="1">
      <c r="B520" s="25"/>
      <c r="C520" s="247"/>
      <c r="D520" s="248"/>
      <c r="E520" s="248"/>
      <c r="F520" s="249"/>
      <c r="G520" s="250"/>
      <c r="I520" s="19"/>
    </row>
    <row r="521" spans="2:9" ht="14.25" customHeight="1" thickBot="1">
      <c r="C521" s="28"/>
      <c r="D521" s="242"/>
      <c r="E521" s="242"/>
      <c r="F521" s="243"/>
      <c r="G521" s="244"/>
      <c r="I521" s="19"/>
    </row>
    <row r="522" spans="2:9" ht="14.25" customHeight="1">
      <c r="B522" s="84"/>
      <c r="C522" s="232"/>
      <c r="D522" s="105"/>
      <c r="E522" s="105"/>
      <c r="F522" s="233"/>
      <c r="G522" s="234"/>
      <c r="I522" s="19"/>
    </row>
    <row r="523" spans="2:9" ht="14.25" customHeight="1">
      <c r="B523" s="22"/>
      <c r="C523" s="59"/>
      <c r="D523" s="29"/>
      <c r="E523" s="29"/>
      <c r="F523" s="30"/>
      <c r="G523" s="235"/>
      <c r="I523" s="19"/>
    </row>
    <row r="524" spans="2:9" ht="14.25" customHeight="1">
      <c r="B524" s="22"/>
      <c r="C524" s="236" t="s">
        <v>609</v>
      </c>
      <c r="D524" s="237" t="s">
        <v>19</v>
      </c>
      <c r="E524" s="237">
        <v>12</v>
      </c>
      <c r="F524" s="321">
        <v>53.667756443677945</v>
      </c>
      <c r="G524" s="322">
        <f t="shared" ref="G524:G531" si="24">F524*(100-$G$453)/100</f>
        <v>53.667756443677945</v>
      </c>
      <c r="I524" s="19"/>
    </row>
    <row r="525" spans="2:9" ht="14.25" customHeight="1">
      <c r="B525" s="7" t="s">
        <v>1430</v>
      </c>
      <c r="C525" s="228" t="s">
        <v>610</v>
      </c>
      <c r="D525" s="229" t="s">
        <v>364</v>
      </c>
      <c r="E525" s="229">
        <v>12</v>
      </c>
      <c r="F525" s="220">
        <v>70.820843961399817</v>
      </c>
      <c r="G525" s="323">
        <f t="shared" si="24"/>
        <v>70.820843961399817</v>
      </c>
      <c r="I525" s="19"/>
    </row>
    <row r="526" spans="2:9" ht="14.25" customHeight="1">
      <c r="B526" s="77" t="s">
        <v>1599</v>
      </c>
      <c r="C526" s="228" t="s">
        <v>611</v>
      </c>
      <c r="D526" s="229" t="s">
        <v>365</v>
      </c>
      <c r="E526" s="229">
        <v>8</v>
      </c>
      <c r="F526" s="220">
        <v>75.725597264255498</v>
      </c>
      <c r="G526" s="323">
        <f t="shared" si="24"/>
        <v>75.725597264255498</v>
      </c>
      <c r="I526" s="19"/>
    </row>
    <row r="527" spans="2:9" ht="14.25" customHeight="1">
      <c r="B527" s="22"/>
      <c r="C527" s="228" t="s">
        <v>612</v>
      </c>
      <c r="D527" s="229" t="s">
        <v>366</v>
      </c>
      <c r="E527" s="229">
        <v>6</v>
      </c>
      <c r="F527" s="220">
        <v>127.04936939469026</v>
      </c>
      <c r="G527" s="323">
        <f t="shared" si="24"/>
        <v>127.04936939469026</v>
      </c>
      <c r="I527" s="19"/>
    </row>
    <row r="528" spans="2:9" ht="14.25" customHeight="1">
      <c r="B528" s="22"/>
      <c r="C528" s="228" t="s">
        <v>613</v>
      </c>
      <c r="D528" s="229" t="s">
        <v>367</v>
      </c>
      <c r="E528" s="229">
        <v>2</v>
      </c>
      <c r="F528" s="220">
        <v>135.51752081536657</v>
      </c>
      <c r="G528" s="323">
        <f t="shared" si="24"/>
        <v>135.51752081536657</v>
      </c>
      <c r="I528" s="19"/>
    </row>
    <row r="529" spans="2:9" ht="14.25" customHeight="1">
      <c r="B529" s="22"/>
      <c r="C529" s="228" t="s">
        <v>614</v>
      </c>
      <c r="D529" s="229" t="s">
        <v>368</v>
      </c>
      <c r="E529" s="229">
        <v>1</v>
      </c>
      <c r="F529" s="220">
        <v>268.60976306385135</v>
      </c>
      <c r="G529" s="323">
        <f t="shared" si="24"/>
        <v>268.60976306385135</v>
      </c>
      <c r="I529" s="19"/>
    </row>
    <row r="530" spans="2:9" ht="14.25" customHeight="1">
      <c r="B530" s="22"/>
      <c r="C530" s="228" t="s">
        <v>615</v>
      </c>
      <c r="D530" s="229" t="s">
        <v>369</v>
      </c>
      <c r="E530" s="229">
        <v>1</v>
      </c>
      <c r="F530" s="220">
        <v>336.36852347153462</v>
      </c>
      <c r="G530" s="323">
        <f t="shared" si="24"/>
        <v>336.36852347153467</v>
      </c>
      <c r="I530" s="19"/>
    </row>
    <row r="531" spans="2:9" ht="14.25" customHeight="1">
      <c r="B531" s="22"/>
      <c r="C531" s="228" t="s">
        <v>616</v>
      </c>
      <c r="D531" s="229" t="s">
        <v>370</v>
      </c>
      <c r="E531" s="229">
        <v>1</v>
      </c>
      <c r="F531" s="220">
        <v>508.1703794942149</v>
      </c>
      <c r="G531" s="323">
        <f t="shared" si="24"/>
        <v>508.17037949421484</v>
      </c>
      <c r="I531" s="19"/>
    </row>
    <row r="532" spans="2:9" ht="14.25" customHeight="1">
      <c r="B532" s="22"/>
      <c r="C532" s="59"/>
      <c r="D532" s="29"/>
      <c r="E532" s="29"/>
      <c r="F532" s="30"/>
      <c r="G532" s="235"/>
      <c r="I532" s="19"/>
    </row>
    <row r="533" spans="2:9" ht="14.25" customHeight="1">
      <c r="B533" s="22"/>
      <c r="C533" s="59"/>
      <c r="D533" s="29"/>
      <c r="E533" s="29"/>
      <c r="F533" s="30"/>
      <c r="G533" s="235"/>
      <c r="I533" s="19"/>
    </row>
    <row r="534" spans="2:9" ht="14.25" customHeight="1" thickBot="1">
      <c r="B534" s="64"/>
      <c r="C534" s="247"/>
      <c r="D534" s="248"/>
      <c r="E534" s="248"/>
      <c r="F534" s="249"/>
      <c r="G534" s="250"/>
      <c r="I534" s="19"/>
    </row>
    <row r="535" spans="2:9" ht="14.25" customHeight="1" thickBot="1">
      <c r="B535" s="27"/>
      <c r="C535" s="28"/>
      <c r="D535" s="242"/>
      <c r="E535" s="242"/>
      <c r="F535" s="243"/>
      <c r="G535" s="244"/>
      <c r="I535" s="19"/>
    </row>
    <row r="536" spans="2:9" ht="14.25" customHeight="1">
      <c r="B536" s="55"/>
      <c r="C536" s="232"/>
      <c r="D536" s="105"/>
      <c r="E536" s="105"/>
      <c r="F536" s="233"/>
      <c r="G536" s="234"/>
      <c r="I536" s="19"/>
    </row>
    <row r="537" spans="2:9" ht="14.25" customHeight="1">
      <c r="B537" s="45"/>
      <c r="C537" s="59"/>
      <c r="D537" s="29"/>
      <c r="E537" s="29"/>
      <c r="F537" s="30"/>
      <c r="G537" s="235"/>
      <c r="I537" s="19"/>
    </row>
    <row r="538" spans="2:9" ht="14.25" customHeight="1">
      <c r="B538" s="24"/>
      <c r="C538" s="236" t="s">
        <v>617</v>
      </c>
      <c r="D538" s="237" t="s">
        <v>153</v>
      </c>
      <c r="E538" s="237">
        <v>8</v>
      </c>
      <c r="F538" s="321">
        <v>39.996772790138166</v>
      </c>
      <c r="G538" s="322">
        <f t="shared" ref="G538:G546" si="25">F538*(100-$G$453)/100</f>
        <v>39.996772790138166</v>
      </c>
      <c r="I538" s="19"/>
    </row>
    <row r="539" spans="2:9" ht="14.25" customHeight="1">
      <c r="B539" s="7" t="s">
        <v>1432</v>
      </c>
      <c r="C539" s="228" t="s">
        <v>618</v>
      </c>
      <c r="D539" s="229" t="s">
        <v>19</v>
      </c>
      <c r="E539" s="229">
        <v>8</v>
      </c>
      <c r="F539" s="220">
        <v>52.38059742773514</v>
      </c>
      <c r="G539" s="323">
        <f t="shared" si="25"/>
        <v>52.38059742773514</v>
      </c>
      <c r="I539" s="19"/>
    </row>
    <row r="540" spans="2:9" ht="14.25" customHeight="1">
      <c r="B540" s="77" t="s">
        <v>1600</v>
      </c>
      <c r="C540" s="236" t="s">
        <v>619</v>
      </c>
      <c r="D540" s="237" t="s">
        <v>364</v>
      </c>
      <c r="E540" s="237">
        <v>10</v>
      </c>
      <c r="F540" s="321">
        <v>60.875846932957579</v>
      </c>
      <c r="G540" s="322">
        <f t="shared" si="25"/>
        <v>60.875846932957572</v>
      </c>
      <c r="I540" s="19"/>
    </row>
    <row r="541" spans="2:9" ht="14.25" customHeight="1">
      <c r="B541" s="24"/>
      <c r="C541" s="228" t="s">
        <v>620</v>
      </c>
      <c r="D541" s="229" t="s">
        <v>365</v>
      </c>
      <c r="E541" s="229">
        <v>8</v>
      </c>
      <c r="F541" s="220">
        <v>73.517103373743126</v>
      </c>
      <c r="G541" s="323">
        <f t="shared" si="25"/>
        <v>73.517103373743126</v>
      </c>
      <c r="I541" s="19"/>
    </row>
    <row r="542" spans="2:9" ht="14.25" customHeight="1">
      <c r="B542" s="24"/>
      <c r="C542" s="236" t="s">
        <v>621</v>
      </c>
      <c r="D542" s="237" t="s">
        <v>366</v>
      </c>
      <c r="E542" s="237">
        <v>5</v>
      </c>
      <c r="F542" s="321">
        <v>123.35048085413885</v>
      </c>
      <c r="G542" s="322">
        <f t="shared" si="25"/>
        <v>123.35048085413887</v>
      </c>
      <c r="I542" s="19"/>
    </row>
    <row r="543" spans="2:9" ht="14.25" customHeight="1">
      <c r="B543" s="24"/>
      <c r="C543" s="228" t="s">
        <v>622</v>
      </c>
      <c r="D543" s="229" t="s">
        <v>367</v>
      </c>
      <c r="E543" s="229">
        <v>2</v>
      </c>
      <c r="F543" s="220">
        <v>131.56120047162653</v>
      </c>
      <c r="G543" s="323">
        <f t="shared" si="25"/>
        <v>131.56120047162653</v>
      </c>
      <c r="I543" s="19"/>
    </row>
    <row r="544" spans="2:9" ht="14.25" customHeight="1">
      <c r="B544" s="24"/>
      <c r="C544" s="228" t="s">
        <v>623</v>
      </c>
      <c r="D544" s="229" t="s">
        <v>368</v>
      </c>
      <c r="E544" s="229">
        <v>1</v>
      </c>
      <c r="F544" s="220">
        <v>260.77841663000993</v>
      </c>
      <c r="G544" s="323">
        <f t="shared" si="25"/>
        <v>260.77841663000993</v>
      </c>
      <c r="I544" s="19"/>
    </row>
    <row r="545" spans="2:9" ht="14.25" customHeight="1">
      <c r="B545" s="6"/>
      <c r="C545" s="228" t="s">
        <v>624</v>
      </c>
      <c r="D545" s="229" t="s">
        <v>369</v>
      </c>
      <c r="E545" s="229">
        <v>1</v>
      </c>
      <c r="F545" s="220">
        <v>326.57256590809624</v>
      </c>
      <c r="G545" s="323">
        <f t="shared" si="25"/>
        <v>326.57256590809624</v>
      </c>
      <c r="I545" s="19"/>
    </row>
    <row r="546" spans="2:9" ht="14.25" customHeight="1">
      <c r="B546" s="6"/>
      <c r="C546" s="228" t="s">
        <v>625</v>
      </c>
      <c r="D546" s="229" t="s">
        <v>370</v>
      </c>
      <c r="E546" s="229">
        <v>1</v>
      </c>
      <c r="F546" s="220">
        <v>493.37482533200915</v>
      </c>
      <c r="G546" s="323">
        <f t="shared" si="25"/>
        <v>493.37482533200915</v>
      </c>
      <c r="I546" s="19"/>
    </row>
    <row r="547" spans="2:9" ht="14.25" customHeight="1">
      <c r="B547" s="6"/>
      <c r="C547" s="59"/>
      <c r="D547" s="29"/>
      <c r="E547" s="29"/>
      <c r="F547" s="30"/>
      <c r="G547" s="235"/>
      <c r="I547" s="19"/>
    </row>
    <row r="548" spans="2:9" ht="14.25" customHeight="1" thickBot="1">
      <c r="B548" s="85"/>
      <c r="C548" s="247"/>
      <c r="D548" s="248"/>
      <c r="E548" s="248"/>
      <c r="F548" s="249"/>
      <c r="G548" s="250"/>
      <c r="I548" s="19"/>
    </row>
    <row r="549" spans="2:9" ht="14.25" customHeight="1" thickBot="1">
      <c r="B549" s="27"/>
      <c r="C549" s="28"/>
      <c r="D549" s="242"/>
      <c r="E549" s="242"/>
      <c r="F549" s="243"/>
      <c r="G549" s="244"/>
      <c r="I549" s="19"/>
    </row>
    <row r="550" spans="2:9" ht="14.25" customHeight="1">
      <c r="B550" s="74"/>
      <c r="C550" s="232"/>
      <c r="D550" s="105"/>
      <c r="E550" s="105"/>
      <c r="F550" s="233"/>
      <c r="G550" s="234"/>
      <c r="I550" s="19"/>
    </row>
    <row r="551" spans="2:9" ht="14.25" customHeight="1">
      <c r="B551" s="22"/>
      <c r="C551" s="59"/>
      <c r="D551" s="29"/>
      <c r="E551" s="29"/>
      <c r="F551" s="30"/>
      <c r="G551" s="235"/>
      <c r="I551" s="19"/>
    </row>
    <row r="552" spans="2:9" ht="14.25" customHeight="1">
      <c r="B552" s="22"/>
      <c r="C552" s="236" t="s">
        <v>626</v>
      </c>
      <c r="D552" s="237" t="s">
        <v>153</v>
      </c>
      <c r="E552" s="237">
        <v>8</v>
      </c>
      <c r="F552" s="321">
        <v>41.804714896946315</v>
      </c>
      <c r="G552" s="322">
        <f t="shared" ref="G552:G560" si="26">F552*(100-$G$453)/100</f>
        <v>41.804714896946315</v>
      </c>
      <c r="I552" s="19"/>
    </row>
    <row r="553" spans="2:9" ht="14.25" customHeight="1">
      <c r="B553" s="5" t="s">
        <v>1433</v>
      </c>
      <c r="C553" s="228" t="s">
        <v>627</v>
      </c>
      <c r="D553" s="229" t="s">
        <v>19</v>
      </c>
      <c r="E553" s="229">
        <v>8</v>
      </c>
      <c r="F553" s="220">
        <v>43.058856343854707</v>
      </c>
      <c r="G553" s="323">
        <f t="shared" si="26"/>
        <v>43.058856343854707</v>
      </c>
      <c r="I553" s="19"/>
    </row>
    <row r="554" spans="2:9" ht="14.25" customHeight="1">
      <c r="B554" s="78" t="s">
        <v>1601</v>
      </c>
      <c r="C554" s="228" t="s">
        <v>628</v>
      </c>
      <c r="D554" s="229" t="s">
        <v>364</v>
      </c>
      <c r="E554" s="229">
        <v>10</v>
      </c>
      <c r="F554" s="220">
        <v>65.306383756255414</v>
      </c>
      <c r="G554" s="323">
        <f t="shared" si="26"/>
        <v>65.306383756255414</v>
      </c>
      <c r="I554" s="19"/>
    </row>
    <row r="555" spans="2:9" ht="14.25" customHeight="1">
      <c r="B555" s="22"/>
      <c r="C555" s="228" t="s">
        <v>629</v>
      </c>
      <c r="D555" s="229" t="s">
        <v>365</v>
      </c>
      <c r="E555" s="229">
        <v>8</v>
      </c>
      <c r="F555" s="220">
        <v>68.76138953589134</v>
      </c>
      <c r="G555" s="323">
        <f t="shared" si="26"/>
        <v>68.76138953589134</v>
      </c>
      <c r="I555" s="19"/>
    </row>
    <row r="556" spans="2:9" ht="14.25" customHeight="1">
      <c r="B556" s="22"/>
      <c r="C556" s="228" t="s">
        <v>630</v>
      </c>
      <c r="D556" s="229" t="s">
        <v>366</v>
      </c>
      <c r="E556" s="229">
        <v>5</v>
      </c>
      <c r="F556" s="220">
        <v>73.517103373743126</v>
      </c>
      <c r="G556" s="323">
        <f t="shared" si="26"/>
        <v>73.517103373743126</v>
      </c>
      <c r="I556" s="19"/>
    </row>
    <row r="557" spans="2:9" ht="14.25" customHeight="1">
      <c r="B557" s="22"/>
      <c r="C557" s="228" t="s">
        <v>631</v>
      </c>
      <c r="D557" s="229" t="s">
        <v>367</v>
      </c>
      <c r="E557" s="229">
        <v>2</v>
      </c>
      <c r="F557" s="220">
        <v>123.35048085413885</v>
      </c>
      <c r="G557" s="323">
        <f t="shared" si="26"/>
        <v>123.35048085413887</v>
      </c>
      <c r="I557" s="19"/>
    </row>
    <row r="558" spans="2:9" ht="14.25" customHeight="1">
      <c r="B558" s="4"/>
      <c r="C558" s="236" t="s">
        <v>632</v>
      </c>
      <c r="D558" s="237" t="s">
        <v>368</v>
      </c>
      <c r="E558" s="237">
        <v>1</v>
      </c>
      <c r="F558" s="321">
        <v>131.56120047162653</v>
      </c>
      <c r="G558" s="322">
        <f t="shared" si="26"/>
        <v>131.56120047162653</v>
      </c>
      <c r="I558" s="19"/>
    </row>
    <row r="559" spans="2:9" ht="14.25" customHeight="1">
      <c r="B559" s="4"/>
      <c r="C559" s="228" t="s">
        <v>633</v>
      </c>
      <c r="D559" s="229" t="s">
        <v>369</v>
      </c>
      <c r="E559" s="229">
        <v>1</v>
      </c>
      <c r="F559" s="220">
        <v>260.77841663000993</v>
      </c>
      <c r="G559" s="323">
        <f t="shared" si="26"/>
        <v>260.77841663000993</v>
      </c>
      <c r="I559" s="19"/>
    </row>
    <row r="560" spans="2:9" ht="14.25" customHeight="1">
      <c r="B560" s="22"/>
      <c r="C560" s="228" t="s">
        <v>634</v>
      </c>
      <c r="D560" s="229" t="s">
        <v>370</v>
      </c>
      <c r="E560" s="229">
        <v>1</v>
      </c>
      <c r="F560" s="220">
        <v>326.57256590809624</v>
      </c>
      <c r="G560" s="323">
        <f t="shared" si="26"/>
        <v>326.57256590809624</v>
      </c>
      <c r="I560" s="19"/>
    </row>
    <row r="561" spans="2:9" ht="14.25" customHeight="1">
      <c r="B561" s="22"/>
      <c r="C561" s="59"/>
      <c r="D561" s="29"/>
      <c r="E561" s="29"/>
      <c r="F561" s="30"/>
      <c r="G561" s="235"/>
      <c r="I561" s="19"/>
    </row>
    <row r="562" spans="2:9" ht="14.25" customHeight="1" thickBot="1">
      <c r="B562" s="64"/>
      <c r="C562" s="247"/>
      <c r="D562" s="248"/>
      <c r="E562" s="248"/>
      <c r="F562" s="249"/>
      <c r="G562" s="250"/>
      <c r="I562" s="19"/>
    </row>
    <row r="563" spans="2:9" ht="14.25" customHeight="1" thickBot="1">
      <c r="B563" s="653"/>
      <c r="C563" s="59"/>
      <c r="D563" s="29"/>
      <c r="E563" s="29"/>
      <c r="F563" s="30"/>
      <c r="G563" s="386"/>
      <c r="I563" s="19"/>
    </row>
    <row r="564" spans="2:9" ht="14.25" customHeight="1">
      <c r="B564" s="48"/>
      <c r="C564" s="232"/>
      <c r="D564" s="105"/>
      <c r="E564" s="105"/>
      <c r="F564" s="233"/>
      <c r="G564" s="234"/>
      <c r="I564" s="19"/>
    </row>
    <row r="565" spans="2:9" ht="14.25" customHeight="1">
      <c r="B565" s="24"/>
      <c r="C565" s="59"/>
      <c r="D565" s="29"/>
      <c r="E565" s="29"/>
      <c r="F565" s="30"/>
      <c r="G565" s="235"/>
      <c r="I565" s="19"/>
    </row>
    <row r="566" spans="2:9" ht="14.25" customHeight="1">
      <c r="B566" s="7" t="s">
        <v>1434</v>
      </c>
      <c r="C566" s="236" t="s">
        <v>635</v>
      </c>
      <c r="D566" s="237" t="s">
        <v>153</v>
      </c>
      <c r="E566" s="237">
        <v>24</v>
      </c>
      <c r="F566" s="321">
        <v>53.559364105493287</v>
      </c>
      <c r="G566" s="322">
        <f t="shared" ref="G566:G571" si="27">F566*(100-$G$453)/100</f>
        <v>53.559364105493287</v>
      </c>
      <c r="I566" s="19"/>
    </row>
    <row r="567" spans="2:9" ht="14.25" customHeight="1">
      <c r="B567" s="7" t="s">
        <v>1435</v>
      </c>
      <c r="C567" s="228" t="s">
        <v>636</v>
      </c>
      <c r="D567" s="229" t="s">
        <v>19</v>
      </c>
      <c r="E567" s="229">
        <v>15</v>
      </c>
      <c r="F567" s="220">
        <v>58.044097097883459</v>
      </c>
      <c r="G567" s="323">
        <f t="shared" si="27"/>
        <v>58.044097097883459</v>
      </c>
      <c r="I567" s="19"/>
    </row>
    <row r="568" spans="2:9" ht="14.25" customHeight="1">
      <c r="B568" s="7" t="s">
        <v>1602</v>
      </c>
      <c r="C568" s="228" t="s">
        <v>637</v>
      </c>
      <c r="D568" s="229" t="s">
        <v>364</v>
      </c>
      <c r="E568" s="229">
        <v>10</v>
      </c>
      <c r="F568" s="220">
        <v>61.431357666153957</v>
      </c>
      <c r="G568" s="323">
        <f t="shared" si="27"/>
        <v>61.431357666153957</v>
      </c>
      <c r="I568" s="19"/>
    </row>
    <row r="569" spans="2:9" ht="14.25" customHeight="1">
      <c r="B569" s="24"/>
      <c r="C569" s="228" t="s">
        <v>638</v>
      </c>
      <c r="D569" s="229" t="s">
        <v>365</v>
      </c>
      <c r="E569" s="229">
        <v>5</v>
      </c>
      <c r="F569" s="220">
        <v>77.527619886575422</v>
      </c>
      <c r="G569" s="323">
        <f t="shared" si="27"/>
        <v>77.527619886575422</v>
      </c>
      <c r="I569" s="19"/>
    </row>
    <row r="570" spans="2:9" ht="14.25" customHeight="1">
      <c r="B570" s="6"/>
      <c r="C570" s="228" t="s">
        <v>639</v>
      </c>
      <c r="D570" s="229" t="s">
        <v>366</v>
      </c>
      <c r="E570" s="229">
        <v>3</v>
      </c>
      <c r="F570" s="220">
        <v>105.72317685685915</v>
      </c>
      <c r="G570" s="323">
        <f t="shared" si="27"/>
        <v>105.72317685685915</v>
      </c>
      <c r="I570" s="19"/>
    </row>
    <row r="571" spans="2:9" ht="14.25" customHeight="1">
      <c r="B571" s="6"/>
      <c r="C571" s="228" t="s">
        <v>640</v>
      </c>
      <c r="D571" s="229" t="s">
        <v>367</v>
      </c>
      <c r="E571" s="229">
        <v>4</v>
      </c>
      <c r="F571" s="220">
        <v>136.26271814038608</v>
      </c>
      <c r="G571" s="323">
        <f t="shared" si="27"/>
        <v>136.26271814038608</v>
      </c>
      <c r="I571" s="19"/>
    </row>
    <row r="572" spans="2:9" ht="14.25" customHeight="1">
      <c r="B572" s="24"/>
      <c r="C572" s="59"/>
      <c r="D572" s="59"/>
      <c r="E572" s="59"/>
      <c r="F572" s="59"/>
      <c r="G572" s="261"/>
      <c r="I572" s="19"/>
    </row>
    <row r="573" spans="2:9" ht="14.25" customHeight="1">
      <c r="B573" s="24"/>
      <c r="C573" s="59"/>
      <c r="D573" s="59"/>
      <c r="E573" s="59"/>
      <c r="F573" s="59"/>
      <c r="G573" s="261"/>
      <c r="I573" s="19"/>
    </row>
    <row r="574" spans="2:9" ht="14.25" customHeight="1" thickBot="1">
      <c r="B574" s="25"/>
      <c r="C574" s="247"/>
      <c r="D574" s="247"/>
      <c r="E574" s="247"/>
      <c r="F574" s="247"/>
      <c r="G574" s="262"/>
      <c r="I574" s="19"/>
    </row>
    <row r="575" spans="2:9" ht="14.25" customHeight="1" thickBot="1">
      <c r="B575" s="27"/>
      <c r="C575" s="28"/>
      <c r="D575" s="28"/>
      <c r="E575" s="28"/>
      <c r="F575" s="28"/>
      <c r="G575" s="28"/>
      <c r="I575" s="19"/>
    </row>
    <row r="576" spans="2:9" ht="14.25" customHeight="1">
      <c r="B576" s="74"/>
      <c r="C576" s="232"/>
      <c r="D576" s="232"/>
      <c r="E576" s="232"/>
      <c r="F576" s="232"/>
      <c r="G576" s="260"/>
      <c r="I576" s="19"/>
    </row>
    <row r="577" spans="2:9" ht="14.25" customHeight="1">
      <c r="B577" s="22"/>
      <c r="C577" s="59"/>
      <c r="D577" s="29"/>
      <c r="E577" s="29"/>
      <c r="F577" s="30"/>
      <c r="G577" s="235"/>
      <c r="I577" s="19"/>
    </row>
    <row r="578" spans="2:9" ht="14.25" customHeight="1">
      <c r="B578" s="5" t="s">
        <v>1433</v>
      </c>
      <c r="C578" s="236" t="s">
        <v>641</v>
      </c>
      <c r="D578" s="237" t="s">
        <v>19</v>
      </c>
      <c r="E578" s="237">
        <v>8</v>
      </c>
      <c r="F578" s="321">
        <v>69.994352382741795</v>
      </c>
      <c r="G578" s="322">
        <f>F578*(100-$G$453)/100</f>
        <v>69.994352382741795</v>
      </c>
      <c r="I578" s="19"/>
    </row>
    <row r="579" spans="2:9" ht="14.25" customHeight="1">
      <c r="B579" s="78" t="s">
        <v>1603</v>
      </c>
      <c r="C579" s="228" t="s">
        <v>642</v>
      </c>
      <c r="D579" s="229" t="s">
        <v>364</v>
      </c>
      <c r="E579" s="229">
        <v>10</v>
      </c>
      <c r="F579" s="220">
        <v>73.449358162377735</v>
      </c>
      <c r="G579" s="323">
        <f>F579*(100-$G$453)/100</f>
        <v>73.449358162377735</v>
      </c>
      <c r="I579" s="19"/>
    </row>
    <row r="580" spans="2:9" ht="14.25" customHeight="1">
      <c r="B580" s="78" t="s">
        <v>1604</v>
      </c>
      <c r="C580" s="228" t="s">
        <v>643</v>
      </c>
      <c r="D580" s="229" t="s">
        <v>365</v>
      </c>
      <c r="E580" s="229">
        <v>8</v>
      </c>
      <c r="F580" s="220">
        <v>78.218621042502605</v>
      </c>
      <c r="G580" s="323">
        <f>F580*(100-$G$453)/100</f>
        <v>78.218621042502605</v>
      </c>
      <c r="I580" s="19"/>
    </row>
    <row r="581" spans="2:9" ht="14.25" customHeight="1">
      <c r="B581" s="22"/>
      <c r="C581" s="228" t="s">
        <v>644</v>
      </c>
      <c r="D581" s="229" t="s">
        <v>366</v>
      </c>
      <c r="E581" s="229">
        <v>5</v>
      </c>
      <c r="F581" s="220">
        <v>133.36322309394649</v>
      </c>
      <c r="G581" s="323">
        <f>F581*(100-$G$453)/100</f>
        <v>133.36322309394649</v>
      </c>
      <c r="I581" s="19"/>
    </row>
    <row r="582" spans="2:9" ht="14.25" customHeight="1">
      <c r="B582" s="22"/>
      <c r="C582" s="228" t="s">
        <v>645</v>
      </c>
      <c r="D582" s="229" t="s">
        <v>367</v>
      </c>
      <c r="E582" s="229">
        <v>2</v>
      </c>
      <c r="F582" s="220">
        <v>158.59153980642523</v>
      </c>
      <c r="G582" s="323">
        <f>F582*(100-$G$453)/100</f>
        <v>158.59153980642523</v>
      </c>
      <c r="I582" s="19"/>
    </row>
    <row r="583" spans="2:9" ht="14.25" customHeight="1">
      <c r="B583" s="22"/>
      <c r="C583" s="410"/>
      <c r="D583" s="410"/>
      <c r="E583" s="410"/>
      <c r="F583" s="410"/>
      <c r="G583" s="416"/>
      <c r="I583" s="19"/>
    </row>
    <row r="584" spans="2:9" ht="14.25" customHeight="1">
      <c r="B584" s="22"/>
      <c r="C584" s="410"/>
      <c r="D584" s="410"/>
      <c r="E584" s="410"/>
      <c r="F584" s="410"/>
      <c r="G584" s="416"/>
      <c r="I584" s="19"/>
    </row>
    <row r="585" spans="2:9" ht="14.25" customHeight="1">
      <c r="B585" s="22"/>
      <c r="C585" s="410"/>
      <c r="D585" s="410"/>
      <c r="E585" s="410"/>
      <c r="F585" s="410"/>
      <c r="G585" s="416"/>
      <c r="I585" s="19"/>
    </row>
    <row r="586" spans="2:9" ht="14.25" customHeight="1" thickBot="1">
      <c r="B586" s="64"/>
      <c r="C586" s="411"/>
      <c r="D586" s="411"/>
      <c r="E586" s="411"/>
      <c r="F586" s="411"/>
      <c r="G586" s="417"/>
      <c r="I586" s="19"/>
    </row>
    <row r="587" spans="2:9" ht="14.25" customHeight="1" thickBot="1">
      <c r="B587" s="27"/>
      <c r="C587" s="28"/>
      <c r="D587" s="28"/>
      <c r="E587" s="28"/>
      <c r="F587" s="28"/>
      <c r="G587" s="28"/>
      <c r="I587" s="19"/>
    </row>
    <row r="588" spans="2:9" ht="14.25" customHeight="1">
      <c r="B588" s="74"/>
      <c r="C588" s="232"/>
      <c r="D588" s="232"/>
      <c r="E588" s="232"/>
      <c r="F588" s="232"/>
      <c r="G588" s="260"/>
      <c r="I588" s="19"/>
    </row>
    <row r="589" spans="2:9" ht="14.25" customHeight="1">
      <c r="B589" s="22"/>
      <c r="C589" s="59"/>
      <c r="D589" s="29"/>
      <c r="E589" s="29"/>
      <c r="F589" s="30"/>
      <c r="G589" s="235"/>
      <c r="I589" s="19"/>
    </row>
    <row r="590" spans="2:9" ht="14.25" customHeight="1">
      <c r="B590" s="5" t="s">
        <v>1433</v>
      </c>
      <c r="C590" s="236" t="s">
        <v>646</v>
      </c>
      <c r="D590" s="237" t="s">
        <v>19</v>
      </c>
      <c r="E590" s="237">
        <v>8</v>
      </c>
      <c r="F590" s="321">
        <v>69.655626325914753</v>
      </c>
      <c r="G590" s="322">
        <f>F590*(100-$G$453)/100</f>
        <v>69.655626325914753</v>
      </c>
      <c r="I590" s="19"/>
    </row>
    <row r="591" spans="2:9" ht="14.25" customHeight="1">
      <c r="B591" s="78" t="s">
        <v>1605</v>
      </c>
      <c r="C591" s="228" t="s">
        <v>647</v>
      </c>
      <c r="D591" s="229" t="s">
        <v>364</v>
      </c>
      <c r="E591" s="229">
        <v>10</v>
      </c>
      <c r="F591" s="220">
        <v>73.449358162377735</v>
      </c>
      <c r="G591" s="323">
        <f>F591*(100-$G$453)/100</f>
        <v>73.449358162377735</v>
      </c>
      <c r="I591" s="19"/>
    </row>
    <row r="592" spans="2:9" ht="14.25" customHeight="1">
      <c r="B592" s="78" t="s">
        <v>1606</v>
      </c>
      <c r="C592" s="228" t="s">
        <v>648</v>
      </c>
      <c r="D592" s="229" t="s">
        <v>365</v>
      </c>
      <c r="E592" s="229">
        <v>8</v>
      </c>
      <c r="F592" s="220">
        <v>78.218621042502605</v>
      </c>
      <c r="G592" s="323">
        <f>F592*(100-$G$453)/100</f>
        <v>78.218621042502605</v>
      </c>
      <c r="I592" s="19"/>
    </row>
    <row r="593" spans="2:9" ht="14.25" customHeight="1">
      <c r="B593" s="22"/>
      <c r="C593" s="228" t="s">
        <v>649</v>
      </c>
      <c r="D593" s="229" t="s">
        <v>366</v>
      </c>
      <c r="E593" s="229">
        <v>5</v>
      </c>
      <c r="F593" s="220">
        <v>132.73996714938471</v>
      </c>
      <c r="G593" s="323">
        <f>F593*(100-$G$453)/100</f>
        <v>132.73996714938471</v>
      </c>
      <c r="I593" s="19"/>
    </row>
    <row r="594" spans="2:9" ht="14.25" customHeight="1">
      <c r="B594" s="22"/>
      <c r="C594" s="228" t="s">
        <v>650</v>
      </c>
      <c r="D594" s="229" t="s">
        <v>367</v>
      </c>
      <c r="E594" s="229">
        <v>2</v>
      </c>
      <c r="F594" s="220">
        <v>158.59153980642523</v>
      </c>
      <c r="G594" s="323">
        <f>F594*(100-$G$453)/100</f>
        <v>158.59153980642523</v>
      </c>
      <c r="I594" s="19"/>
    </row>
    <row r="595" spans="2:9">
      <c r="B595" s="22"/>
      <c r="C595" s="59"/>
      <c r="D595" s="29"/>
      <c r="E595" s="29"/>
      <c r="F595" s="30"/>
      <c r="G595" s="235"/>
      <c r="I595" s="19"/>
    </row>
    <row r="596" spans="2:9">
      <c r="B596" s="22"/>
      <c r="C596" s="59"/>
      <c r="D596" s="29"/>
      <c r="E596" s="29"/>
      <c r="F596" s="30"/>
      <c r="G596" s="235"/>
      <c r="I596" s="19"/>
    </row>
    <row r="597" spans="2:9">
      <c r="B597" s="22"/>
      <c r="C597" s="59"/>
      <c r="D597" s="29"/>
      <c r="E597" s="29"/>
      <c r="F597" s="30"/>
      <c r="G597" s="235"/>
      <c r="I597" s="19"/>
    </row>
    <row r="598" spans="2:9" ht="13.5" thickBot="1">
      <c r="B598" s="64"/>
      <c r="C598" s="247"/>
      <c r="D598" s="248"/>
      <c r="E598" s="248"/>
      <c r="F598" s="249"/>
      <c r="G598" s="250"/>
      <c r="I598" s="19"/>
    </row>
    <row r="599" spans="2:9" ht="13.5" thickBot="1">
      <c r="B599" s="27"/>
      <c r="C599" s="67"/>
      <c r="D599" s="8"/>
      <c r="E599" s="8"/>
      <c r="F599" s="68"/>
      <c r="G599" s="18"/>
      <c r="I599" s="19"/>
    </row>
    <row r="600" spans="2:9">
      <c r="B600" s="74"/>
      <c r="C600" s="232"/>
      <c r="D600" s="232"/>
      <c r="E600" s="232"/>
      <c r="F600" s="232"/>
      <c r="G600" s="260"/>
    </row>
    <row r="601" spans="2:9" ht="15">
      <c r="B601" s="5" t="s">
        <v>2532</v>
      </c>
      <c r="C601" s="59"/>
      <c r="D601" s="29"/>
      <c r="E601" s="29"/>
      <c r="F601" s="30"/>
      <c r="G601" s="235"/>
    </row>
    <row r="602" spans="2:9" ht="14.25" customHeight="1">
      <c r="B602" s="78" t="s">
        <v>2533</v>
      </c>
      <c r="C602" s="236">
        <v>163016050</v>
      </c>
      <c r="D602" s="237">
        <v>50</v>
      </c>
      <c r="E602" s="237">
        <v>1</v>
      </c>
      <c r="F602" s="321">
        <v>293.88615384615383</v>
      </c>
      <c r="G602" s="322">
        <f t="shared" ref="G602:G608" si="28">F602*(100-$G$452)/100</f>
        <v>293.88615384615383</v>
      </c>
    </row>
    <row r="603" spans="2:9" ht="14.25" customHeight="1">
      <c r="B603" s="78" t="s">
        <v>2534</v>
      </c>
      <c r="C603" s="236">
        <v>163016063</v>
      </c>
      <c r="D603" s="229">
        <v>63</v>
      </c>
      <c r="E603" s="229">
        <v>1</v>
      </c>
      <c r="F603" s="220">
        <v>318.32307692307688</v>
      </c>
      <c r="G603" s="323">
        <f t="shared" si="28"/>
        <v>318.32307692307688</v>
      </c>
    </row>
    <row r="604" spans="2:9" ht="14.25" customHeight="1">
      <c r="B604" s="78"/>
      <c r="C604" s="236">
        <v>163016090</v>
      </c>
      <c r="D604" s="229">
        <v>90</v>
      </c>
      <c r="E604" s="229">
        <v>1</v>
      </c>
      <c r="F604" s="220">
        <v>445.65230769230766</v>
      </c>
      <c r="G604" s="323">
        <f t="shared" si="28"/>
        <v>445.65230769230766</v>
      </c>
    </row>
    <row r="605" spans="2:9" ht="14.25" customHeight="1">
      <c r="B605" s="22"/>
      <c r="C605" s="236">
        <v>163016110</v>
      </c>
      <c r="D605" s="229">
        <v>110</v>
      </c>
      <c r="E605" s="229">
        <v>1</v>
      </c>
      <c r="F605" s="220">
        <v>715.10153846153833</v>
      </c>
      <c r="G605" s="323">
        <f t="shared" si="28"/>
        <v>715.10153846153833</v>
      </c>
    </row>
    <row r="606" spans="2:9" ht="14.25" customHeight="1">
      <c r="B606" s="22"/>
      <c r="C606" s="236">
        <v>163016125</v>
      </c>
      <c r="D606" s="229">
        <v>125</v>
      </c>
      <c r="E606" s="229">
        <v>1</v>
      </c>
      <c r="F606" s="220">
        <v>743.39692307692303</v>
      </c>
      <c r="G606" s="323">
        <f t="shared" si="28"/>
        <v>743.39692307692303</v>
      </c>
    </row>
    <row r="607" spans="2:9" ht="14.25" customHeight="1">
      <c r="B607" s="22"/>
      <c r="C607" s="236">
        <v>163016160</v>
      </c>
      <c r="D607" s="229">
        <v>160</v>
      </c>
      <c r="E607" s="229">
        <v>1</v>
      </c>
      <c r="F607" s="220">
        <v>1317.0215384615385</v>
      </c>
      <c r="G607" s="323">
        <f t="shared" si="28"/>
        <v>1317.0215384615385</v>
      </c>
    </row>
    <row r="608" spans="2:9" ht="14.25" customHeight="1">
      <c r="B608" s="22"/>
      <c r="C608" s="236">
        <v>163016180</v>
      </c>
      <c r="D608" s="229">
        <v>180</v>
      </c>
      <c r="E608" s="229">
        <v>1</v>
      </c>
      <c r="F608" s="220">
        <v>1351.1046153846153</v>
      </c>
      <c r="G608" s="323">
        <f t="shared" si="28"/>
        <v>1351.1046153846153</v>
      </c>
    </row>
    <row r="609" spans="2:7">
      <c r="B609" s="22"/>
      <c r="C609" s="59"/>
      <c r="D609" s="29"/>
      <c r="E609" s="29"/>
      <c r="F609" s="30"/>
      <c r="G609" s="235"/>
    </row>
    <row r="610" spans="2:7" ht="13.5" thickBot="1">
      <c r="B610" s="64"/>
      <c r="C610" s="247"/>
      <c r="D610" s="248"/>
      <c r="E610" s="248"/>
      <c r="F610" s="249"/>
      <c r="G610" s="250"/>
    </row>
  </sheetData>
  <mergeCells count="15">
    <mergeCell ref="C231:G234"/>
    <mergeCell ref="C238:G241"/>
    <mergeCell ref="C242:G243"/>
    <mergeCell ref="C250:G251"/>
    <mergeCell ref="C36:G37"/>
    <mergeCell ref="C7:G8"/>
    <mergeCell ref="C59:G59"/>
    <mergeCell ref="C61:G62"/>
    <mergeCell ref="C91:G91"/>
    <mergeCell ref="B2:G2"/>
    <mergeCell ref="B3:B5"/>
    <mergeCell ref="D3:D5"/>
    <mergeCell ref="E3:E5"/>
    <mergeCell ref="F3:F5"/>
    <mergeCell ref="G3:G4"/>
  </mergeCells>
  <printOptions horizontalCentered="1"/>
  <pageMargins left="0.59055118110236227" right="0.39370078740157483" top="0" bottom="1.1811023622047245" header="0" footer="0"/>
  <pageSetup scale="85" fitToHeight="0" orientation="portrait" r:id="rId1"/>
  <headerFooter scaleWithDoc="0">
    <oddFooter>&amp;L&amp;"Calibri,Tučné"&amp;9
&amp;10CLEVELINGS s.r.o.&amp;"Calibri,Obyčejné"
Míškovice 238
768 52 Míškovice&amp;"Arial,Obyčejné"
&amp;C&amp;G
&amp;R&amp;"Calibri,Obyčejné"&amp;9
&amp;10Tel.:  +420 573 033 029
sales@clevelings.cz
www.clevelings.cz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1" tint="0.499984740745262"/>
  </sheetPr>
  <dimension ref="B1:M691"/>
  <sheetViews>
    <sheetView zoomScaleNormal="100" workbookViewId="0">
      <pane ySplit="5" topLeftCell="A6" activePane="bottomLeft" state="frozen"/>
      <selection activeCell="J19" sqref="J19"/>
      <selection pane="bottomLeft" activeCell="J10" sqref="J10"/>
    </sheetView>
  </sheetViews>
  <sheetFormatPr defaultColWidth="9.140625" defaultRowHeight="14.25" customHeight="1"/>
  <cols>
    <col min="1" max="1" width="2.42578125" style="12" customWidth="1"/>
    <col min="2" max="2" width="35.7109375" style="27" customWidth="1"/>
    <col min="3" max="3" width="13.28515625" style="33" customWidth="1"/>
    <col min="4" max="4" width="15.7109375" style="8" customWidth="1"/>
    <col min="5" max="5" width="10.7109375" style="12" customWidth="1"/>
    <col min="6" max="7" width="14.7109375" style="15" customWidth="1"/>
    <col min="8" max="8" width="1.28515625" style="12" customWidth="1"/>
    <col min="9" max="9" width="9.140625" style="12"/>
    <col min="10" max="10" width="9.140625" style="44"/>
    <col min="11" max="11" width="11.7109375" style="12" bestFit="1" customWidth="1"/>
    <col min="12" max="12" width="9.140625" style="12"/>
    <col min="13" max="13" width="10" style="12" bestFit="1" customWidth="1"/>
    <col min="14" max="16384" width="9.140625" style="12"/>
  </cols>
  <sheetData>
    <row r="1" spans="2:11" ht="12.75" customHeight="1"/>
    <row r="2" spans="2:11" ht="21.75" customHeight="1">
      <c r="B2" s="1039" t="s">
        <v>1592</v>
      </c>
      <c r="C2" s="1039"/>
      <c r="D2" s="1039"/>
      <c r="E2" s="1039"/>
      <c r="F2" s="1039"/>
      <c r="G2" s="1039"/>
    </row>
    <row r="3" spans="2:11" ht="14.25" customHeight="1">
      <c r="B3" s="1065" t="s">
        <v>1453</v>
      </c>
      <c r="C3" s="1047" t="s">
        <v>1408</v>
      </c>
      <c r="D3" s="1044" t="s">
        <v>1571</v>
      </c>
      <c r="E3" s="1047" t="s">
        <v>1438</v>
      </c>
      <c r="F3" s="1078" t="s">
        <v>2269</v>
      </c>
      <c r="G3" s="1053" t="s">
        <v>1572</v>
      </c>
    </row>
    <row r="4" spans="2:11" ht="14.25" customHeight="1">
      <c r="B4" s="1066"/>
      <c r="C4" s="1048"/>
      <c r="D4" s="1045"/>
      <c r="E4" s="1048"/>
      <c r="F4" s="1079"/>
      <c r="G4" s="1054"/>
    </row>
    <row r="5" spans="2:11" ht="14.25" customHeight="1">
      <c r="B5" s="1067"/>
      <c r="C5" s="1049"/>
      <c r="D5" s="1046"/>
      <c r="E5" s="1049"/>
      <c r="F5" s="1080"/>
      <c r="G5" s="661">
        <f>'RABATOVÝ LIST '!J10</f>
        <v>0</v>
      </c>
    </row>
    <row r="6" spans="2:11" ht="14.25" customHeight="1" thickBot="1">
      <c r="C6" s="176"/>
      <c r="D6" s="178"/>
      <c r="G6" s="44"/>
    </row>
    <row r="7" spans="2:11" ht="14.25" customHeight="1">
      <c r="B7" s="226"/>
      <c r="C7" s="1028" t="s">
        <v>1595</v>
      </c>
      <c r="D7" s="1028"/>
      <c r="E7" s="1028"/>
      <c r="F7" s="1028"/>
      <c r="G7" s="1029"/>
    </row>
    <row r="8" spans="2:11" ht="14.25" customHeight="1">
      <c r="B8" s="227"/>
      <c r="C8" s="1030"/>
      <c r="D8" s="1030"/>
      <c r="E8" s="1030"/>
      <c r="F8" s="1030"/>
      <c r="G8" s="1031"/>
    </row>
    <row r="9" spans="2:11" ht="14.25" customHeight="1">
      <c r="B9" s="4"/>
      <c r="C9" s="1030"/>
      <c r="D9" s="1030"/>
      <c r="E9" s="1030"/>
      <c r="F9" s="1030"/>
      <c r="G9" s="1031"/>
    </row>
    <row r="10" spans="2:11" ht="14.25" customHeight="1">
      <c r="B10" s="4"/>
      <c r="C10" s="236">
        <v>17116025</v>
      </c>
      <c r="D10" s="237">
        <v>25</v>
      </c>
      <c r="E10" s="237">
        <v>40</v>
      </c>
      <c r="F10" s="321">
        <v>5.975127642429177</v>
      </c>
      <c r="G10" s="322">
        <f>F10*(100-$G$5)/100</f>
        <v>5.975127642429177</v>
      </c>
      <c r="I10" s="44"/>
      <c r="K10" s="44"/>
    </row>
    <row r="11" spans="2:11" ht="14.25" customHeight="1">
      <c r="B11" s="5" t="s">
        <v>1457</v>
      </c>
      <c r="C11" s="228">
        <v>17116032</v>
      </c>
      <c r="D11" s="229">
        <v>32</v>
      </c>
      <c r="E11" s="229">
        <v>40</v>
      </c>
      <c r="F11" s="220">
        <v>7.2622866583719707</v>
      </c>
      <c r="G11" s="323">
        <f t="shared" ref="G11:G27" si="0">F11*(100-$G$5)/100</f>
        <v>7.2622866583719716</v>
      </c>
      <c r="K11" s="44"/>
    </row>
    <row r="12" spans="2:11" ht="14.25" customHeight="1">
      <c r="B12" s="4"/>
      <c r="C12" s="228">
        <v>17116040</v>
      </c>
      <c r="D12" s="229">
        <v>40</v>
      </c>
      <c r="E12" s="229">
        <v>40</v>
      </c>
      <c r="F12" s="220">
        <v>7.9668368565722369</v>
      </c>
      <c r="G12" s="323">
        <f t="shared" si="0"/>
        <v>7.9668368565722369</v>
      </c>
      <c r="K12" s="44"/>
    </row>
    <row r="13" spans="2:11" ht="14.25" customHeight="1">
      <c r="B13" s="4"/>
      <c r="C13" s="228">
        <v>17116050</v>
      </c>
      <c r="D13" s="229">
        <v>50</v>
      </c>
      <c r="E13" s="229">
        <v>20</v>
      </c>
      <c r="F13" s="220">
        <v>9.1862506611496215</v>
      </c>
      <c r="G13" s="323">
        <f t="shared" si="0"/>
        <v>9.1862506611496215</v>
      </c>
      <c r="K13" s="44"/>
    </row>
    <row r="14" spans="2:11" ht="14.25" customHeight="1">
      <c r="B14" s="227"/>
      <c r="C14" s="228">
        <v>17116063</v>
      </c>
      <c r="D14" s="229">
        <v>63</v>
      </c>
      <c r="E14" s="229">
        <v>38</v>
      </c>
      <c r="F14" s="220">
        <v>11.381195509388913</v>
      </c>
      <c r="G14" s="323">
        <f t="shared" si="0"/>
        <v>11.381195509388913</v>
      </c>
      <c r="K14" s="44"/>
    </row>
    <row r="15" spans="2:11" ht="14.25" customHeight="1">
      <c r="B15" s="227"/>
      <c r="C15" s="228">
        <v>17116075</v>
      </c>
      <c r="D15" s="229">
        <v>75</v>
      </c>
      <c r="E15" s="229">
        <v>32</v>
      </c>
      <c r="F15" s="220">
        <v>15.296868726309622</v>
      </c>
      <c r="G15" s="323">
        <f t="shared" si="0"/>
        <v>15.296868726309622</v>
      </c>
      <c r="K15" s="44"/>
    </row>
    <row r="16" spans="2:11" ht="14.25" customHeight="1">
      <c r="B16" s="227"/>
      <c r="C16" s="228">
        <v>17116090</v>
      </c>
      <c r="D16" s="229">
        <v>90</v>
      </c>
      <c r="E16" s="229">
        <v>16</v>
      </c>
      <c r="F16" s="220">
        <v>18.792521632764785</v>
      </c>
      <c r="G16" s="323">
        <f t="shared" si="0"/>
        <v>18.792521632764785</v>
      </c>
      <c r="K16" s="44"/>
    </row>
    <row r="17" spans="2:13" ht="14.25" customHeight="1">
      <c r="B17" s="227"/>
      <c r="C17" s="228">
        <v>17116110</v>
      </c>
      <c r="D17" s="229">
        <v>110</v>
      </c>
      <c r="E17" s="229">
        <v>12</v>
      </c>
      <c r="F17" s="220">
        <v>22.708194849685498</v>
      </c>
      <c r="G17" s="323">
        <f t="shared" si="0"/>
        <v>22.708194849685498</v>
      </c>
      <c r="K17" s="44"/>
    </row>
    <row r="18" spans="2:13" ht="14.25" customHeight="1">
      <c r="B18" s="227"/>
      <c r="C18" s="228">
        <v>17116125</v>
      </c>
      <c r="D18" s="229">
        <v>125</v>
      </c>
      <c r="E18" s="229">
        <v>10</v>
      </c>
      <c r="F18" s="220">
        <v>28.534283027110767</v>
      </c>
      <c r="G18" s="323">
        <f t="shared" si="0"/>
        <v>28.534283027110767</v>
      </c>
      <c r="K18" s="44"/>
    </row>
    <row r="19" spans="2:13" ht="14.25" customHeight="1">
      <c r="B19" s="227"/>
      <c r="C19" s="228">
        <v>17116140</v>
      </c>
      <c r="D19" s="229">
        <v>140</v>
      </c>
      <c r="E19" s="229">
        <v>12</v>
      </c>
      <c r="F19" s="220">
        <v>36.731453602325402</v>
      </c>
      <c r="G19" s="323">
        <f t="shared" si="0"/>
        <v>36.731453602325402</v>
      </c>
      <c r="K19" s="44"/>
    </row>
    <row r="20" spans="2:13" ht="14.25" customHeight="1">
      <c r="B20" s="227"/>
      <c r="C20" s="228">
        <v>17116160</v>
      </c>
      <c r="D20" s="229">
        <v>160</v>
      </c>
      <c r="E20" s="229">
        <v>12</v>
      </c>
      <c r="F20" s="220">
        <v>42.06977625791972</v>
      </c>
      <c r="G20" s="323">
        <f t="shared" si="0"/>
        <v>42.06977625791972</v>
      </c>
      <c r="K20" s="44"/>
    </row>
    <row r="21" spans="2:13" ht="14.25" customHeight="1">
      <c r="B21" s="227"/>
      <c r="C21" s="228">
        <v>17116180</v>
      </c>
      <c r="D21" s="229">
        <v>180</v>
      </c>
      <c r="E21" s="229">
        <v>9</v>
      </c>
      <c r="F21" s="220">
        <v>64.127617078497266</v>
      </c>
      <c r="G21" s="323">
        <f t="shared" si="0"/>
        <v>64.127617078497266</v>
      </c>
      <c r="K21" s="44"/>
    </row>
    <row r="22" spans="2:13" ht="14.25" customHeight="1">
      <c r="B22" s="227"/>
      <c r="C22" s="228">
        <v>17116200</v>
      </c>
      <c r="D22" s="229">
        <v>200</v>
      </c>
      <c r="E22" s="229" t="s">
        <v>15</v>
      </c>
      <c r="F22" s="220">
        <v>72.595768499173531</v>
      </c>
      <c r="G22" s="323">
        <f t="shared" si="0"/>
        <v>72.595768499173531</v>
      </c>
      <c r="K22" s="44"/>
    </row>
    <row r="23" spans="2:13" ht="14.25" customHeight="1">
      <c r="B23" s="227"/>
      <c r="C23" s="228">
        <v>17116225</v>
      </c>
      <c r="D23" s="229">
        <v>225</v>
      </c>
      <c r="E23" s="229" t="s">
        <v>15</v>
      </c>
      <c r="F23" s="220">
        <v>85.128632601774427</v>
      </c>
      <c r="G23" s="323">
        <f t="shared" si="0"/>
        <v>85.128632601774427</v>
      </c>
      <c r="K23" s="44"/>
    </row>
    <row r="24" spans="2:13" ht="14.25" customHeight="1">
      <c r="B24" s="227"/>
      <c r="C24" s="228">
        <v>17116250</v>
      </c>
      <c r="D24" s="229">
        <v>250</v>
      </c>
      <c r="E24" s="229" t="s">
        <v>15</v>
      </c>
      <c r="F24" s="220">
        <v>108.18910255056005</v>
      </c>
      <c r="G24" s="323">
        <f t="shared" si="0"/>
        <v>108.18910255056005</v>
      </c>
      <c r="K24" s="44"/>
    </row>
    <row r="25" spans="2:13" ht="14.25" customHeight="1">
      <c r="B25" s="227"/>
      <c r="C25" s="228">
        <v>17116280</v>
      </c>
      <c r="D25" s="229">
        <v>280</v>
      </c>
      <c r="E25" s="229" t="s">
        <v>15</v>
      </c>
      <c r="F25" s="220">
        <v>272.02412171666799</v>
      </c>
      <c r="G25" s="323">
        <f t="shared" si="0"/>
        <v>272.02412171666799</v>
      </c>
      <c r="K25" s="44"/>
    </row>
    <row r="26" spans="2:13" ht="14.25" customHeight="1">
      <c r="B26" s="227"/>
      <c r="C26" s="228">
        <v>17116315</v>
      </c>
      <c r="D26" s="229">
        <v>315</v>
      </c>
      <c r="E26" s="229" t="s">
        <v>15</v>
      </c>
      <c r="F26" s="220">
        <v>330.74567092820564</v>
      </c>
      <c r="G26" s="323">
        <f t="shared" si="0"/>
        <v>330.74567092820564</v>
      </c>
      <c r="K26" s="44"/>
    </row>
    <row r="27" spans="2:13" ht="14.25" customHeight="1">
      <c r="B27" s="227"/>
      <c r="C27" s="228">
        <v>17116355</v>
      </c>
      <c r="D27" s="229">
        <v>355</v>
      </c>
      <c r="E27" s="229" t="s">
        <v>15</v>
      </c>
      <c r="F27" s="220">
        <v>407.69068199703844</v>
      </c>
      <c r="G27" s="323">
        <f t="shared" si="0"/>
        <v>407.69068199703838</v>
      </c>
      <c r="K27" s="44"/>
      <c r="M27" s="44"/>
    </row>
    <row r="28" spans="2:13" ht="14.25" customHeight="1">
      <c r="B28" s="227"/>
      <c r="C28" s="333">
        <v>17116400</v>
      </c>
      <c r="D28" s="334">
        <v>400</v>
      </c>
      <c r="E28" s="334" t="s">
        <v>15</v>
      </c>
      <c r="F28" s="354" t="s">
        <v>1404</v>
      </c>
      <c r="G28" s="355" t="str">
        <f>F28</f>
        <v>na dotaz</v>
      </c>
      <c r="K28" s="44"/>
      <c r="M28" s="44"/>
    </row>
    <row r="29" spans="2:13" ht="14.25" customHeight="1">
      <c r="B29" s="227"/>
      <c r="C29" s="333">
        <v>17116450</v>
      </c>
      <c r="D29" s="334">
        <v>450</v>
      </c>
      <c r="E29" s="334" t="s">
        <v>15</v>
      </c>
      <c r="F29" s="354" t="s">
        <v>1404</v>
      </c>
      <c r="G29" s="355" t="str">
        <f>F29</f>
        <v>na dotaz</v>
      </c>
      <c r="K29" s="44"/>
      <c r="M29" s="44"/>
    </row>
    <row r="30" spans="2:13" ht="14.25" customHeight="1">
      <c r="B30" s="227"/>
      <c r="C30" s="333">
        <v>17116500</v>
      </c>
      <c r="D30" s="334">
        <v>500</v>
      </c>
      <c r="E30" s="334" t="s">
        <v>15</v>
      </c>
      <c r="F30" s="354" t="s">
        <v>1404</v>
      </c>
      <c r="G30" s="355" t="str">
        <f>F30</f>
        <v>na dotaz</v>
      </c>
      <c r="K30" s="44"/>
      <c r="M30" s="44"/>
    </row>
    <row r="31" spans="2:13" ht="14.25" customHeight="1">
      <c r="B31" s="227"/>
      <c r="C31" s="333">
        <v>17116560</v>
      </c>
      <c r="D31" s="334">
        <v>560</v>
      </c>
      <c r="E31" s="334" t="s">
        <v>15</v>
      </c>
      <c r="F31" s="354" t="s">
        <v>1404</v>
      </c>
      <c r="G31" s="355" t="str">
        <f>F31</f>
        <v>na dotaz</v>
      </c>
      <c r="H31" s="42"/>
      <c r="K31" s="44"/>
      <c r="M31" s="44"/>
    </row>
    <row r="32" spans="2:13" ht="14.25" customHeight="1">
      <c r="B32" s="227"/>
      <c r="C32" s="333">
        <v>17116630</v>
      </c>
      <c r="D32" s="334">
        <v>630</v>
      </c>
      <c r="E32" s="334" t="s">
        <v>15</v>
      </c>
      <c r="F32" s="354" t="s">
        <v>1404</v>
      </c>
      <c r="G32" s="355" t="str">
        <f>F32</f>
        <v>na dotaz</v>
      </c>
      <c r="K32" s="44"/>
      <c r="M32" s="44"/>
    </row>
    <row r="33" spans="2:13" ht="14.25" customHeight="1">
      <c r="B33" s="227"/>
      <c r="C33" s="1074" t="s">
        <v>1594</v>
      </c>
      <c r="D33" s="1074"/>
      <c r="E33" s="1074"/>
      <c r="F33" s="1074"/>
      <c r="G33" s="1075"/>
      <c r="K33" s="44"/>
      <c r="M33" s="44"/>
    </row>
    <row r="34" spans="2:13" ht="14.25" customHeight="1">
      <c r="B34" s="227"/>
      <c r="C34" s="1030"/>
      <c r="D34" s="1030"/>
      <c r="E34" s="1030"/>
      <c r="F34" s="1030"/>
      <c r="G34" s="1031"/>
      <c r="K34" s="44"/>
      <c r="M34" s="44"/>
    </row>
    <row r="35" spans="2:13" ht="14.25" customHeight="1">
      <c r="B35" s="227"/>
      <c r="C35" s="1030"/>
      <c r="D35" s="1030"/>
      <c r="E35" s="1030"/>
      <c r="F35" s="1030"/>
      <c r="G35" s="1031"/>
      <c r="K35" s="44"/>
      <c r="M35" s="44"/>
    </row>
    <row r="36" spans="2:13" ht="14.25" customHeight="1">
      <c r="B36" s="4"/>
      <c r="C36" s="236">
        <v>17110040</v>
      </c>
      <c r="D36" s="237">
        <v>40</v>
      </c>
      <c r="E36" s="237">
        <v>40</v>
      </c>
      <c r="F36" s="321">
        <v>7.5684950137436253</v>
      </c>
      <c r="G36" s="322">
        <f t="shared" ref="G36:G51" si="1">F36*(100-$G$5)/100</f>
        <v>7.5684950137436253</v>
      </c>
      <c r="K36" s="44"/>
      <c r="M36" s="44"/>
    </row>
    <row r="37" spans="2:13" ht="14.25" customHeight="1">
      <c r="B37" s="4"/>
      <c r="C37" s="228">
        <v>17110050</v>
      </c>
      <c r="D37" s="229">
        <v>50</v>
      </c>
      <c r="E37" s="229">
        <v>20</v>
      </c>
      <c r="F37" s="220">
        <v>8.7269381280921383</v>
      </c>
      <c r="G37" s="323">
        <f t="shared" si="1"/>
        <v>8.7269381280921383</v>
      </c>
      <c r="K37" s="44"/>
      <c r="M37" s="44"/>
    </row>
    <row r="38" spans="2:13" ht="14.25" customHeight="1">
      <c r="B38" s="4"/>
      <c r="C38" s="228">
        <v>17110063</v>
      </c>
      <c r="D38" s="229">
        <v>63</v>
      </c>
      <c r="E38" s="229">
        <v>38</v>
      </c>
      <c r="F38" s="220">
        <v>10.812135733919467</v>
      </c>
      <c r="G38" s="323">
        <f t="shared" si="1"/>
        <v>10.812135733919467</v>
      </c>
      <c r="K38" s="44"/>
      <c r="M38" s="44"/>
    </row>
    <row r="39" spans="2:13" ht="14.25" customHeight="1">
      <c r="B39" s="4"/>
      <c r="C39" s="228">
        <v>17110075</v>
      </c>
      <c r="D39" s="229">
        <v>75</v>
      </c>
      <c r="E39" s="229">
        <v>32</v>
      </c>
      <c r="F39" s="220">
        <v>14.53202528999414</v>
      </c>
      <c r="G39" s="323">
        <f t="shared" si="1"/>
        <v>14.53202528999414</v>
      </c>
      <c r="K39" s="44"/>
      <c r="M39" s="44"/>
    </row>
    <row r="40" spans="2:13" ht="14.25" customHeight="1">
      <c r="B40" s="227"/>
      <c r="C40" s="228">
        <v>17110090</v>
      </c>
      <c r="D40" s="229">
        <v>90</v>
      </c>
      <c r="E40" s="229">
        <v>16</v>
      </c>
      <c r="F40" s="220">
        <v>17.85289555112654</v>
      </c>
      <c r="G40" s="323">
        <f t="shared" si="1"/>
        <v>17.85289555112654</v>
      </c>
      <c r="K40" s="44"/>
      <c r="M40" s="44"/>
    </row>
    <row r="41" spans="2:13" ht="14.25" customHeight="1">
      <c r="B41" s="227"/>
      <c r="C41" s="228">
        <v>17110110</v>
      </c>
      <c r="D41" s="229">
        <v>110</v>
      </c>
      <c r="E41" s="229">
        <v>12</v>
      </c>
      <c r="F41" s="220">
        <v>21.57278510720122</v>
      </c>
      <c r="G41" s="323">
        <f t="shared" si="1"/>
        <v>21.57278510720122</v>
      </c>
      <c r="I41" s="662"/>
      <c r="K41" s="44"/>
      <c r="M41" s="44"/>
    </row>
    <row r="42" spans="2:13" ht="14.25" customHeight="1">
      <c r="B42" s="227"/>
      <c r="C42" s="228">
        <v>17110125</v>
      </c>
      <c r="D42" s="229">
        <v>125</v>
      </c>
      <c r="E42" s="229">
        <v>10</v>
      </c>
      <c r="F42" s="220">
        <v>27.107568875755227</v>
      </c>
      <c r="G42" s="323">
        <f t="shared" si="1"/>
        <v>27.107568875755227</v>
      </c>
      <c r="K42" s="44"/>
      <c r="M42" s="44"/>
    </row>
    <row r="43" spans="2:13" ht="14.25" customHeight="1">
      <c r="B43" s="227"/>
      <c r="C43" s="228">
        <v>17110140</v>
      </c>
      <c r="D43" s="229">
        <v>140</v>
      </c>
      <c r="E43" s="229">
        <v>12</v>
      </c>
      <c r="F43" s="220">
        <v>34.894880922209133</v>
      </c>
      <c r="G43" s="323">
        <f t="shared" si="1"/>
        <v>34.894880922209133</v>
      </c>
      <c r="K43" s="44"/>
      <c r="M43" s="44"/>
    </row>
    <row r="44" spans="2:13" ht="14.25" customHeight="1">
      <c r="B44" s="227"/>
      <c r="C44" s="228">
        <v>17110160</v>
      </c>
      <c r="D44" s="229">
        <v>160</v>
      </c>
      <c r="E44" s="229">
        <v>12</v>
      </c>
      <c r="F44" s="220">
        <v>39.966287445023731</v>
      </c>
      <c r="G44" s="323">
        <f t="shared" si="1"/>
        <v>39.966287445023731</v>
      </c>
      <c r="K44" s="44"/>
      <c r="M44" s="44"/>
    </row>
    <row r="45" spans="2:13" ht="14.25" customHeight="1">
      <c r="B45" s="227"/>
      <c r="C45" s="228">
        <v>17110180</v>
      </c>
      <c r="D45" s="229">
        <v>180</v>
      </c>
      <c r="E45" s="229">
        <v>9</v>
      </c>
      <c r="F45" s="220">
        <v>60.921236224572411</v>
      </c>
      <c r="G45" s="323">
        <f t="shared" si="1"/>
        <v>60.921236224572411</v>
      </c>
      <c r="K45" s="44"/>
      <c r="M45" s="44"/>
    </row>
    <row r="46" spans="2:13" ht="14.25" customHeight="1">
      <c r="B46" s="227"/>
      <c r="C46" s="228">
        <v>17110200</v>
      </c>
      <c r="D46" s="229">
        <v>200</v>
      </c>
      <c r="E46" s="229" t="s">
        <v>15</v>
      </c>
      <c r="F46" s="220">
        <v>68.965980074214869</v>
      </c>
      <c r="G46" s="323">
        <f t="shared" si="1"/>
        <v>68.965980074214869</v>
      </c>
      <c r="K46" s="44"/>
      <c r="M46" s="44"/>
    </row>
    <row r="47" spans="2:13" ht="14.25" customHeight="1">
      <c r="B47" s="227"/>
      <c r="C47" s="228">
        <v>17110225</v>
      </c>
      <c r="D47" s="229">
        <v>225</v>
      </c>
      <c r="E47" s="229" t="s">
        <v>15</v>
      </c>
      <c r="F47" s="220">
        <v>80.872200971685686</v>
      </c>
      <c r="G47" s="323">
        <f t="shared" si="1"/>
        <v>80.872200971685686</v>
      </c>
      <c r="K47" s="44"/>
      <c r="M47" s="44"/>
    </row>
    <row r="48" spans="2:13" ht="14.25" customHeight="1">
      <c r="B48" s="227"/>
      <c r="C48" s="228">
        <v>17110250</v>
      </c>
      <c r="D48" s="229">
        <v>250</v>
      </c>
      <c r="E48" s="229" t="s">
        <v>15</v>
      </c>
      <c r="F48" s="220">
        <v>102.77964742303205</v>
      </c>
      <c r="G48" s="323">
        <f t="shared" si="1"/>
        <v>102.77964742303203</v>
      </c>
      <c r="K48" s="44"/>
      <c r="M48" s="44"/>
    </row>
    <row r="49" spans="2:13" ht="14.25" customHeight="1">
      <c r="B49" s="227"/>
      <c r="C49" s="228">
        <v>17110280</v>
      </c>
      <c r="D49" s="229">
        <v>280</v>
      </c>
      <c r="E49" s="229" t="s">
        <v>15</v>
      </c>
      <c r="F49" s="220">
        <v>258.42291563083461</v>
      </c>
      <c r="G49" s="323">
        <f t="shared" si="1"/>
        <v>258.42291563083461</v>
      </c>
      <c r="K49" s="44"/>
      <c r="M49" s="44"/>
    </row>
    <row r="50" spans="2:13" ht="14.25" customHeight="1">
      <c r="B50" s="227"/>
      <c r="C50" s="228">
        <v>17110315</v>
      </c>
      <c r="D50" s="229">
        <v>315</v>
      </c>
      <c r="E50" s="229" t="s">
        <v>15</v>
      </c>
      <c r="F50" s="220">
        <v>314.20838738179532</v>
      </c>
      <c r="G50" s="323">
        <f t="shared" si="1"/>
        <v>314.20838738179532</v>
      </c>
      <c r="K50" s="44"/>
      <c r="M50" s="44"/>
    </row>
    <row r="51" spans="2:13" ht="14.25" customHeight="1">
      <c r="B51" s="227"/>
      <c r="C51" s="228">
        <v>17110355</v>
      </c>
      <c r="D51" s="229">
        <v>355</v>
      </c>
      <c r="E51" s="229" t="s">
        <v>15</v>
      </c>
      <c r="F51" s="220">
        <v>387.30614789718652</v>
      </c>
      <c r="G51" s="323">
        <f t="shared" si="1"/>
        <v>387.30614789718652</v>
      </c>
      <c r="K51" s="44"/>
      <c r="M51" s="44"/>
    </row>
    <row r="52" spans="2:13" ht="14.25" customHeight="1">
      <c r="B52" s="227"/>
      <c r="C52" s="333">
        <v>17110400</v>
      </c>
      <c r="D52" s="334">
        <v>400</v>
      </c>
      <c r="E52" s="334" t="s">
        <v>15</v>
      </c>
      <c r="F52" s="354" t="s">
        <v>1404</v>
      </c>
      <c r="G52" s="355" t="str">
        <f>F52</f>
        <v>na dotaz</v>
      </c>
      <c r="K52" s="44"/>
      <c r="M52" s="44"/>
    </row>
    <row r="53" spans="2:13" ht="14.25" customHeight="1">
      <c r="B53" s="227"/>
      <c r="C53" s="333">
        <v>17110450</v>
      </c>
      <c r="D53" s="334">
        <v>450</v>
      </c>
      <c r="E53" s="334" t="s">
        <v>15</v>
      </c>
      <c r="F53" s="354" t="s">
        <v>1404</v>
      </c>
      <c r="G53" s="355" t="str">
        <f>F53</f>
        <v>na dotaz</v>
      </c>
      <c r="K53" s="44"/>
      <c r="M53" s="44"/>
    </row>
    <row r="54" spans="2:13" ht="14.25" customHeight="1">
      <c r="B54" s="227"/>
      <c r="C54" s="333">
        <v>17110500</v>
      </c>
      <c r="D54" s="334">
        <v>500</v>
      </c>
      <c r="E54" s="334" t="s">
        <v>15</v>
      </c>
      <c r="F54" s="354" t="s">
        <v>1404</v>
      </c>
      <c r="G54" s="355" t="str">
        <f>F54</f>
        <v>na dotaz</v>
      </c>
      <c r="K54" s="44"/>
      <c r="M54" s="44"/>
    </row>
    <row r="55" spans="2:13" ht="14.25" customHeight="1">
      <c r="B55" s="227"/>
      <c r="C55" s="333">
        <v>17110560</v>
      </c>
      <c r="D55" s="334">
        <v>560</v>
      </c>
      <c r="E55" s="334" t="s">
        <v>15</v>
      </c>
      <c r="F55" s="354" t="s">
        <v>1404</v>
      </c>
      <c r="G55" s="355" t="str">
        <f>F55</f>
        <v>na dotaz</v>
      </c>
      <c r="K55" s="44"/>
      <c r="M55" s="44"/>
    </row>
    <row r="56" spans="2:13" ht="14.25" customHeight="1">
      <c r="B56" s="227"/>
      <c r="C56" s="333">
        <v>17110630</v>
      </c>
      <c r="D56" s="334">
        <v>630</v>
      </c>
      <c r="E56" s="334" t="s">
        <v>15</v>
      </c>
      <c r="F56" s="354" t="s">
        <v>1404</v>
      </c>
      <c r="G56" s="355" t="str">
        <f>F56</f>
        <v>na dotaz</v>
      </c>
      <c r="K56" s="44"/>
      <c r="M56" s="44"/>
    </row>
    <row r="57" spans="2:13" ht="14.25" customHeight="1">
      <c r="B57" s="22"/>
      <c r="C57" s="106"/>
      <c r="D57" s="61"/>
      <c r="E57" s="61"/>
      <c r="F57" s="62"/>
      <c r="G57" s="70"/>
      <c r="K57" s="44"/>
      <c r="M57" s="44"/>
    </row>
    <row r="58" spans="2:13" ht="14.25" customHeight="1">
      <c r="B58" s="22"/>
      <c r="C58" s="106"/>
      <c r="D58" s="61"/>
      <c r="E58" s="61"/>
      <c r="F58" s="62"/>
      <c r="G58" s="70"/>
      <c r="K58" s="44"/>
      <c r="M58" s="44"/>
    </row>
    <row r="59" spans="2:13" ht="14.25" customHeight="1" thickBot="1">
      <c r="B59" s="64"/>
      <c r="C59" s="107"/>
      <c r="D59" s="71"/>
      <c r="E59" s="71"/>
      <c r="F59" s="73"/>
      <c r="G59" s="72"/>
      <c r="K59" s="44"/>
      <c r="M59" s="44"/>
    </row>
    <row r="60" spans="2:13" ht="14.25" customHeight="1">
      <c r="B60" s="653"/>
      <c r="C60" s="106"/>
      <c r="D60" s="61"/>
      <c r="E60" s="61"/>
      <c r="F60" s="62"/>
      <c r="G60" s="654"/>
      <c r="K60" s="44"/>
      <c r="M60" s="44"/>
    </row>
    <row r="61" spans="2:13" ht="14.25" customHeight="1">
      <c r="B61" s="653"/>
      <c r="C61" s="106"/>
      <c r="D61" s="61"/>
      <c r="E61" s="61"/>
      <c r="F61" s="62"/>
      <c r="G61" s="654"/>
      <c r="K61" s="44"/>
      <c r="M61" s="44"/>
    </row>
    <row r="62" spans="2:13" ht="14.25" customHeight="1">
      <c r="B62" s="653"/>
      <c r="C62" s="106"/>
      <c r="D62" s="61"/>
      <c r="E62" s="61"/>
      <c r="F62" s="62"/>
      <c r="G62" s="654"/>
      <c r="K62" s="44"/>
      <c r="M62" s="44"/>
    </row>
    <row r="63" spans="2:13" ht="14.25" customHeight="1" thickBot="1">
      <c r="C63" s="67"/>
      <c r="E63" s="8"/>
      <c r="F63" s="68"/>
      <c r="G63" s="18"/>
      <c r="K63" s="44"/>
    </row>
    <row r="64" spans="2:13" ht="14.25" customHeight="1">
      <c r="B64" s="226"/>
      <c r="C64" s="232"/>
      <c r="D64" s="105"/>
      <c r="E64" s="105"/>
      <c r="F64" s="233"/>
      <c r="G64" s="234"/>
      <c r="K64" s="44"/>
    </row>
    <row r="65" spans="2:11" ht="14.25" customHeight="1">
      <c r="B65" s="4"/>
      <c r="C65" s="1076"/>
      <c r="D65" s="1076"/>
      <c r="E65" s="1076"/>
      <c r="F65" s="1076"/>
      <c r="G65" s="1077"/>
      <c r="K65" s="44"/>
    </row>
    <row r="66" spans="2:11" ht="14.25" customHeight="1">
      <c r="B66" s="240" t="s">
        <v>1459</v>
      </c>
      <c r="C66" s="228" t="s">
        <v>661</v>
      </c>
      <c r="D66" s="229">
        <v>90</v>
      </c>
      <c r="E66" s="229">
        <v>1</v>
      </c>
      <c r="F66" s="220">
        <v>230.82003963978195</v>
      </c>
      <c r="G66" s="323">
        <f>F66*(100-$G$5)/100</f>
        <v>230.82003963978198</v>
      </c>
      <c r="K66" s="44"/>
    </row>
    <row r="67" spans="2:11" ht="14.25" customHeight="1">
      <c r="B67" s="240" t="s">
        <v>1460</v>
      </c>
      <c r="C67" s="228" t="s">
        <v>662</v>
      </c>
      <c r="D67" s="229">
        <v>110</v>
      </c>
      <c r="E67" s="229">
        <v>1</v>
      </c>
      <c r="F67" s="220">
        <v>306.25001521053935</v>
      </c>
      <c r="G67" s="323">
        <f>F67*(100-$G$5)/100</f>
        <v>306.25001521053935</v>
      </c>
      <c r="K67" s="44"/>
    </row>
    <row r="68" spans="2:11" ht="14.25" customHeight="1">
      <c r="B68" s="240"/>
      <c r="C68" s="228" t="s">
        <v>663</v>
      </c>
      <c r="D68" s="229">
        <v>125</v>
      </c>
      <c r="E68" s="229">
        <v>1</v>
      </c>
      <c r="F68" s="220">
        <v>315.31024106555884</v>
      </c>
      <c r="G68" s="323">
        <f>F68*(100-$G$5)/100</f>
        <v>315.31024106555884</v>
      </c>
      <c r="K68" s="44"/>
    </row>
    <row r="69" spans="2:11" ht="14.25" customHeight="1">
      <c r="B69" s="227"/>
      <c r="C69" s="236" t="s">
        <v>664</v>
      </c>
      <c r="D69" s="237">
        <v>160</v>
      </c>
      <c r="E69" s="237">
        <v>1</v>
      </c>
      <c r="F69" s="321">
        <v>432.3741116367629</v>
      </c>
      <c r="G69" s="322">
        <f>F69*(100-$G$5)/100</f>
        <v>432.3741116367629</v>
      </c>
      <c r="K69" s="44"/>
    </row>
    <row r="70" spans="2:11" ht="14.25" customHeight="1">
      <c r="B70" s="227"/>
      <c r="C70" s="228" t="s">
        <v>665</v>
      </c>
      <c r="D70" s="229">
        <v>180</v>
      </c>
      <c r="E70" s="229">
        <v>1</v>
      </c>
      <c r="F70" s="220">
        <v>606.31606674225588</v>
      </c>
      <c r="G70" s="323">
        <f>F70*(100-$G$5)/100</f>
        <v>606.31606674225588</v>
      </c>
      <c r="K70" s="44"/>
    </row>
    <row r="71" spans="2:11" ht="14.25" customHeight="1">
      <c r="B71" s="227"/>
      <c r="C71" s="59"/>
      <c r="D71" s="29"/>
      <c r="E71" s="29"/>
      <c r="F71" s="30"/>
      <c r="G71" s="235"/>
      <c r="K71" s="44"/>
    </row>
    <row r="72" spans="2:11" ht="14.25" customHeight="1">
      <c r="B72" s="227"/>
      <c r="C72" s="59"/>
      <c r="D72" s="29"/>
      <c r="E72" s="29"/>
      <c r="F72" s="30"/>
      <c r="G72" s="235"/>
      <c r="K72" s="44"/>
    </row>
    <row r="73" spans="2:11" ht="14.25" customHeight="1">
      <c r="B73" s="22"/>
      <c r="C73" s="106"/>
      <c r="D73" s="61"/>
      <c r="E73" s="61"/>
      <c r="F73" s="62"/>
      <c r="G73" s="70"/>
      <c r="K73" s="44"/>
    </row>
    <row r="74" spans="2:11" ht="14.25" customHeight="1" thickBot="1">
      <c r="B74" s="64"/>
      <c r="C74" s="107"/>
      <c r="D74" s="71"/>
      <c r="E74" s="71"/>
      <c r="F74" s="73"/>
      <c r="G74" s="72"/>
      <c r="K74" s="44"/>
    </row>
    <row r="75" spans="2:11" ht="9.9499999999999993" customHeight="1" thickBot="1">
      <c r="C75" s="67"/>
      <c r="E75" s="8"/>
      <c r="F75" s="68"/>
      <c r="G75" s="18"/>
      <c r="K75" s="44"/>
    </row>
    <row r="76" spans="2:11" ht="14.25" customHeight="1">
      <c r="B76" s="84"/>
      <c r="C76" s="1072" t="s">
        <v>1610</v>
      </c>
      <c r="D76" s="1072"/>
      <c r="E76" s="1072"/>
      <c r="F76" s="1072"/>
      <c r="G76" s="1073"/>
      <c r="K76" s="44"/>
    </row>
    <row r="77" spans="2:11" ht="14.25" customHeight="1">
      <c r="B77" s="4"/>
      <c r="C77" s="1070"/>
      <c r="D77" s="1070"/>
      <c r="E77" s="1070"/>
      <c r="F77" s="1070"/>
      <c r="G77" s="1071"/>
      <c r="H77" s="179"/>
      <c r="K77" s="44"/>
    </row>
    <row r="78" spans="2:11" ht="14.25" customHeight="1">
      <c r="B78" s="227"/>
      <c r="C78" s="228" t="s">
        <v>651</v>
      </c>
      <c r="D78" s="229">
        <v>110</v>
      </c>
      <c r="E78" s="229">
        <v>1</v>
      </c>
      <c r="F78" s="220">
        <v>26.245892357794517</v>
      </c>
      <c r="G78" s="323">
        <f t="shared" ref="G78:G87" si="2">F78*(100-$G$5)/100</f>
        <v>26.245892357794517</v>
      </c>
      <c r="H78" s="179"/>
      <c r="K78" s="44"/>
    </row>
    <row r="79" spans="2:11" ht="14.25" customHeight="1">
      <c r="B79" s="240" t="s">
        <v>1459</v>
      </c>
      <c r="C79" s="228" t="s">
        <v>652</v>
      </c>
      <c r="D79" s="229">
        <v>125</v>
      </c>
      <c r="E79" s="229">
        <v>1</v>
      </c>
      <c r="F79" s="220">
        <v>28.762621761966603</v>
      </c>
      <c r="G79" s="323">
        <f t="shared" si="2"/>
        <v>28.762621761966603</v>
      </c>
      <c r="H79" s="179"/>
      <c r="K79" s="44"/>
    </row>
    <row r="80" spans="2:11" ht="14.25" customHeight="1">
      <c r="B80" s="5" t="s">
        <v>1461</v>
      </c>
      <c r="C80" s="228" t="s">
        <v>653</v>
      </c>
      <c r="D80" s="229">
        <v>140</v>
      </c>
      <c r="E80" s="229">
        <v>1</v>
      </c>
      <c r="F80" s="220">
        <v>42.568680207710564</v>
      </c>
      <c r="G80" s="323">
        <f t="shared" si="2"/>
        <v>42.568680207710571</v>
      </c>
      <c r="H80" s="179"/>
      <c r="K80" s="44"/>
    </row>
    <row r="81" spans="2:11" ht="14.25" customHeight="1">
      <c r="B81" s="227"/>
      <c r="C81" s="228" t="s">
        <v>654</v>
      </c>
      <c r="D81" s="229">
        <v>160</v>
      </c>
      <c r="E81" s="229">
        <v>1</v>
      </c>
      <c r="F81" s="220">
        <v>48.752643886533392</v>
      </c>
      <c r="G81" s="323">
        <f t="shared" si="2"/>
        <v>48.752643886533384</v>
      </c>
      <c r="H81" s="179"/>
      <c r="K81" s="44"/>
    </row>
    <row r="82" spans="2:11" ht="14.25" customHeight="1">
      <c r="B82" s="227"/>
      <c r="C82" s="228" t="s">
        <v>655</v>
      </c>
      <c r="D82" s="229">
        <v>180</v>
      </c>
      <c r="E82" s="229">
        <v>1</v>
      </c>
      <c r="F82" s="220">
        <v>74.351377254683655</v>
      </c>
      <c r="G82" s="323">
        <f t="shared" si="2"/>
        <v>74.351377254683655</v>
      </c>
      <c r="H82" s="179"/>
      <c r="K82" s="44"/>
    </row>
    <row r="83" spans="2:11" ht="14.25" customHeight="1">
      <c r="B83" s="227"/>
      <c r="C83" s="228" t="s">
        <v>656</v>
      </c>
      <c r="D83" s="229">
        <v>200</v>
      </c>
      <c r="E83" s="229">
        <v>1</v>
      </c>
      <c r="F83" s="220">
        <v>84.202575208157228</v>
      </c>
      <c r="G83" s="323">
        <f t="shared" si="2"/>
        <v>84.202575208157228</v>
      </c>
      <c r="H83" s="179"/>
      <c r="K83" s="44"/>
    </row>
    <row r="84" spans="2:11" ht="14.25" customHeight="1">
      <c r="B84" s="227"/>
      <c r="C84" s="228" t="s">
        <v>657</v>
      </c>
      <c r="D84" s="229">
        <v>225</v>
      </c>
      <c r="E84" s="229">
        <v>1</v>
      </c>
      <c r="F84" s="220">
        <v>98.727699197950344</v>
      </c>
      <c r="G84" s="323">
        <f t="shared" si="2"/>
        <v>98.727699197950358</v>
      </c>
      <c r="H84" s="179"/>
      <c r="K84" s="44"/>
    </row>
    <row r="85" spans="2:11" ht="14.25" customHeight="1">
      <c r="B85" s="227"/>
      <c r="C85" s="228" t="s">
        <v>658</v>
      </c>
      <c r="D85" s="229">
        <v>250</v>
      </c>
      <c r="E85" s="229">
        <v>1</v>
      </c>
      <c r="F85" s="220">
        <v>125.40503088217437</v>
      </c>
      <c r="G85" s="323">
        <f t="shared" si="2"/>
        <v>125.40503088217437</v>
      </c>
      <c r="H85" s="179"/>
      <c r="K85" s="44"/>
    </row>
    <row r="86" spans="2:11" ht="14.25" customHeight="1">
      <c r="B86" s="227"/>
      <c r="C86" s="228" t="s">
        <v>659</v>
      </c>
      <c r="D86" s="229">
        <v>280</v>
      </c>
      <c r="E86" s="229">
        <v>1</v>
      </c>
      <c r="F86" s="220">
        <v>277.99073932940712</v>
      </c>
      <c r="G86" s="323">
        <f t="shared" si="2"/>
        <v>277.99073932940712</v>
      </c>
      <c r="H86" s="179"/>
      <c r="K86" s="44"/>
    </row>
    <row r="87" spans="2:11" ht="14.25" customHeight="1">
      <c r="B87" s="227"/>
      <c r="C87" s="228" t="s">
        <v>660</v>
      </c>
      <c r="D87" s="229">
        <v>315</v>
      </c>
      <c r="E87" s="229">
        <v>1</v>
      </c>
      <c r="F87" s="220">
        <v>379.66660725795901</v>
      </c>
      <c r="G87" s="323">
        <f t="shared" si="2"/>
        <v>379.66660725795901</v>
      </c>
      <c r="K87" s="44"/>
    </row>
    <row r="88" spans="2:11" ht="14.25" customHeight="1">
      <c r="B88" s="227"/>
      <c r="C88" s="1068" t="s">
        <v>1611</v>
      </c>
      <c r="D88" s="1068"/>
      <c r="E88" s="1068"/>
      <c r="F88" s="1068"/>
      <c r="G88" s="1069"/>
      <c r="K88" s="44"/>
    </row>
    <row r="89" spans="2:11" ht="14.25" customHeight="1">
      <c r="B89" s="227"/>
      <c r="C89" s="1070"/>
      <c r="D89" s="1070"/>
      <c r="E89" s="1070"/>
      <c r="F89" s="1070"/>
      <c r="G89" s="1071"/>
      <c r="H89" s="179"/>
      <c r="K89" s="44"/>
    </row>
    <row r="90" spans="2:11" ht="14.25" customHeight="1">
      <c r="B90" s="227"/>
      <c r="C90" s="228" t="s">
        <v>666</v>
      </c>
      <c r="D90" s="229">
        <v>110</v>
      </c>
      <c r="E90" s="229">
        <v>12</v>
      </c>
      <c r="F90" s="220">
        <v>24.933597739904791</v>
      </c>
      <c r="G90" s="323">
        <f t="shared" ref="G90:G99" si="3">F90*(100-$G$5)/100</f>
        <v>24.933597739904791</v>
      </c>
      <c r="H90" s="179"/>
      <c r="K90" s="44"/>
    </row>
    <row r="91" spans="2:11" ht="14.25" customHeight="1">
      <c r="B91" s="227"/>
      <c r="C91" s="228" t="s">
        <v>667</v>
      </c>
      <c r="D91" s="229">
        <v>125</v>
      </c>
      <c r="E91" s="229">
        <v>10</v>
      </c>
      <c r="F91" s="220">
        <v>27.324490673868265</v>
      </c>
      <c r="G91" s="323">
        <f t="shared" si="3"/>
        <v>27.324490673868262</v>
      </c>
      <c r="H91" s="179"/>
      <c r="K91" s="44"/>
    </row>
    <row r="92" spans="2:11" ht="14.25" customHeight="1">
      <c r="B92" s="227"/>
      <c r="C92" s="228" t="s">
        <v>668</v>
      </c>
      <c r="D92" s="229">
        <v>140</v>
      </c>
      <c r="E92" s="229">
        <v>12</v>
      </c>
      <c r="F92" s="220">
        <v>40.440246197325031</v>
      </c>
      <c r="G92" s="323">
        <f t="shared" si="3"/>
        <v>40.440246197325031</v>
      </c>
      <c r="H92" s="179"/>
      <c r="K92" s="44"/>
    </row>
    <row r="93" spans="2:11" ht="14.25" customHeight="1">
      <c r="B93" s="227"/>
      <c r="C93" s="228" t="s">
        <v>669</v>
      </c>
      <c r="D93" s="229">
        <v>160</v>
      </c>
      <c r="E93" s="229">
        <v>12</v>
      </c>
      <c r="F93" s="220">
        <v>46.315011692206724</v>
      </c>
      <c r="G93" s="323">
        <f t="shared" si="3"/>
        <v>46.315011692206724</v>
      </c>
      <c r="H93" s="179"/>
      <c r="K93" s="44"/>
    </row>
    <row r="94" spans="2:11" ht="14.25" customHeight="1">
      <c r="B94" s="227"/>
      <c r="C94" s="228" t="s">
        <v>670</v>
      </c>
      <c r="D94" s="229">
        <v>180</v>
      </c>
      <c r="E94" s="229">
        <v>9</v>
      </c>
      <c r="F94" s="220">
        <v>70.633808391949472</v>
      </c>
      <c r="G94" s="323">
        <f t="shared" si="3"/>
        <v>70.633808391949472</v>
      </c>
      <c r="H94" s="179"/>
      <c r="K94" s="44"/>
    </row>
    <row r="95" spans="2:11" ht="14.25" customHeight="1">
      <c r="B95" s="227"/>
      <c r="C95" s="228" t="s">
        <v>671</v>
      </c>
      <c r="D95" s="229">
        <v>200</v>
      </c>
      <c r="E95" s="229">
        <v>1</v>
      </c>
      <c r="F95" s="220">
        <v>79.992446447749359</v>
      </c>
      <c r="G95" s="323">
        <f t="shared" si="3"/>
        <v>79.992446447749359</v>
      </c>
      <c r="H95" s="179"/>
      <c r="K95" s="44"/>
    </row>
    <row r="96" spans="2:11" ht="14.25" customHeight="1">
      <c r="B96" s="227"/>
      <c r="C96" s="228" t="s">
        <v>672</v>
      </c>
      <c r="D96" s="229">
        <v>225</v>
      </c>
      <c r="E96" s="229">
        <v>1</v>
      </c>
      <c r="F96" s="220">
        <v>93.791314238052834</v>
      </c>
      <c r="G96" s="323">
        <f t="shared" si="3"/>
        <v>93.791314238052834</v>
      </c>
      <c r="H96" s="179"/>
      <c r="K96" s="44"/>
    </row>
    <row r="97" spans="2:11" ht="14.25" customHeight="1">
      <c r="B97" s="227"/>
      <c r="C97" s="228" t="s">
        <v>673</v>
      </c>
      <c r="D97" s="229">
        <v>250</v>
      </c>
      <c r="E97" s="229">
        <v>1</v>
      </c>
      <c r="F97" s="220">
        <v>119.13477933806564</v>
      </c>
      <c r="G97" s="323">
        <f t="shared" si="3"/>
        <v>119.13477933806564</v>
      </c>
      <c r="H97" s="179"/>
      <c r="K97" s="44"/>
    </row>
    <row r="98" spans="2:11" ht="14.25" customHeight="1">
      <c r="B98" s="227"/>
      <c r="C98" s="228" t="s">
        <v>674</v>
      </c>
      <c r="D98" s="229">
        <v>280</v>
      </c>
      <c r="E98" s="229">
        <v>1</v>
      </c>
      <c r="F98" s="220">
        <v>264.09120236293677</v>
      </c>
      <c r="G98" s="323">
        <f t="shared" si="3"/>
        <v>264.09120236293677</v>
      </c>
      <c r="H98" s="179"/>
      <c r="K98" s="44"/>
    </row>
    <row r="99" spans="2:11" ht="14.25" customHeight="1">
      <c r="B99" s="227"/>
      <c r="C99" s="228" t="s">
        <v>675</v>
      </c>
      <c r="D99" s="229">
        <v>315</v>
      </c>
      <c r="E99" s="229">
        <v>1</v>
      </c>
      <c r="F99" s="220">
        <v>360.683276895061</v>
      </c>
      <c r="G99" s="323">
        <f t="shared" si="3"/>
        <v>360.683276895061</v>
      </c>
      <c r="K99" s="44"/>
    </row>
    <row r="100" spans="2:11" ht="14.25" customHeight="1">
      <c r="B100" s="227"/>
      <c r="C100" s="59"/>
      <c r="D100" s="29"/>
      <c r="E100" s="29"/>
      <c r="F100" s="30"/>
      <c r="G100" s="235"/>
      <c r="K100" s="44"/>
    </row>
    <row r="101" spans="2:11" ht="14.25" customHeight="1" thickBot="1">
      <c r="B101" s="246"/>
      <c r="C101" s="247"/>
      <c r="D101" s="248"/>
      <c r="E101" s="248"/>
      <c r="F101" s="249"/>
      <c r="G101" s="250"/>
      <c r="K101" s="44"/>
    </row>
    <row r="102" spans="2:11" ht="9.9499999999999993" customHeight="1" thickBot="1">
      <c r="B102" s="241"/>
      <c r="C102" s="28"/>
      <c r="D102" s="242"/>
      <c r="E102" s="242"/>
      <c r="F102" s="243"/>
      <c r="G102" s="244"/>
      <c r="K102" s="44"/>
    </row>
    <row r="103" spans="2:11" ht="14.25" customHeight="1">
      <c r="B103" s="226"/>
      <c r="C103" s="1072" t="s">
        <v>1610</v>
      </c>
      <c r="D103" s="1072"/>
      <c r="E103" s="1072"/>
      <c r="F103" s="1072"/>
      <c r="G103" s="1073"/>
      <c r="K103" s="44"/>
    </row>
    <row r="104" spans="2:11" ht="14.25" customHeight="1">
      <c r="B104" s="4"/>
      <c r="C104" s="1070"/>
      <c r="D104" s="1070"/>
      <c r="E104" s="1070"/>
      <c r="F104" s="1070"/>
      <c r="G104" s="1071"/>
      <c r="K104" s="44"/>
    </row>
    <row r="105" spans="2:11" ht="14.25" customHeight="1">
      <c r="B105" s="4"/>
      <c r="C105" s="228">
        <v>177162520</v>
      </c>
      <c r="D105" s="229" t="s">
        <v>414</v>
      </c>
      <c r="E105" s="229" t="s">
        <v>15</v>
      </c>
      <c r="F105" s="220">
        <v>9.0372111961457193</v>
      </c>
      <c r="G105" s="323">
        <f>F105*(100-$G$5)/100</f>
        <v>9.0372111961457193</v>
      </c>
      <c r="K105" s="44"/>
    </row>
    <row r="106" spans="2:11" ht="14.25" customHeight="1">
      <c r="B106" s="5" t="s">
        <v>1406</v>
      </c>
      <c r="C106" s="228">
        <v>177163220</v>
      </c>
      <c r="D106" s="229" t="s">
        <v>415</v>
      </c>
      <c r="E106" s="229"/>
      <c r="F106" s="220">
        <v>9.0372111961457193</v>
      </c>
      <c r="G106" s="323">
        <f t="shared" ref="G106:G162" si="4">F106*(100-$G$5)/100</f>
        <v>9.0372111961457193</v>
      </c>
      <c r="K106" s="44"/>
    </row>
    <row r="107" spans="2:11" ht="14.25" customHeight="1">
      <c r="B107" s="4"/>
      <c r="C107" s="228">
        <v>177163225</v>
      </c>
      <c r="D107" s="229" t="s">
        <v>31</v>
      </c>
      <c r="E107" s="229" t="s">
        <v>15</v>
      </c>
      <c r="F107" s="220">
        <v>9.0372111961457193</v>
      </c>
      <c r="G107" s="323">
        <f t="shared" si="4"/>
        <v>9.0372111961457193</v>
      </c>
      <c r="K107" s="44"/>
    </row>
    <row r="108" spans="2:11" ht="14.25" customHeight="1">
      <c r="B108" s="227"/>
      <c r="C108" s="228">
        <v>177164020</v>
      </c>
      <c r="D108" s="229" t="s">
        <v>27</v>
      </c>
      <c r="E108" s="229" t="s">
        <v>15</v>
      </c>
      <c r="F108" s="220">
        <v>9.0372111961457193</v>
      </c>
      <c r="G108" s="323">
        <f t="shared" si="4"/>
        <v>9.0372111961457193</v>
      </c>
      <c r="K108" s="44"/>
    </row>
    <row r="109" spans="2:11" ht="14.25" customHeight="1">
      <c r="B109" s="227"/>
      <c r="C109" s="228">
        <v>177164025</v>
      </c>
      <c r="D109" s="229" t="s">
        <v>32</v>
      </c>
      <c r="E109" s="229" t="s">
        <v>15</v>
      </c>
      <c r="F109" s="220">
        <v>9.0372111961457193</v>
      </c>
      <c r="G109" s="323">
        <f t="shared" si="4"/>
        <v>9.0372111961457193</v>
      </c>
      <c r="K109" s="44"/>
    </row>
    <row r="110" spans="2:11" ht="14.25" customHeight="1">
      <c r="B110" s="227"/>
      <c r="C110" s="228">
        <v>177164032</v>
      </c>
      <c r="D110" s="229" t="s">
        <v>0</v>
      </c>
      <c r="E110" s="229" t="s">
        <v>15</v>
      </c>
      <c r="F110" s="220">
        <v>9.0372111961457193</v>
      </c>
      <c r="G110" s="323">
        <f t="shared" si="4"/>
        <v>9.0372111961457193</v>
      </c>
      <c r="K110" s="44"/>
    </row>
    <row r="111" spans="2:11" ht="14.25" customHeight="1">
      <c r="B111" s="227"/>
      <c r="C111" s="228">
        <v>177165025</v>
      </c>
      <c r="D111" s="229" t="s">
        <v>33</v>
      </c>
      <c r="E111" s="229" t="s">
        <v>15</v>
      </c>
      <c r="F111" s="220">
        <v>9.0372111961457193</v>
      </c>
      <c r="G111" s="323">
        <f t="shared" si="4"/>
        <v>9.0372111961457193</v>
      </c>
      <c r="K111" s="44"/>
    </row>
    <row r="112" spans="2:11" ht="14.25" customHeight="1">
      <c r="B112" s="227"/>
      <c r="C112" s="228">
        <v>177165032</v>
      </c>
      <c r="D112" s="229" t="s">
        <v>1</v>
      </c>
      <c r="E112" s="229" t="s">
        <v>15</v>
      </c>
      <c r="F112" s="220">
        <v>9.0372111961457193</v>
      </c>
      <c r="G112" s="323">
        <f t="shared" si="4"/>
        <v>9.0372111961457193</v>
      </c>
      <c r="K112" s="44"/>
    </row>
    <row r="113" spans="2:11" ht="14.25" customHeight="1">
      <c r="B113" s="227"/>
      <c r="C113" s="228">
        <v>177165040</v>
      </c>
      <c r="D113" s="229" t="s">
        <v>34</v>
      </c>
      <c r="E113" s="229" t="s">
        <v>15</v>
      </c>
      <c r="F113" s="220">
        <v>9.0372111961457193</v>
      </c>
      <c r="G113" s="323">
        <f t="shared" si="4"/>
        <v>9.0372111961457193</v>
      </c>
      <c r="K113" s="44"/>
    </row>
    <row r="114" spans="2:11" ht="14.25" customHeight="1">
      <c r="B114" s="227"/>
      <c r="C114" s="228">
        <v>177166325</v>
      </c>
      <c r="D114" s="229" t="s">
        <v>402</v>
      </c>
      <c r="E114" s="229" t="s">
        <v>15</v>
      </c>
      <c r="F114" s="220">
        <v>10.812135733919465</v>
      </c>
      <c r="G114" s="323">
        <f t="shared" si="4"/>
        <v>10.812135733919465</v>
      </c>
      <c r="K114" s="44"/>
    </row>
    <row r="115" spans="2:11" ht="14.25" customHeight="1">
      <c r="B115" s="227"/>
      <c r="C115" s="228">
        <v>177166332</v>
      </c>
      <c r="D115" s="229" t="s">
        <v>2</v>
      </c>
      <c r="E115" s="229" t="s">
        <v>15</v>
      </c>
      <c r="F115" s="220">
        <v>10.812135733919465</v>
      </c>
      <c r="G115" s="323">
        <f t="shared" si="4"/>
        <v>10.812135733919465</v>
      </c>
      <c r="K115" s="44"/>
    </row>
    <row r="116" spans="2:11" ht="14.25" customHeight="1">
      <c r="B116" s="227"/>
      <c r="C116" s="228">
        <v>177166340</v>
      </c>
      <c r="D116" s="229" t="s">
        <v>28</v>
      </c>
      <c r="E116" s="229" t="s">
        <v>15</v>
      </c>
      <c r="F116" s="220">
        <v>10.812135733919465</v>
      </c>
      <c r="G116" s="323">
        <f t="shared" si="4"/>
        <v>10.812135733919465</v>
      </c>
      <c r="K116" s="44"/>
    </row>
    <row r="117" spans="2:11" ht="14.25" customHeight="1">
      <c r="B117" s="227"/>
      <c r="C117" s="228">
        <v>177166350</v>
      </c>
      <c r="D117" s="229" t="s">
        <v>29</v>
      </c>
      <c r="E117" s="229">
        <v>36</v>
      </c>
      <c r="F117" s="220">
        <v>10.812135733919465</v>
      </c>
      <c r="G117" s="323">
        <f t="shared" si="4"/>
        <v>10.812135733919465</v>
      </c>
      <c r="K117" s="44"/>
    </row>
    <row r="118" spans="2:11" ht="14.25" customHeight="1">
      <c r="B118" s="227"/>
      <c r="C118" s="228">
        <v>177167540</v>
      </c>
      <c r="D118" s="229" t="s">
        <v>401</v>
      </c>
      <c r="E118" s="229" t="s">
        <v>15</v>
      </c>
      <c r="F118" s="220">
        <v>13.874219287636006</v>
      </c>
      <c r="G118" s="323">
        <f t="shared" si="4"/>
        <v>13.874219287636006</v>
      </c>
      <c r="K118" s="44"/>
    </row>
    <row r="119" spans="2:11" ht="14.25" customHeight="1">
      <c r="B119" s="227"/>
      <c r="C119" s="228">
        <v>177167550</v>
      </c>
      <c r="D119" s="229" t="s">
        <v>30</v>
      </c>
      <c r="E119" s="229" t="s">
        <v>15</v>
      </c>
      <c r="F119" s="220">
        <v>13.874219287636006</v>
      </c>
      <c r="G119" s="323">
        <f t="shared" si="4"/>
        <v>13.874219287636006</v>
      </c>
      <c r="K119" s="44"/>
    </row>
    <row r="120" spans="2:11" ht="14.25" customHeight="1">
      <c r="B120" s="227"/>
      <c r="C120" s="228">
        <v>177167563</v>
      </c>
      <c r="D120" s="229" t="s">
        <v>3</v>
      </c>
      <c r="E120" s="229">
        <v>20</v>
      </c>
      <c r="F120" s="220">
        <v>13.874219287636006</v>
      </c>
      <c r="G120" s="323">
        <f t="shared" si="4"/>
        <v>13.874219287636006</v>
      </c>
      <c r="K120" s="44"/>
    </row>
    <row r="121" spans="2:11" ht="14.25" customHeight="1">
      <c r="B121" s="227"/>
      <c r="C121" s="228">
        <v>177169050</v>
      </c>
      <c r="D121" s="229" t="s">
        <v>403</v>
      </c>
      <c r="E121" s="229">
        <v>24</v>
      </c>
      <c r="F121" s="220">
        <v>20.851976058273255</v>
      </c>
      <c r="G121" s="323">
        <f t="shared" si="4"/>
        <v>20.851976058273252</v>
      </c>
      <c r="K121" s="44"/>
    </row>
    <row r="122" spans="2:11" ht="14.25" customHeight="1">
      <c r="B122" s="227"/>
      <c r="C122" s="228">
        <v>177169063</v>
      </c>
      <c r="D122" s="229" t="s">
        <v>4</v>
      </c>
      <c r="E122" s="229">
        <v>24</v>
      </c>
      <c r="F122" s="220">
        <v>20.851976058273255</v>
      </c>
      <c r="G122" s="323">
        <f t="shared" si="4"/>
        <v>20.851976058273252</v>
      </c>
      <c r="K122" s="44"/>
    </row>
    <row r="123" spans="2:11" ht="14.25" customHeight="1">
      <c r="B123" s="227"/>
      <c r="C123" s="228">
        <v>177169075</v>
      </c>
      <c r="D123" s="229" t="s">
        <v>35</v>
      </c>
      <c r="E123" s="229">
        <v>24</v>
      </c>
      <c r="F123" s="220">
        <v>20.851976058273255</v>
      </c>
      <c r="G123" s="323">
        <f t="shared" si="4"/>
        <v>20.851976058273252</v>
      </c>
      <c r="K123" s="44"/>
    </row>
    <row r="124" spans="2:11" ht="14.25" customHeight="1">
      <c r="B124" s="227"/>
      <c r="C124" s="228">
        <v>1771611050</v>
      </c>
      <c r="D124" s="229" t="s">
        <v>416</v>
      </c>
      <c r="E124" s="229">
        <v>24</v>
      </c>
      <c r="F124" s="220">
        <v>25.905768826132853</v>
      </c>
      <c r="G124" s="323">
        <f t="shared" si="4"/>
        <v>25.905768826132853</v>
      </c>
      <c r="K124" s="44"/>
    </row>
    <row r="125" spans="2:11" ht="14.25" customHeight="1">
      <c r="B125" s="227"/>
      <c r="C125" s="228">
        <v>1771611063</v>
      </c>
      <c r="D125" s="229" t="s">
        <v>5</v>
      </c>
      <c r="E125" s="229">
        <v>24</v>
      </c>
      <c r="F125" s="220">
        <v>25.905768826132853</v>
      </c>
      <c r="G125" s="323">
        <f t="shared" si="4"/>
        <v>25.905768826132853</v>
      </c>
      <c r="K125" s="44"/>
    </row>
    <row r="126" spans="2:11" ht="14.25" customHeight="1">
      <c r="B126" s="227"/>
      <c r="C126" s="228">
        <v>1771611075</v>
      </c>
      <c r="D126" s="229" t="s">
        <v>36</v>
      </c>
      <c r="E126" s="229">
        <v>18</v>
      </c>
      <c r="F126" s="220">
        <v>25.905768826132853</v>
      </c>
      <c r="G126" s="323">
        <f t="shared" si="4"/>
        <v>25.905768826132853</v>
      </c>
      <c r="K126" s="44"/>
    </row>
    <row r="127" spans="2:11" ht="14.25" customHeight="1">
      <c r="B127" s="227"/>
      <c r="C127" s="228">
        <v>1771611090</v>
      </c>
      <c r="D127" s="229" t="s">
        <v>7</v>
      </c>
      <c r="E127" s="229">
        <v>18</v>
      </c>
      <c r="F127" s="220">
        <v>25.905768826132853</v>
      </c>
      <c r="G127" s="323">
        <f t="shared" si="4"/>
        <v>25.905768826132853</v>
      </c>
      <c r="K127" s="44"/>
    </row>
    <row r="128" spans="2:11" ht="14.25" customHeight="1">
      <c r="B128" s="227"/>
      <c r="C128" s="228">
        <v>1771612563</v>
      </c>
      <c r="D128" s="229" t="s">
        <v>6</v>
      </c>
      <c r="E128" s="229" t="s">
        <v>15</v>
      </c>
      <c r="F128" s="220">
        <v>35.010725233643981</v>
      </c>
      <c r="G128" s="323">
        <f t="shared" si="4"/>
        <v>35.010725233643981</v>
      </c>
      <c r="K128" s="44"/>
    </row>
    <row r="129" spans="2:11" ht="14.25" customHeight="1">
      <c r="B129" s="227"/>
      <c r="C129" s="228">
        <v>1771612575</v>
      </c>
      <c r="D129" s="229" t="s">
        <v>417</v>
      </c>
      <c r="E129" s="229">
        <v>12</v>
      </c>
      <c r="F129" s="220">
        <v>35.010725233643981</v>
      </c>
      <c r="G129" s="323">
        <f t="shared" si="4"/>
        <v>35.010725233643981</v>
      </c>
      <c r="K129" s="44"/>
    </row>
    <row r="130" spans="2:11" ht="14.25" customHeight="1">
      <c r="B130" s="227"/>
      <c r="C130" s="228">
        <v>1771612590</v>
      </c>
      <c r="D130" s="229" t="s">
        <v>8</v>
      </c>
      <c r="E130" s="229">
        <v>12</v>
      </c>
      <c r="F130" s="220">
        <v>35.010725233643981</v>
      </c>
      <c r="G130" s="323">
        <f t="shared" si="4"/>
        <v>35.010725233643981</v>
      </c>
      <c r="K130" s="44"/>
    </row>
    <row r="131" spans="2:11" ht="14.25" customHeight="1">
      <c r="B131" s="227"/>
      <c r="C131" s="228">
        <v>17716125110</v>
      </c>
      <c r="D131" s="229" t="s">
        <v>37</v>
      </c>
      <c r="E131" s="229">
        <v>12</v>
      </c>
      <c r="F131" s="220">
        <v>35.010725233643981</v>
      </c>
      <c r="G131" s="323">
        <f t="shared" si="4"/>
        <v>35.010725233643981</v>
      </c>
      <c r="K131" s="44"/>
    </row>
    <row r="132" spans="2:11" ht="14.25" customHeight="1">
      <c r="B132" s="227"/>
      <c r="C132" s="228">
        <v>1771614090</v>
      </c>
      <c r="D132" s="229" t="s">
        <v>400</v>
      </c>
      <c r="E132" s="229">
        <v>12</v>
      </c>
      <c r="F132" s="220">
        <v>59.791923551111033</v>
      </c>
      <c r="G132" s="323">
        <f t="shared" si="4"/>
        <v>59.791923551111033</v>
      </c>
      <c r="K132" s="44"/>
    </row>
    <row r="133" spans="2:11" ht="14.25" customHeight="1">
      <c r="B133" s="227"/>
      <c r="C133" s="228">
        <v>17716140110</v>
      </c>
      <c r="D133" s="229" t="s">
        <v>38</v>
      </c>
      <c r="E133" s="229">
        <v>12</v>
      </c>
      <c r="F133" s="220">
        <v>59.791923551111033</v>
      </c>
      <c r="G133" s="323">
        <f t="shared" si="4"/>
        <v>59.791923551111033</v>
      </c>
      <c r="K133" s="44"/>
    </row>
    <row r="134" spans="2:11" ht="14.25" customHeight="1">
      <c r="B134" s="227"/>
      <c r="C134" s="228">
        <v>17716140125</v>
      </c>
      <c r="D134" s="229" t="s">
        <v>39</v>
      </c>
      <c r="E134" s="229">
        <v>8</v>
      </c>
      <c r="F134" s="220">
        <v>59.791923551111033</v>
      </c>
      <c r="G134" s="323">
        <f t="shared" si="4"/>
        <v>59.791923551111033</v>
      </c>
      <c r="K134" s="44"/>
    </row>
    <row r="135" spans="2:11" ht="14.25" customHeight="1">
      <c r="B135" s="227"/>
      <c r="C135" s="228">
        <v>1771616090</v>
      </c>
      <c r="D135" s="229" t="s">
        <v>9</v>
      </c>
      <c r="E135" s="229">
        <v>6</v>
      </c>
      <c r="F135" s="220">
        <v>66.051581081274932</v>
      </c>
      <c r="G135" s="323">
        <f t="shared" si="4"/>
        <v>66.051581081274932</v>
      </c>
      <c r="K135" s="44"/>
    </row>
    <row r="136" spans="2:11" ht="14.25" customHeight="1">
      <c r="B136" s="227"/>
      <c r="C136" s="228">
        <v>17716160110</v>
      </c>
      <c r="D136" s="229" t="s">
        <v>10</v>
      </c>
      <c r="E136" s="229">
        <v>6</v>
      </c>
      <c r="F136" s="220">
        <v>66.051581081274932</v>
      </c>
      <c r="G136" s="323">
        <f t="shared" si="4"/>
        <v>66.051581081274932</v>
      </c>
      <c r="K136" s="44"/>
    </row>
    <row r="137" spans="2:11" ht="14.25" customHeight="1">
      <c r="B137" s="227"/>
      <c r="C137" s="228">
        <v>17716160125</v>
      </c>
      <c r="D137" s="229" t="s">
        <v>40</v>
      </c>
      <c r="E137" s="229">
        <v>5</v>
      </c>
      <c r="F137" s="220">
        <v>66.051581081274932</v>
      </c>
      <c r="G137" s="323">
        <f t="shared" si="4"/>
        <v>66.051581081274932</v>
      </c>
      <c r="K137" s="44"/>
    </row>
    <row r="138" spans="2:11" ht="14.25" customHeight="1">
      <c r="B138" s="227"/>
      <c r="C138" s="228">
        <v>17716160140</v>
      </c>
      <c r="D138" s="229" t="s">
        <v>41</v>
      </c>
      <c r="E138" s="229">
        <v>6</v>
      </c>
      <c r="F138" s="220">
        <v>66.051581081274932</v>
      </c>
      <c r="G138" s="323">
        <f t="shared" si="4"/>
        <v>66.051581081274932</v>
      </c>
      <c r="K138" s="44"/>
    </row>
    <row r="139" spans="2:11" ht="14.25" customHeight="1">
      <c r="B139" s="227"/>
      <c r="C139" s="228">
        <v>17716180125</v>
      </c>
      <c r="D139" s="229" t="s">
        <v>11</v>
      </c>
      <c r="E139" s="229" t="s">
        <v>15</v>
      </c>
      <c r="F139" s="220">
        <v>73.164828274642986</v>
      </c>
      <c r="G139" s="323">
        <f t="shared" si="4"/>
        <v>73.164828274642986</v>
      </c>
      <c r="K139" s="44"/>
    </row>
    <row r="140" spans="2:11" ht="14.25" customHeight="1">
      <c r="B140" s="227"/>
      <c r="C140" s="228">
        <v>17716180140</v>
      </c>
      <c r="D140" s="229" t="s">
        <v>55</v>
      </c>
      <c r="E140" s="229" t="s">
        <v>15</v>
      </c>
      <c r="F140" s="220">
        <v>73.164828274642986</v>
      </c>
      <c r="G140" s="323">
        <f t="shared" si="4"/>
        <v>73.164828274642986</v>
      </c>
      <c r="K140" s="44"/>
    </row>
    <row r="141" spans="2:11" ht="14.25" customHeight="1">
      <c r="B141" s="227"/>
      <c r="C141" s="228">
        <v>17716180160</v>
      </c>
      <c r="D141" s="229" t="s">
        <v>42</v>
      </c>
      <c r="E141" s="229">
        <v>8</v>
      </c>
      <c r="F141" s="220">
        <v>73.164828274642986</v>
      </c>
      <c r="G141" s="323">
        <f t="shared" si="4"/>
        <v>73.164828274642986</v>
      </c>
      <c r="K141" s="44"/>
    </row>
    <row r="142" spans="2:11" ht="14.25" customHeight="1">
      <c r="B142" s="227"/>
      <c r="C142" s="228">
        <v>17716200125</v>
      </c>
      <c r="D142" s="229" t="s">
        <v>421</v>
      </c>
      <c r="E142" s="229">
        <v>1</v>
      </c>
      <c r="F142" s="220">
        <v>87.039047562278995</v>
      </c>
      <c r="G142" s="323">
        <f t="shared" si="4"/>
        <v>87.039047562278995</v>
      </c>
      <c r="K142" s="44"/>
    </row>
    <row r="143" spans="2:11" ht="14.25" customHeight="1">
      <c r="B143" s="227"/>
      <c r="C143" s="228">
        <v>17716200140</v>
      </c>
      <c r="D143" s="229" t="s">
        <v>397</v>
      </c>
      <c r="E143" s="229">
        <v>1</v>
      </c>
      <c r="F143" s="220">
        <v>87.039047562278995</v>
      </c>
      <c r="G143" s="323">
        <f t="shared" si="4"/>
        <v>87.039047562278995</v>
      </c>
      <c r="K143" s="44"/>
    </row>
    <row r="144" spans="2:11" ht="14.25" customHeight="1">
      <c r="B144" s="227"/>
      <c r="C144" s="228">
        <v>17716200160</v>
      </c>
      <c r="D144" s="229" t="s">
        <v>43</v>
      </c>
      <c r="E144" s="229">
        <v>1</v>
      </c>
      <c r="F144" s="220">
        <v>87.039047562278995</v>
      </c>
      <c r="G144" s="323">
        <f t="shared" si="4"/>
        <v>87.039047562278995</v>
      </c>
      <c r="K144" s="44"/>
    </row>
    <row r="145" spans="2:11" ht="14.25" customHeight="1">
      <c r="B145" s="227"/>
      <c r="C145" s="228">
        <v>17716200180</v>
      </c>
      <c r="D145" s="229" t="s">
        <v>398</v>
      </c>
      <c r="E145" s="229">
        <v>1</v>
      </c>
      <c r="F145" s="220">
        <v>202.55818198257646</v>
      </c>
      <c r="G145" s="323">
        <f t="shared" si="4"/>
        <v>202.55818198257646</v>
      </c>
      <c r="K145" s="44"/>
    </row>
    <row r="146" spans="2:11" ht="14.25" customHeight="1">
      <c r="B146" s="227"/>
      <c r="C146" s="333">
        <v>1771622590</v>
      </c>
      <c r="D146" s="334" t="s">
        <v>418</v>
      </c>
      <c r="E146" s="334">
        <v>1</v>
      </c>
      <c r="F146" s="354" t="s">
        <v>1404</v>
      </c>
      <c r="G146" s="355" t="s">
        <v>1404</v>
      </c>
      <c r="K146" s="44"/>
    </row>
    <row r="147" spans="2:11" ht="14.25" customHeight="1">
      <c r="B147" s="227"/>
      <c r="C147" s="228">
        <v>17716225110</v>
      </c>
      <c r="D147" s="229" t="s">
        <v>420</v>
      </c>
      <c r="E147" s="229">
        <v>1</v>
      </c>
      <c r="F147" s="220">
        <v>202.55830649999999</v>
      </c>
      <c r="G147" s="323">
        <f t="shared" si="4"/>
        <v>202.55830649999999</v>
      </c>
      <c r="K147" s="44"/>
    </row>
    <row r="148" spans="2:11" ht="14.25" customHeight="1">
      <c r="B148" s="227"/>
      <c r="C148" s="333">
        <v>17716225125</v>
      </c>
      <c r="D148" s="334" t="s">
        <v>419</v>
      </c>
      <c r="E148" s="334">
        <v>1</v>
      </c>
      <c r="F148" s="354" t="s">
        <v>1404</v>
      </c>
      <c r="G148" s="355" t="s">
        <v>1404</v>
      </c>
      <c r="K148" s="44"/>
    </row>
    <row r="149" spans="2:11" ht="14.25" customHeight="1">
      <c r="B149" s="227"/>
      <c r="C149" s="228">
        <v>17716225160</v>
      </c>
      <c r="D149" s="229" t="s">
        <v>56</v>
      </c>
      <c r="E149" s="229">
        <v>1</v>
      </c>
      <c r="F149" s="220">
        <v>235.94302214345061</v>
      </c>
      <c r="G149" s="323">
        <f t="shared" si="4"/>
        <v>235.94302214345061</v>
      </c>
      <c r="K149" s="44"/>
    </row>
    <row r="150" spans="2:11" ht="14.25" customHeight="1">
      <c r="B150" s="227"/>
      <c r="C150" s="228">
        <v>17716225180</v>
      </c>
      <c r="D150" s="229" t="s">
        <v>44</v>
      </c>
      <c r="E150" s="229">
        <v>4</v>
      </c>
      <c r="F150" s="220">
        <v>235.94302214345061</v>
      </c>
      <c r="G150" s="323">
        <f t="shared" si="4"/>
        <v>235.94302214345061</v>
      </c>
      <c r="K150" s="44"/>
    </row>
    <row r="151" spans="2:11" ht="14.25" customHeight="1">
      <c r="B151" s="227"/>
      <c r="C151" s="228">
        <v>17716225200</v>
      </c>
      <c r="D151" s="229" t="s">
        <v>45</v>
      </c>
      <c r="E151" s="229" t="s">
        <v>15</v>
      </c>
      <c r="F151" s="220">
        <v>235.94302214345061</v>
      </c>
      <c r="G151" s="323">
        <f t="shared" si="4"/>
        <v>235.94302214345061</v>
      </c>
      <c r="K151" s="44"/>
    </row>
    <row r="152" spans="2:11" ht="14.25" customHeight="1">
      <c r="B152" s="227"/>
      <c r="C152" s="228">
        <v>17716250160</v>
      </c>
      <c r="D152" s="229" t="s">
        <v>46</v>
      </c>
      <c r="E152" s="229" t="s">
        <v>15</v>
      </c>
      <c r="F152" s="220">
        <v>235.94302214345061</v>
      </c>
      <c r="G152" s="323">
        <f t="shared" si="4"/>
        <v>235.94302214345061</v>
      </c>
      <c r="K152" s="44"/>
    </row>
    <row r="153" spans="2:11" ht="14.25" customHeight="1">
      <c r="B153" s="227"/>
      <c r="C153" s="228">
        <v>17716250180</v>
      </c>
      <c r="D153" s="229" t="s">
        <v>47</v>
      </c>
      <c r="E153" s="229" t="s">
        <v>15</v>
      </c>
      <c r="F153" s="220">
        <v>235.94302214345061</v>
      </c>
      <c r="G153" s="323">
        <f t="shared" si="4"/>
        <v>235.94302214345061</v>
      </c>
      <c r="K153" s="44"/>
    </row>
    <row r="154" spans="2:11" ht="14.25" customHeight="1">
      <c r="B154" s="227"/>
      <c r="C154" s="228">
        <v>17716250200</v>
      </c>
      <c r="D154" s="229" t="s">
        <v>16</v>
      </c>
      <c r="E154" s="229" t="s">
        <v>15</v>
      </c>
      <c r="F154" s="220">
        <v>235.94302214345046</v>
      </c>
      <c r="G154" s="323">
        <f t="shared" si="4"/>
        <v>235.94302214345046</v>
      </c>
      <c r="K154" s="44"/>
    </row>
    <row r="155" spans="2:11" ht="14.25" customHeight="1">
      <c r="B155" s="227"/>
      <c r="C155" s="228">
        <v>17716250225</v>
      </c>
      <c r="D155" s="229" t="s">
        <v>12</v>
      </c>
      <c r="E155" s="229" t="s">
        <v>15</v>
      </c>
      <c r="F155" s="220">
        <v>235.94302214345046</v>
      </c>
      <c r="G155" s="323">
        <f t="shared" si="4"/>
        <v>235.94302214345046</v>
      </c>
      <c r="K155" s="44"/>
    </row>
    <row r="156" spans="2:11" ht="14.25" customHeight="1">
      <c r="B156" s="227"/>
      <c r="C156" s="228">
        <v>17716280180</v>
      </c>
      <c r="D156" s="229" t="s">
        <v>48</v>
      </c>
      <c r="E156" s="229" t="s">
        <v>15</v>
      </c>
      <c r="F156" s="220">
        <v>311.6821684499792</v>
      </c>
      <c r="G156" s="323">
        <f t="shared" si="4"/>
        <v>311.6821684499792</v>
      </c>
      <c r="K156" s="44"/>
    </row>
    <row r="157" spans="2:11" ht="14.25" customHeight="1">
      <c r="B157" s="227"/>
      <c r="C157" s="228">
        <v>17716280225</v>
      </c>
      <c r="D157" s="229" t="s">
        <v>49</v>
      </c>
      <c r="E157" s="229" t="s">
        <v>15</v>
      </c>
      <c r="F157" s="220">
        <v>311.6821684499792</v>
      </c>
      <c r="G157" s="323">
        <f t="shared" si="4"/>
        <v>311.6821684499792</v>
      </c>
      <c r="K157" s="44"/>
    </row>
    <row r="158" spans="2:11" ht="14.25" customHeight="1">
      <c r="B158" s="227"/>
      <c r="C158" s="228">
        <v>17716280200</v>
      </c>
      <c r="D158" s="229" t="s">
        <v>57</v>
      </c>
      <c r="E158" s="229" t="s">
        <v>15</v>
      </c>
      <c r="F158" s="220">
        <v>311.6821684499792</v>
      </c>
      <c r="G158" s="323">
        <f t="shared" si="4"/>
        <v>311.6821684499792</v>
      </c>
      <c r="K158" s="44"/>
    </row>
    <row r="159" spans="2:11" ht="14.25" customHeight="1">
      <c r="B159" s="227"/>
      <c r="C159" s="228">
        <v>17716280250</v>
      </c>
      <c r="D159" s="229" t="s">
        <v>50</v>
      </c>
      <c r="E159" s="229" t="s">
        <v>15</v>
      </c>
      <c r="F159" s="220">
        <v>311.68216844997875</v>
      </c>
      <c r="G159" s="323">
        <f t="shared" si="4"/>
        <v>311.68216844997875</v>
      </c>
      <c r="K159" s="44"/>
    </row>
    <row r="160" spans="2:11" ht="14.25" customHeight="1">
      <c r="B160" s="227"/>
      <c r="C160" s="228">
        <v>17716315225</v>
      </c>
      <c r="D160" s="229" t="s">
        <v>51</v>
      </c>
      <c r="E160" s="229" t="s">
        <v>15</v>
      </c>
      <c r="F160" s="220">
        <v>508.02134002921093</v>
      </c>
      <c r="G160" s="323">
        <f t="shared" si="4"/>
        <v>508.02134002921093</v>
      </c>
      <c r="K160" s="44"/>
    </row>
    <row r="161" spans="2:11" ht="14.25" customHeight="1">
      <c r="B161" s="227"/>
      <c r="C161" s="228">
        <v>17716315250</v>
      </c>
      <c r="D161" s="229" t="s">
        <v>17</v>
      </c>
      <c r="E161" s="229" t="s">
        <v>15</v>
      </c>
      <c r="F161" s="220">
        <v>429.93820940943914</v>
      </c>
      <c r="G161" s="323">
        <f t="shared" si="4"/>
        <v>429.93820940943914</v>
      </c>
      <c r="K161" s="44"/>
    </row>
    <row r="162" spans="2:11" ht="14.25" customHeight="1">
      <c r="B162" s="227"/>
      <c r="C162" s="228">
        <v>17716315280</v>
      </c>
      <c r="D162" s="229" t="s">
        <v>13</v>
      </c>
      <c r="E162" s="229" t="s">
        <v>15</v>
      </c>
      <c r="F162" s="220">
        <v>333.4012832137297</v>
      </c>
      <c r="G162" s="323">
        <f t="shared" si="4"/>
        <v>333.4012832137297</v>
      </c>
      <c r="K162" s="44"/>
    </row>
    <row r="163" spans="2:11" ht="14.25" customHeight="1">
      <c r="B163" s="227"/>
      <c r="C163" s="333">
        <v>17716355250</v>
      </c>
      <c r="D163" s="334" t="s">
        <v>18</v>
      </c>
      <c r="E163" s="334" t="s">
        <v>15</v>
      </c>
      <c r="F163" s="335" t="s">
        <v>1404</v>
      </c>
      <c r="G163" s="336" t="s">
        <v>1404</v>
      </c>
      <c r="K163" s="44"/>
    </row>
    <row r="164" spans="2:11" ht="14.25" customHeight="1">
      <c r="B164" s="227"/>
      <c r="C164" s="333">
        <v>17716355315</v>
      </c>
      <c r="D164" s="334" t="s">
        <v>52</v>
      </c>
      <c r="E164" s="334" t="s">
        <v>15</v>
      </c>
      <c r="F164" s="335" t="s">
        <v>1404</v>
      </c>
      <c r="G164" s="336" t="s">
        <v>1404</v>
      </c>
      <c r="K164" s="44"/>
    </row>
    <row r="165" spans="2:11" ht="14.25" customHeight="1">
      <c r="B165" s="227"/>
      <c r="C165" s="333">
        <v>17716400280</v>
      </c>
      <c r="D165" s="334" t="s">
        <v>14</v>
      </c>
      <c r="E165" s="334" t="s">
        <v>15</v>
      </c>
      <c r="F165" s="335" t="s">
        <v>1404</v>
      </c>
      <c r="G165" s="336" t="s">
        <v>1404</v>
      </c>
      <c r="K165" s="44"/>
    </row>
    <row r="166" spans="2:11" ht="14.25" customHeight="1">
      <c r="B166" s="227"/>
      <c r="C166" s="333">
        <v>17716400315</v>
      </c>
      <c r="D166" s="334" t="s">
        <v>53</v>
      </c>
      <c r="E166" s="334" t="s">
        <v>15</v>
      </c>
      <c r="F166" s="335" t="s">
        <v>1404</v>
      </c>
      <c r="G166" s="336" t="s">
        <v>1404</v>
      </c>
      <c r="K166" s="44"/>
    </row>
    <row r="167" spans="2:11" ht="14.25" customHeight="1">
      <c r="B167" s="227"/>
      <c r="C167" s="333">
        <v>17716400355</v>
      </c>
      <c r="D167" s="334" t="s">
        <v>54</v>
      </c>
      <c r="E167" s="334" t="s">
        <v>15</v>
      </c>
      <c r="F167" s="335" t="s">
        <v>1404</v>
      </c>
      <c r="G167" s="336" t="s">
        <v>1404</v>
      </c>
      <c r="K167" s="44"/>
    </row>
    <row r="168" spans="2:11" ht="14.25" customHeight="1">
      <c r="B168" s="227"/>
      <c r="C168" s="1068" t="s">
        <v>1594</v>
      </c>
      <c r="D168" s="1068"/>
      <c r="E168" s="1068"/>
      <c r="F168" s="1068"/>
      <c r="G168" s="1069"/>
      <c r="K168" s="44"/>
    </row>
    <row r="169" spans="2:11" ht="14.25" customHeight="1">
      <c r="B169" s="4"/>
      <c r="C169" s="1070"/>
      <c r="D169" s="1070"/>
      <c r="E169" s="1070"/>
      <c r="F169" s="1070"/>
      <c r="G169" s="1071"/>
      <c r="K169" s="44"/>
    </row>
    <row r="170" spans="2:11" ht="14.25" customHeight="1">
      <c r="B170" s="4"/>
      <c r="C170" s="228">
        <v>177104032</v>
      </c>
      <c r="D170" s="229" t="s">
        <v>0</v>
      </c>
      <c r="E170" s="229" t="s">
        <v>15</v>
      </c>
      <c r="F170" s="220">
        <v>8.5853506363384309</v>
      </c>
      <c r="G170" s="323">
        <f t="shared" ref="G170:G219" si="5">F170*(100-$G$5)/100</f>
        <v>8.5853506363384309</v>
      </c>
      <c r="K170" s="44"/>
    </row>
    <row r="171" spans="2:11" ht="14.25" customHeight="1">
      <c r="B171" s="4"/>
      <c r="C171" s="228">
        <v>177105040</v>
      </c>
      <c r="D171" s="229" t="s">
        <v>34</v>
      </c>
      <c r="E171" s="229" t="s">
        <v>15</v>
      </c>
      <c r="F171" s="220">
        <v>10.271528947223491</v>
      </c>
      <c r="G171" s="323">
        <f t="shared" si="5"/>
        <v>10.271528947223493</v>
      </c>
      <c r="K171" s="44"/>
    </row>
    <row r="172" spans="2:11" ht="14.25" customHeight="1">
      <c r="B172" s="4"/>
      <c r="C172" s="228">
        <v>177106332</v>
      </c>
      <c r="D172" s="229" t="s">
        <v>2</v>
      </c>
      <c r="E172" s="229" t="s">
        <v>15</v>
      </c>
      <c r="F172" s="220">
        <v>10.271528947223491</v>
      </c>
      <c r="G172" s="323">
        <f t="shared" si="5"/>
        <v>10.271528947223493</v>
      </c>
      <c r="K172" s="44"/>
    </row>
    <row r="173" spans="2:11" ht="14.25" customHeight="1">
      <c r="B173" s="227"/>
      <c r="C173" s="228">
        <v>177106340</v>
      </c>
      <c r="D173" s="229" t="s">
        <v>28</v>
      </c>
      <c r="E173" s="229" t="s">
        <v>15</v>
      </c>
      <c r="F173" s="220">
        <v>10.271528947223491</v>
      </c>
      <c r="G173" s="323">
        <f t="shared" si="5"/>
        <v>10.271528947223493</v>
      </c>
      <c r="K173" s="44"/>
    </row>
    <row r="174" spans="2:11" ht="14.25" customHeight="1">
      <c r="B174" s="227"/>
      <c r="C174" s="228">
        <v>177106350</v>
      </c>
      <c r="D174" s="229" t="s">
        <v>29</v>
      </c>
      <c r="E174" s="229">
        <v>36</v>
      </c>
      <c r="F174" s="220">
        <v>10.271528947223491</v>
      </c>
      <c r="G174" s="323">
        <f t="shared" si="5"/>
        <v>10.271528947223493</v>
      </c>
      <c r="K174" s="44"/>
    </row>
    <row r="175" spans="2:11" ht="14.25" customHeight="1">
      <c r="B175" s="227"/>
      <c r="C175" s="228">
        <v>177107540</v>
      </c>
      <c r="D175" s="229" t="s">
        <v>401</v>
      </c>
      <c r="E175" s="229" t="s">
        <v>15</v>
      </c>
      <c r="F175" s="220">
        <v>13.180508323254207</v>
      </c>
      <c r="G175" s="323">
        <f t="shared" si="5"/>
        <v>13.180508323254207</v>
      </c>
      <c r="K175" s="44"/>
    </row>
    <row r="176" spans="2:11" ht="14.25" customHeight="1">
      <c r="B176" s="227"/>
      <c r="C176" s="228">
        <v>177107550</v>
      </c>
      <c r="D176" s="229" t="s">
        <v>30</v>
      </c>
      <c r="E176" s="229" t="s">
        <v>15</v>
      </c>
      <c r="F176" s="220">
        <v>13.180508323254207</v>
      </c>
      <c r="G176" s="323">
        <f t="shared" si="5"/>
        <v>13.180508323254207</v>
      </c>
      <c r="K176" s="44"/>
    </row>
    <row r="177" spans="2:11" ht="14.25" customHeight="1">
      <c r="B177" s="227"/>
      <c r="C177" s="228">
        <v>177107563</v>
      </c>
      <c r="D177" s="229" t="s">
        <v>3</v>
      </c>
      <c r="E177" s="229">
        <v>20</v>
      </c>
      <c r="F177" s="220">
        <v>13.180508323254207</v>
      </c>
      <c r="G177" s="323">
        <f t="shared" si="5"/>
        <v>13.180508323254207</v>
      </c>
      <c r="K177" s="44"/>
    </row>
    <row r="178" spans="2:11" ht="14.25" customHeight="1">
      <c r="B178" s="227"/>
      <c r="C178" s="228">
        <v>177109050</v>
      </c>
      <c r="D178" s="229" t="s">
        <v>403</v>
      </c>
      <c r="E178" s="229">
        <v>24</v>
      </c>
      <c r="F178" s="220">
        <v>19.809377255359589</v>
      </c>
      <c r="G178" s="323">
        <f t="shared" si="5"/>
        <v>19.809377255359589</v>
      </c>
      <c r="K178" s="44"/>
    </row>
    <row r="179" spans="2:11" ht="14.25" customHeight="1">
      <c r="B179" s="227"/>
      <c r="C179" s="228">
        <v>177109063</v>
      </c>
      <c r="D179" s="229" t="s">
        <v>4</v>
      </c>
      <c r="E179" s="229">
        <v>24</v>
      </c>
      <c r="F179" s="220">
        <v>19.809377255359589</v>
      </c>
      <c r="G179" s="323">
        <f t="shared" si="5"/>
        <v>19.809377255359589</v>
      </c>
      <c r="K179" s="44"/>
    </row>
    <row r="180" spans="2:11" ht="14.25" customHeight="1">
      <c r="B180" s="227"/>
      <c r="C180" s="228">
        <v>177109075</v>
      </c>
      <c r="D180" s="229" t="s">
        <v>35</v>
      </c>
      <c r="E180" s="229">
        <v>24</v>
      </c>
      <c r="F180" s="220">
        <v>19.809377255359589</v>
      </c>
      <c r="G180" s="323">
        <f t="shared" si="5"/>
        <v>19.809377255359589</v>
      </c>
      <c r="K180" s="44"/>
    </row>
    <row r="181" spans="2:11" ht="14.25" customHeight="1">
      <c r="B181" s="227"/>
      <c r="C181" s="228">
        <v>1771011050</v>
      </c>
      <c r="D181" s="229" t="s">
        <v>416</v>
      </c>
      <c r="E181" s="229">
        <v>24</v>
      </c>
      <c r="F181" s="220">
        <v>24.610480384826211</v>
      </c>
      <c r="G181" s="323">
        <f t="shared" si="5"/>
        <v>24.610480384826211</v>
      </c>
      <c r="K181" s="44"/>
    </row>
    <row r="182" spans="2:11" ht="14.25" customHeight="1">
      <c r="B182" s="227"/>
      <c r="C182" s="228">
        <v>1771011063</v>
      </c>
      <c r="D182" s="229" t="s">
        <v>5</v>
      </c>
      <c r="E182" s="229">
        <v>24</v>
      </c>
      <c r="F182" s="220">
        <v>24.610480384826211</v>
      </c>
      <c r="G182" s="323">
        <f t="shared" si="5"/>
        <v>24.610480384826211</v>
      </c>
      <c r="K182" s="44"/>
    </row>
    <row r="183" spans="2:11" ht="14.25" customHeight="1">
      <c r="B183" s="227"/>
      <c r="C183" s="228">
        <v>1771011075</v>
      </c>
      <c r="D183" s="229" t="s">
        <v>36</v>
      </c>
      <c r="E183" s="229">
        <v>18</v>
      </c>
      <c r="F183" s="220">
        <v>24.610480384826211</v>
      </c>
      <c r="G183" s="323">
        <f t="shared" si="5"/>
        <v>24.610480384826211</v>
      </c>
      <c r="K183" s="44"/>
    </row>
    <row r="184" spans="2:11" ht="14.25" customHeight="1">
      <c r="B184" s="227"/>
      <c r="C184" s="228">
        <v>1771011090</v>
      </c>
      <c r="D184" s="229" t="s">
        <v>7</v>
      </c>
      <c r="E184" s="229">
        <v>18</v>
      </c>
      <c r="F184" s="220">
        <v>24.610480384826211</v>
      </c>
      <c r="G184" s="323">
        <f t="shared" si="5"/>
        <v>24.610480384826211</v>
      </c>
      <c r="K184" s="44"/>
    </row>
    <row r="185" spans="2:11" ht="14.25" customHeight="1">
      <c r="B185" s="227"/>
      <c r="C185" s="228">
        <v>1771012563</v>
      </c>
      <c r="D185" s="229" t="s">
        <v>6</v>
      </c>
      <c r="E185" s="229" t="s">
        <v>15</v>
      </c>
      <c r="F185" s="220">
        <v>33.260188971961782</v>
      </c>
      <c r="G185" s="323">
        <f t="shared" si="5"/>
        <v>33.260188971961782</v>
      </c>
      <c r="K185" s="44"/>
    </row>
    <row r="186" spans="2:11" ht="14.25" customHeight="1">
      <c r="B186" s="227"/>
      <c r="C186" s="228">
        <v>1771012575</v>
      </c>
      <c r="D186" s="229" t="s">
        <v>417</v>
      </c>
      <c r="E186" s="229">
        <v>12</v>
      </c>
      <c r="F186" s="220">
        <v>33.260188971961782</v>
      </c>
      <c r="G186" s="323">
        <f t="shared" si="5"/>
        <v>33.260188971961782</v>
      </c>
      <c r="K186" s="44"/>
    </row>
    <row r="187" spans="2:11" ht="14.25" customHeight="1">
      <c r="B187" s="227"/>
      <c r="C187" s="228">
        <v>1771012590</v>
      </c>
      <c r="D187" s="229" t="s">
        <v>8</v>
      </c>
      <c r="E187" s="229">
        <v>12</v>
      </c>
      <c r="F187" s="220">
        <v>33.260188971961782</v>
      </c>
      <c r="G187" s="323">
        <f t="shared" si="5"/>
        <v>33.260188971961782</v>
      </c>
      <c r="K187" s="44"/>
    </row>
    <row r="188" spans="2:11" ht="14.25" customHeight="1">
      <c r="B188" s="227"/>
      <c r="C188" s="228">
        <v>17710125110</v>
      </c>
      <c r="D188" s="229" t="s">
        <v>37</v>
      </c>
      <c r="E188" s="229">
        <v>12</v>
      </c>
      <c r="F188" s="220">
        <v>33.260188971961782</v>
      </c>
      <c r="G188" s="323">
        <f t="shared" si="5"/>
        <v>33.260188971961782</v>
      </c>
      <c r="K188" s="44"/>
    </row>
    <row r="189" spans="2:11" ht="14.25" customHeight="1">
      <c r="B189" s="227"/>
      <c r="C189" s="228">
        <v>1771014090</v>
      </c>
      <c r="D189" s="229" t="s">
        <v>400</v>
      </c>
      <c r="E189" s="229">
        <v>12</v>
      </c>
      <c r="F189" s="220">
        <v>56.802327373555478</v>
      </c>
      <c r="G189" s="323">
        <f t="shared" si="5"/>
        <v>56.802327373555478</v>
      </c>
      <c r="K189" s="44"/>
    </row>
    <row r="190" spans="2:11" ht="14.25" customHeight="1">
      <c r="B190" s="227"/>
      <c r="C190" s="228">
        <v>17710140110</v>
      </c>
      <c r="D190" s="229" t="s">
        <v>38</v>
      </c>
      <c r="E190" s="229">
        <v>12</v>
      </c>
      <c r="F190" s="220">
        <v>56.802327373555478</v>
      </c>
      <c r="G190" s="323">
        <f t="shared" si="5"/>
        <v>56.802327373555478</v>
      </c>
      <c r="K190" s="44"/>
    </row>
    <row r="191" spans="2:11" ht="14.25" customHeight="1">
      <c r="B191" s="227"/>
      <c r="C191" s="228">
        <v>17710140125</v>
      </c>
      <c r="D191" s="229" t="s">
        <v>39</v>
      </c>
      <c r="E191" s="229">
        <v>8</v>
      </c>
      <c r="F191" s="220">
        <v>56.802327373555478</v>
      </c>
      <c r="G191" s="323">
        <f t="shared" si="5"/>
        <v>56.802327373555478</v>
      </c>
      <c r="K191" s="44"/>
    </row>
    <row r="192" spans="2:11" ht="14.25" customHeight="1">
      <c r="B192" s="227"/>
      <c r="C192" s="228">
        <v>1771016090</v>
      </c>
      <c r="D192" s="229" t="s">
        <v>9</v>
      </c>
      <c r="E192" s="229">
        <v>6</v>
      </c>
      <c r="F192" s="220">
        <v>62.749002027211176</v>
      </c>
      <c r="G192" s="323">
        <f t="shared" si="5"/>
        <v>62.749002027211169</v>
      </c>
      <c r="K192" s="44"/>
    </row>
    <row r="193" spans="2:11" ht="14.25" customHeight="1">
      <c r="B193" s="227"/>
      <c r="C193" s="228">
        <v>17710160110</v>
      </c>
      <c r="D193" s="229" t="s">
        <v>10</v>
      </c>
      <c r="E193" s="229">
        <v>6</v>
      </c>
      <c r="F193" s="220">
        <v>62.749002027211176</v>
      </c>
      <c r="G193" s="323">
        <f t="shared" si="5"/>
        <v>62.749002027211169</v>
      </c>
      <c r="K193" s="44"/>
    </row>
    <row r="194" spans="2:11" ht="14.25" customHeight="1">
      <c r="B194" s="227"/>
      <c r="C194" s="228">
        <v>17710160125</v>
      </c>
      <c r="D194" s="229" t="s">
        <v>40</v>
      </c>
      <c r="E194" s="229">
        <v>5</v>
      </c>
      <c r="F194" s="220">
        <v>62.749002027211176</v>
      </c>
      <c r="G194" s="323">
        <f t="shared" si="5"/>
        <v>62.749002027211169</v>
      </c>
      <c r="K194" s="44"/>
    </row>
    <row r="195" spans="2:11" ht="14.25" customHeight="1">
      <c r="B195" s="227"/>
      <c r="C195" s="228">
        <v>17710160140</v>
      </c>
      <c r="D195" s="229" t="s">
        <v>41</v>
      </c>
      <c r="E195" s="229">
        <v>6</v>
      </c>
      <c r="F195" s="220">
        <v>62.749002027211176</v>
      </c>
      <c r="G195" s="323">
        <f t="shared" si="5"/>
        <v>62.749002027211169</v>
      </c>
      <c r="K195" s="44"/>
    </row>
    <row r="196" spans="2:11" ht="14.25" customHeight="1">
      <c r="B196" s="227"/>
      <c r="C196" s="228">
        <v>17710180125</v>
      </c>
      <c r="D196" s="229" t="s">
        <v>11</v>
      </c>
      <c r="E196" s="229" t="s">
        <v>15</v>
      </c>
      <c r="F196" s="220">
        <v>69.506586860910829</v>
      </c>
      <c r="G196" s="323">
        <f t="shared" si="5"/>
        <v>69.506586860910829</v>
      </c>
      <c r="K196" s="44"/>
    </row>
    <row r="197" spans="2:11" ht="14.25" customHeight="1">
      <c r="B197" s="227"/>
      <c r="C197" s="228">
        <v>17710180140</v>
      </c>
      <c r="D197" s="229" t="s">
        <v>55</v>
      </c>
      <c r="E197" s="229" t="s">
        <v>15</v>
      </c>
      <c r="F197" s="220">
        <v>69.506586860910829</v>
      </c>
      <c r="G197" s="323">
        <f t="shared" si="5"/>
        <v>69.506586860910829</v>
      </c>
      <c r="K197" s="44"/>
    </row>
    <row r="198" spans="2:11" ht="14.25" customHeight="1">
      <c r="B198" s="227"/>
      <c r="C198" s="228">
        <v>17710180160</v>
      </c>
      <c r="D198" s="229" t="s">
        <v>42</v>
      </c>
      <c r="E198" s="229">
        <v>8</v>
      </c>
      <c r="F198" s="220">
        <v>69.506586860910829</v>
      </c>
      <c r="G198" s="323">
        <f t="shared" si="5"/>
        <v>69.506586860910829</v>
      </c>
      <c r="K198" s="44"/>
    </row>
    <row r="199" spans="2:11" ht="14.25" customHeight="1">
      <c r="B199" s="227"/>
      <c r="C199" s="228">
        <v>17710200125</v>
      </c>
      <c r="D199" s="229" t="s">
        <v>421</v>
      </c>
      <c r="E199" s="229">
        <v>1</v>
      </c>
      <c r="F199" s="220">
        <v>82.687095184165045</v>
      </c>
      <c r="G199" s="323">
        <f t="shared" si="5"/>
        <v>82.687095184165045</v>
      </c>
      <c r="K199" s="44"/>
    </row>
    <row r="200" spans="2:11" ht="14.25" customHeight="1">
      <c r="B200" s="227"/>
      <c r="C200" s="228">
        <v>17710200140</v>
      </c>
      <c r="D200" s="229" t="s">
        <v>397</v>
      </c>
      <c r="E200" s="229">
        <v>1</v>
      </c>
      <c r="F200" s="220">
        <v>82.687095184165045</v>
      </c>
      <c r="G200" s="323">
        <f t="shared" si="5"/>
        <v>82.687095184165045</v>
      </c>
      <c r="K200" s="44"/>
    </row>
    <row r="201" spans="2:11" ht="14.25" customHeight="1">
      <c r="B201" s="227"/>
      <c r="C201" s="228">
        <v>17710200160</v>
      </c>
      <c r="D201" s="229" t="s">
        <v>43</v>
      </c>
      <c r="E201" s="229">
        <v>1</v>
      </c>
      <c r="F201" s="220">
        <v>82.687095184165045</v>
      </c>
      <c r="G201" s="323">
        <f t="shared" si="5"/>
        <v>82.687095184165045</v>
      </c>
      <c r="K201" s="44"/>
    </row>
    <row r="202" spans="2:11" ht="14.25" customHeight="1">
      <c r="B202" s="227"/>
      <c r="C202" s="228">
        <v>17710200180</v>
      </c>
      <c r="D202" s="229" t="s">
        <v>398</v>
      </c>
      <c r="E202" s="229">
        <v>1</v>
      </c>
      <c r="F202" s="220">
        <v>192.4302728834476</v>
      </c>
      <c r="G202" s="323">
        <f t="shared" si="5"/>
        <v>192.43027288344763</v>
      </c>
      <c r="K202" s="44"/>
    </row>
    <row r="203" spans="2:11" ht="14.25" customHeight="1">
      <c r="B203" s="227"/>
      <c r="C203" s="228">
        <v>1771022590</v>
      </c>
      <c r="D203" s="229" t="s">
        <v>418</v>
      </c>
      <c r="E203" s="229">
        <v>1</v>
      </c>
      <c r="F203" s="220">
        <v>192.4302728834476</v>
      </c>
      <c r="G203" s="323">
        <f t="shared" si="5"/>
        <v>192.43027288344763</v>
      </c>
      <c r="K203" s="44"/>
    </row>
    <row r="204" spans="2:11" ht="14.25" customHeight="1">
      <c r="B204" s="227"/>
      <c r="C204" s="228">
        <v>17710225110</v>
      </c>
      <c r="D204" s="229" t="s">
        <v>420</v>
      </c>
      <c r="E204" s="229">
        <v>1</v>
      </c>
      <c r="F204" s="220">
        <v>192.4302728834476</v>
      </c>
      <c r="G204" s="323">
        <f t="shared" si="5"/>
        <v>192.43027288344763</v>
      </c>
      <c r="K204" s="44"/>
    </row>
    <row r="205" spans="2:11" ht="14.25" customHeight="1">
      <c r="B205" s="227"/>
      <c r="C205" s="228">
        <v>17710225125</v>
      </c>
      <c r="D205" s="229" t="s">
        <v>419</v>
      </c>
      <c r="E205" s="229">
        <v>1</v>
      </c>
      <c r="F205" s="220">
        <v>224.14587103627809</v>
      </c>
      <c r="G205" s="323">
        <f t="shared" si="5"/>
        <v>224.14587103627812</v>
      </c>
      <c r="K205" s="44"/>
    </row>
    <row r="206" spans="2:11" ht="14.25" customHeight="1">
      <c r="B206" s="227"/>
      <c r="C206" s="228">
        <v>17710225160</v>
      </c>
      <c r="D206" s="229" t="s">
        <v>56</v>
      </c>
      <c r="E206" s="229">
        <v>1</v>
      </c>
      <c r="F206" s="220">
        <v>224.14587103627809</v>
      </c>
      <c r="G206" s="323">
        <f t="shared" si="5"/>
        <v>224.14587103627812</v>
      </c>
      <c r="K206" s="44"/>
    </row>
    <row r="207" spans="2:11" ht="14.25" customHeight="1">
      <c r="B207" s="227"/>
      <c r="C207" s="228">
        <v>17710225180</v>
      </c>
      <c r="D207" s="229" t="s">
        <v>44</v>
      </c>
      <c r="E207" s="229">
        <v>4</v>
      </c>
      <c r="F207" s="220">
        <v>224.14587103627809</v>
      </c>
      <c r="G207" s="323">
        <f t="shared" si="5"/>
        <v>224.14587103627812</v>
      </c>
      <c r="K207" s="44"/>
    </row>
    <row r="208" spans="2:11" ht="14.25" customHeight="1">
      <c r="B208" s="227"/>
      <c r="C208" s="228">
        <v>17710225200</v>
      </c>
      <c r="D208" s="229" t="s">
        <v>45</v>
      </c>
      <c r="E208" s="229" t="s">
        <v>15</v>
      </c>
      <c r="F208" s="220">
        <v>224.14587103627809</v>
      </c>
      <c r="G208" s="323">
        <f t="shared" si="5"/>
        <v>224.14587103627812</v>
      </c>
      <c r="K208" s="44"/>
    </row>
    <row r="209" spans="2:11" ht="14.25" customHeight="1">
      <c r="B209" s="227"/>
      <c r="C209" s="228">
        <v>17710250160</v>
      </c>
      <c r="D209" s="229" t="s">
        <v>46</v>
      </c>
      <c r="E209" s="229" t="s">
        <v>15</v>
      </c>
      <c r="F209" s="220">
        <v>224.14587103627809</v>
      </c>
      <c r="G209" s="323">
        <f t="shared" si="5"/>
        <v>224.14587103627812</v>
      </c>
      <c r="K209" s="44"/>
    </row>
    <row r="210" spans="2:11" ht="14.25" customHeight="1">
      <c r="B210" s="227"/>
      <c r="C210" s="228">
        <v>17710250180</v>
      </c>
      <c r="D210" s="229" t="s">
        <v>47</v>
      </c>
      <c r="E210" s="229" t="s">
        <v>15</v>
      </c>
      <c r="F210" s="220">
        <v>224.14587103627809</v>
      </c>
      <c r="G210" s="323">
        <f t="shared" si="5"/>
        <v>224.14587103627812</v>
      </c>
      <c r="K210" s="44"/>
    </row>
    <row r="211" spans="2:11" ht="14.25" customHeight="1">
      <c r="B211" s="227"/>
      <c r="C211" s="228">
        <v>17710250200</v>
      </c>
      <c r="D211" s="229" t="s">
        <v>16</v>
      </c>
      <c r="E211" s="229" t="s">
        <v>15</v>
      </c>
      <c r="F211" s="220">
        <v>224.14587103627795</v>
      </c>
      <c r="G211" s="323">
        <f t="shared" si="5"/>
        <v>224.14587103627798</v>
      </c>
      <c r="K211" s="44"/>
    </row>
    <row r="212" spans="2:11" ht="14.25" customHeight="1">
      <c r="B212" s="227"/>
      <c r="C212" s="228">
        <v>17710250225</v>
      </c>
      <c r="D212" s="229" t="s">
        <v>12</v>
      </c>
      <c r="E212" s="229" t="s">
        <v>15</v>
      </c>
      <c r="F212" s="220">
        <v>224.14587103627795</v>
      </c>
      <c r="G212" s="323">
        <f t="shared" si="5"/>
        <v>224.14587103627798</v>
      </c>
      <c r="K212" s="44"/>
    </row>
    <row r="213" spans="2:11" ht="14.25" customHeight="1">
      <c r="B213" s="227"/>
      <c r="C213" s="228">
        <v>17710280180</v>
      </c>
      <c r="D213" s="229" t="s">
        <v>48</v>
      </c>
      <c r="E213" s="229" t="s">
        <v>15</v>
      </c>
      <c r="F213" s="220">
        <v>325.7056</v>
      </c>
      <c r="G213" s="323">
        <f t="shared" si="5"/>
        <v>325.7056</v>
      </c>
      <c r="K213" s="44"/>
    </row>
    <row r="214" spans="2:11" ht="14.25" customHeight="1">
      <c r="B214" s="227"/>
      <c r="C214" s="228">
        <v>17710280200</v>
      </c>
      <c r="D214" s="229" t="s">
        <v>57</v>
      </c>
      <c r="E214" s="229" t="s">
        <v>15</v>
      </c>
      <c r="F214" s="220">
        <v>325.7056</v>
      </c>
      <c r="G214" s="323">
        <f t="shared" si="5"/>
        <v>325.7056</v>
      </c>
      <c r="K214" s="44"/>
    </row>
    <row r="215" spans="2:11" ht="14.25" customHeight="1">
      <c r="B215" s="227"/>
      <c r="C215" s="228">
        <v>17710280225</v>
      </c>
      <c r="D215" s="229" t="s">
        <v>49</v>
      </c>
      <c r="E215" s="229" t="s">
        <v>15</v>
      </c>
      <c r="F215" s="220">
        <v>325.7056</v>
      </c>
      <c r="G215" s="323">
        <f t="shared" si="5"/>
        <v>325.7056</v>
      </c>
      <c r="K215" s="44"/>
    </row>
    <row r="216" spans="2:11" ht="14.25" customHeight="1">
      <c r="B216" s="227"/>
      <c r="C216" s="228">
        <v>17710280250</v>
      </c>
      <c r="D216" s="229" t="s">
        <v>50</v>
      </c>
      <c r="E216" s="229" t="s">
        <v>15</v>
      </c>
      <c r="F216" s="220">
        <v>325.7056</v>
      </c>
      <c r="G216" s="323">
        <f t="shared" si="5"/>
        <v>325.7056</v>
      </c>
      <c r="K216" s="44"/>
    </row>
    <row r="217" spans="2:11" ht="14.25" customHeight="1">
      <c r="B217" s="227"/>
      <c r="C217" s="228">
        <v>17710315225</v>
      </c>
      <c r="D217" s="229" t="s">
        <v>51</v>
      </c>
      <c r="E217" s="229" t="s">
        <v>15</v>
      </c>
      <c r="F217" s="220">
        <v>482.62027302775033</v>
      </c>
      <c r="G217" s="323">
        <f t="shared" si="5"/>
        <v>482.62027302775027</v>
      </c>
      <c r="K217" s="44"/>
    </row>
    <row r="218" spans="2:11" ht="14.25" customHeight="1">
      <c r="B218" s="227"/>
      <c r="C218" s="228">
        <v>17710315250</v>
      </c>
      <c r="D218" s="229" t="s">
        <v>17</v>
      </c>
      <c r="E218" s="229" t="s">
        <v>15</v>
      </c>
      <c r="F218" s="220">
        <v>482.62279999999993</v>
      </c>
      <c r="G218" s="323">
        <f t="shared" si="5"/>
        <v>482.62279999999993</v>
      </c>
      <c r="K218" s="44"/>
    </row>
    <row r="219" spans="2:11" ht="14.25" customHeight="1">
      <c r="B219" s="227"/>
      <c r="C219" s="228">
        <v>17710315280</v>
      </c>
      <c r="D219" s="229" t="s">
        <v>13</v>
      </c>
      <c r="E219" s="229" t="s">
        <v>15</v>
      </c>
      <c r="F219" s="220">
        <v>482.62279999999993</v>
      </c>
      <c r="G219" s="323">
        <f t="shared" si="5"/>
        <v>482.62279999999993</v>
      </c>
      <c r="K219" s="44"/>
    </row>
    <row r="220" spans="2:11" ht="14.25" customHeight="1">
      <c r="B220" s="227"/>
      <c r="C220" s="333">
        <v>17710355250</v>
      </c>
      <c r="D220" s="334" t="s">
        <v>18</v>
      </c>
      <c r="E220" s="334" t="s">
        <v>15</v>
      </c>
      <c r="F220" s="354" t="s">
        <v>1404</v>
      </c>
      <c r="G220" s="355" t="s">
        <v>1404</v>
      </c>
      <c r="K220" s="44"/>
    </row>
    <row r="221" spans="2:11" ht="14.25" customHeight="1">
      <c r="B221" s="227"/>
      <c r="C221" s="333">
        <v>17710355315</v>
      </c>
      <c r="D221" s="334" t="s">
        <v>52</v>
      </c>
      <c r="E221" s="334" t="s">
        <v>15</v>
      </c>
      <c r="F221" s="354" t="s">
        <v>1404</v>
      </c>
      <c r="G221" s="355" t="s">
        <v>1404</v>
      </c>
      <c r="K221" s="44"/>
    </row>
    <row r="222" spans="2:11" ht="14.25" customHeight="1">
      <c r="B222" s="227"/>
      <c r="C222" s="333">
        <v>17710400280</v>
      </c>
      <c r="D222" s="334" t="s">
        <v>14</v>
      </c>
      <c r="E222" s="334" t="s">
        <v>15</v>
      </c>
      <c r="F222" s="354" t="s">
        <v>1404</v>
      </c>
      <c r="G222" s="355" t="s">
        <v>1404</v>
      </c>
      <c r="K222" s="44"/>
    </row>
    <row r="223" spans="2:11" ht="14.25" customHeight="1">
      <c r="B223" s="227"/>
      <c r="C223" s="333">
        <v>17710400315</v>
      </c>
      <c r="D223" s="334" t="s">
        <v>53</v>
      </c>
      <c r="E223" s="334" t="s">
        <v>15</v>
      </c>
      <c r="F223" s="354" t="s">
        <v>1404</v>
      </c>
      <c r="G223" s="355" t="s">
        <v>1404</v>
      </c>
      <c r="K223" s="44"/>
    </row>
    <row r="224" spans="2:11" ht="14.25" customHeight="1">
      <c r="B224" s="227"/>
      <c r="C224" s="333">
        <v>17710400355</v>
      </c>
      <c r="D224" s="334" t="s">
        <v>54</v>
      </c>
      <c r="E224" s="334" t="s">
        <v>15</v>
      </c>
      <c r="F224" s="354" t="s">
        <v>1404</v>
      </c>
      <c r="G224" s="355" t="s">
        <v>1404</v>
      </c>
      <c r="K224" s="44"/>
    </row>
    <row r="225" spans="2:11" ht="14.25" customHeight="1" thickBot="1">
      <c r="B225" s="246"/>
      <c r="C225" s="247"/>
      <c r="D225" s="248"/>
      <c r="E225" s="248"/>
      <c r="F225" s="251"/>
      <c r="G225" s="250"/>
      <c r="K225" s="44"/>
    </row>
    <row r="226" spans="2:11" ht="9.9499999999999993" customHeight="1" thickBot="1">
      <c r="B226" s="241"/>
      <c r="C226" s="28"/>
      <c r="D226" s="242"/>
      <c r="E226" s="242"/>
      <c r="F226" s="244"/>
      <c r="G226" s="244"/>
      <c r="K226" s="44"/>
    </row>
    <row r="227" spans="2:11" ht="14.25" customHeight="1">
      <c r="B227" s="226"/>
      <c r="C227" s="1072" t="s">
        <v>1610</v>
      </c>
      <c r="D227" s="1072"/>
      <c r="E227" s="1072"/>
      <c r="F227" s="1072"/>
      <c r="G227" s="1073"/>
      <c r="K227" s="44"/>
    </row>
    <row r="228" spans="2:11" ht="14.25" customHeight="1">
      <c r="B228" s="4"/>
      <c r="C228" s="1070"/>
      <c r="D228" s="1070"/>
      <c r="E228" s="1070"/>
      <c r="F228" s="1070"/>
      <c r="G228" s="1071"/>
      <c r="K228" s="44"/>
    </row>
    <row r="229" spans="2:11" ht="14.25" customHeight="1">
      <c r="B229" s="4"/>
      <c r="C229" s="228">
        <v>17416020</v>
      </c>
      <c r="D229" s="229">
        <v>20</v>
      </c>
      <c r="E229" s="229" t="s">
        <v>15</v>
      </c>
      <c r="F229" s="220">
        <v>6.4086969951678041</v>
      </c>
      <c r="G229" s="323">
        <f>F229*(100-$G$5)/100</f>
        <v>6.4086969951678041</v>
      </c>
      <c r="K229" s="44"/>
    </row>
    <row r="230" spans="2:11" ht="14.25" customHeight="1">
      <c r="B230" s="5" t="s">
        <v>1463</v>
      </c>
      <c r="C230" s="228">
        <v>17416025</v>
      </c>
      <c r="D230" s="229">
        <v>25</v>
      </c>
      <c r="E230" s="229" t="s">
        <v>15</v>
      </c>
      <c r="F230" s="220">
        <v>6.6932268829025263</v>
      </c>
      <c r="G230" s="323">
        <f t="shared" ref="G230:G250" si="6">F230*(100-$G$5)/100</f>
        <v>6.6932268829025254</v>
      </c>
      <c r="K230" s="44"/>
    </row>
    <row r="231" spans="2:11" ht="14.25" customHeight="1">
      <c r="B231" s="4"/>
      <c r="C231" s="228">
        <v>17416032</v>
      </c>
      <c r="D231" s="229">
        <v>32</v>
      </c>
      <c r="E231" s="229" t="s">
        <v>15</v>
      </c>
      <c r="F231" s="220">
        <v>6.9777567706372512</v>
      </c>
      <c r="G231" s="323">
        <f t="shared" si="6"/>
        <v>6.9777567706372512</v>
      </c>
      <c r="K231" s="44"/>
    </row>
    <row r="232" spans="2:11" ht="14.25" customHeight="1">
      <c r="B232" s="227"/>
      <c r="C232" s="228">
        <v>17416040</v>
      </c>
      <c r="D232" s="229">
        <v>40</v>
      </c>
      <c r="E232" s="229" t="s">
        <v>15</v>
      </c>
      <c r="F232" s="220">
        <v>8.3326609979454531</v>
      </c>
      <c r="G232" s="323">
        <f t="shared" si="6"/>
        <v>8.3326609979454531</v>
      </c>
      <c r="K232" s="44"/>
    </row>
    <row r="233" spans="2:11" ht="14.25" customHeight="1">
      <c r="B233" s="227"/>
      <c r="C233" s="228">
        <v>17416050</v>
      </c>
      <c r="D233" s="229">
        <v>50</v>
      </c>
      <c r="E233" s="229" t="s">
        <v>15</v>
      </c>
      <c r="F233" s="220">
        <v>10.324370212088514</v>
      </c>
      <c r="G233" s="323">
        <f t="shared" si="6"/>
        <v>10.324370212088514</v>
      </c>
      <c r="K233" s="44"/>
    </row>
    <row r="234" spans="2:11" ht="14.25" customHeight="1">
      <c r="B234" s="227"/>
      <c r="C234" s="228">
        <v>17416063</v>
      </c>
      <c r="D234" s="229">
        <v>63</v>
      </c>
      <c r="E234" s="229">
        <v>36</v>
      </c>
      <c r="F234" s="220">
        <v>15.581398614044341</v>
      </c>
      <c r="G234" s="323">
        <f t="shared" si="6"/>
        <v>15.581398614044339</v>
      </c>
      <c r="K234" s="44"/>
    </row>
    <row r="235" spans="2:11" ht="14.25" customHeight="1">
      <c r="B235" s="227"/>
      <c r="C235" s="228">
        <v>17416075</v>
      </c>
      <c r="D235" s="229">
        <v>75</v>
      </c>
      <c r="E235" s="229">
        <v>24</v>
      </c>
      <c r="F235" s="220">
        <v>21.001015523277157</v>
      </c>
      <c r="G235" s="323">
        <f t="shared" si="6"/>
        <v>21.001015523277157</v>
      </c>
      <c r="K235" s="44"/>
    </row>
    <row r="236" spans="2:11" ht="14.25" customHeight="1">
      <c r="B236" s="227"/>
      <c r="C236" s="228">
        <v>17416090</v>
      </c>
      <c r="D236" s="229">
        <v>90</v>
      </c>
      <c r="E236" s="229">
        <v>16</v>
      </c>
      <c r="F236" s="220">
        <v>25.688984149763538</v>
      </c>
      <c r="G236" s="323">
        <f t="shared" si="6"/>
        <v>25.688984149763538</v>
      </c>
      <c r="K236" s="44"/>
    </row>
    <row r="237" spans="2:11" ht="14.25" customHeight="1">
      <c r="B237" s="227"/>
      <c r="C237" s="228">
        <v>17416110</v>
      </c>
      <c r="D237" s="229">
        <v>110</v>
      </c>
      <c r="E237" s="229">
        <v>12</v>
      </c>
      <c r="F237" s="220">
        <v>51.594752975896398</v>
      </c>
      <c r="G237" s="323">
        <f t="shared" si="6"/>
        <v>51.594752975896398</v>
      </c>
      <c r="K237" s="44"/>
    </row>
    <row r="238" spans="2:11" ht="14.25" customHeight="1">
      <c r="B238" s="227"/>
      <c r="C238" s="228">
        <v>17416125</v>
      </c>
      <c r="D238" s="229">
        <v>125</v>
      </c>
      <c r="E238" s="229">
        <v>10</v>
      </c>
      <c r="F238" s="220">
        <v>73.313867739646895</v>
      </c>
      <c r="G238" s="323">
        <f t="shared" si="6"/>
        <v>73.313867739646895</v>
      </c>
      <c r="K238" s="44"/>
    </row>
    <row r="239" spans="2:11" ht="14.25" customHeight="1">
      <c r="B239" s="227"/>
      <c r="C239" s="228">
        <v>17416140</v>
      </c>
      <c r="D239" s="229">
        <v>140</v>
      </c>
      <c r="E239" s="229">
        <v>8</v>
      </c>
      <c r="F239" s="220">
        <v>98.501537325306387</v>
      </c>
      <c r="G239" s="323">
        <f t="shared" si="6"/>
        <v>98.501537325306387</v>
      </c>
      <c r="K239" s="44"/>
    </row>
    <row r="240" spans="2:11" ht="14.25" customHeight="1">
      <c r="B240" s="227"/>
      <c r="C240" s="228">
        <v>17416160</v>
      </c>
      <c r="D240" s="229">
        <v>160</v>
      </c>
      <c r="E240" s="229">
        <v>4</v>
      </c>
      <c r="F240" s="220">
        <v>104.62570443273947</v>
      </c>
      <c r="G240" s="323">
        <f t="shared" si="6"/>
        <v>104.62570443273948</v>
      </c>
      <c r="K240" s="44"/>
    </row>
    <row r="241" spans="2:11" ht="14.25" customHeight="1">
      <c r="B241" s="227"/>
      <c r="C241" s="228">
        <v>17416180</v>
      </c>
      <c r="D241" s="229">
        <v>180</v>
      </c>
      <c r="E241" s="229">
        <v>4</v>
      </c>
      <c r="F241" s="220">
        <v>144.69022243424305</v>
      </c>
      <c r="G241" s="323">
        <f t="shared" si="6"/>
        <v>144.69022243424305</v>
      </c>
      <c r="K241" s="44"/>
    </row>
    <row r="242" spans="2:11" ht="14.25" customHeight="1">
      <c r="B242" s="227"/>
      <c r="C242" s="228">
        <v>17416200</v>
      </c>
      <c r="D242" s="229">
        <v>200</v>
      </c>
      <c r="E242" s="229" t="s">
        <v>15</v>
      </c>
      <c r="F242" s="220">
        <v>198.35797887792106</v>
      </c>
      <c r="G242" s="323">
        <f t="shared" si="6"/>
        <v>198.35797887792106</v>
      </c>
      <c r="K242" s="44"/>
    </row>
    <row r="243" spans="2:11" ht="14.25" customHeight="1">
      <c r="B243" s="227"/>
      <c r="C243" s="228">
        <v>17416225</v>
      </c>
      <c r="D243" s="229">
        <v>225</v>
      </c>
      <c r="E243" s="229" t="s">
        <v>15</v>
      </c>
      <c r="F243" s="220">
        <v>210.32178320505244</v>
      </c>
      <c r="G243" s="323">
        <f t="shared" si="6"/>
        <v>210.32178320505244</v>
      </c>
      <c r="K243" s="44"/>
    </row>
    <row r="244" spans="2:11" ht="14.25" customHeight="1">
      <c r="B244" s="227"/>
      <c r="C244" s="228">
        <v>17416250</v>
      </c>
      <c r="D244" s="229">
        <v>250</v>
      </c>
      <c r="E244" s="229" t="s">
        <v>15</v>
      </c>
      <c r="F244" s="220">
        <v>328.25264714995859</v>
      </c>
      <c r="G244" s="323">
        <f t="shared" si="6"/>
        <v>328.25264714995859</v>
      </c>
      <c r="K244" s="44"/>
    </row>
    <row r="245" spans="2:11" ht="14.25" customHeight="1">
      <c r="B245" s="227"/>
      <c r="C245" s="228">
        <v>17416280</v>
      </c>
      <c r="D245" s="229">
        <v>280</v>
      </c>
      <c r="E245" s="229" t="s">
        <v>15</v>
      </c>
      <c r="F245" s="220">
        <v>569.94046321719588</v>
      </c>
      <c r="G245" s="323">
        <f t="shared" si="6"/>
        <v>569.94046321719588</v>
      </c>
      <c r="K245" s="44"/>
    </row>
    <row r="246" spans="2:11" ht="14.25" customHeight="1">
      <c r="B246" s="227"/>
      <c r="C246" s="228">
        <v>17416315</v>
      </c>
      <c r="D246" s="229">
        <v>315</v>
      </c>
      <c r="E246" s="229" t="s">
        <v>15</v>
      </c>
      <c r="F246" s="220">
        <v>773.79935325798806</v>
      </c>
      <c r="G246" s="323">
        <f t="shared" si="6"/>
        <v>773.79935325798806</v>
      </c>
      <c r="K246" s="44"/>
    </row>
    <row r="247" spans="2:11" ht="14.25" customHeight="1">
      <c r="B247" s="227"/>
      <c r="C247" s="228">
        <v>17416355</v>
      </c>
      <c r="D247" s="229">
        <v>355</v>
      </c>
      <c r="E247" s="229" t="s">
        <v>15</v>
      </c>
      <c r="F247" s="230">
        <v>1852.0996214769232</v>
      </c>
      <c r="G247" s="323">
        <f t="shared" si="6"/>
        <v>1852.0996214769229</v>
      </c>
      <c r="K247" s="44"/>
    </row>
    <row r="248" spans="2:11" ht="14.25" customHeight="1">
      <c r="B248" s="227"/>
      <c r="C248" s="228">
        <v>17416400</v>
      </c>
      <c r="D248" s="229">
        <v>400</v>
      </c>
      <c r="E248" s="229" t="s">
        <v>15</v>
      </c>
      <c r="F248" s="230">
        <v>2472.1341852307696</v>
      </c>
      <c r="G248" s="323">
        <f t="shared" si="6"/>
        <v>2472.1341852307696</v>
      </c>
      <c r="K248" s="44"/>
    </row>
    <row r="249" spans="2:11" ht="14.25" customHeight="1">
      <c r="B249" s="227"/>
      <c r="C249" s="228">
        <v>17416450</v>
      </c>
      <c r="D249" s="229">
        <v>450</v>
      </c>
      <c r="E249" s="229" t="s">
        <v>15</v>
      </c>
      <c r="F249" s="230">
        <v>3400.2552245538463</v>
      </c>
      <c r="G249" s="323">
        <f t="shared" si="6"/>
        <v>3400.2552245538459</v>
      </c>
      <c r="K249" s="44"/>
    </row>
    <row r="250" spans="2:11" ht="14.25" customHeight="1">
      <c r="B250" s="227"/>
      <c r="C250" s="228">
        <v>17416500</v>
      </c>
      <c r="D250" s="229">
        <v>500</v>
      </c>
      <c r="E250" s="229" t="s">
        <v>15</v>
      </c>
      <c r="F250" s="230">
        <v>4856.1533916923081</v>
      </c>
      <c r="G250" s="323">
        <f t="shared" si="6"/>
        <v>4856.1533916923081</v>
      </c>
      <c r="K250" s="44"/>
    </row>
    <row r="251" spans="2:11" ht="12" customHeight="1">
      <c r="B251" s="227"/>
      <c r="C251" s="1068" t="s">
        <v>1594</v>
      </c>
      <c r="D251" s="1068"/>
      <c r="E251" s="1068"/>
      <c r="F251" s="1068"/>
      <c r="G251" s="1069"/>
      <c r="K251" s="44"/>
    </row>
    <row r="252" spans="2:11" ht="14.25" customHeight="1">
      <c r="B252" s="227"/>
      <c r="C252" s="1070"/>
      <c r="D252" s="1070"/>
      <c r="E252" s="1070"/>
      <c r="F252" s="1070"/>
      <c r="G252" s="1071"/>
      <c r="K252" s="44"/>
    </row>
    <row r="253" spans="2:11" ht="14.25" customHeight="1">
      <c r="B253" s="4"/>
      <c r="C253" s="228">
        <v>17410090</v>
      </c>
      <c r="D253" s="229">
        <v>90</v>
      </c>
      <c r="E253" s="229">
        <v>16</v>
      </c>
      <c r="F253" s="220">
        <v>24.404534942275358</v>
      </c>
      <c r="G253" s="323">
        <f>F253*(100-$G$5)/100</f>
        <v>24.404534942275358</v>
      </c>
      <c r="K253" s="44"/>
    </row>
    <row r="254" spans="2:11" ht="14.25" customHeight="1">
      <c r="B254" s="227"/>
      <c r="C254" s="228">
        <v>17410110</v>
      </c>
      <c r="D254" s="229">
        <v>110</v>
      </c>
      <c r="E254" s="229">
        <v>12</v>
      </c>
      <c r="F254" s="220">
        <v>49.015015327101565</v>
      </c>
      <c r="G254" s="323">
        <f t="shared" ref="G254:G267" si="7">F254*(100-$G$5)/100</f>
        <v>49.015015327101565</v>
      </c>
      <c r="K254" s="44"/>
    </row>
    <row r="255" spans="2:11" ht="14.25" customHeight="1">
      <c r="B255" s="4"/>
      <c r="C255" s="228">
        <v>17410125</v>
      </c>
      <c r="D255" s="229">
        <v>125</v>
      </c>
      <c r="E255" s="229">
        <v>10</v>
      </c>
      <c r="F255" s="220">
        <v>69.64817435266454</v>
      </c>
      <c r="G255" s="323">
        <f t="shared" si="7"/>
        <v>69.64817435266454</v>
      </c>
      <c r="K255" s="44"/>
    </row>
    <row r="256" spans="2:11" ht="14.25" customHeight="1">
      <c r="B256" s="227"/>
      <c r="C256" s="228">
        <v>17410140</v>
      </c>
      <c r="D256" s="229">
        <v>140</v>
      </c>
      <c r="E256" s="229">
        <v>8</v>
      </c>
      <c r="F256" s="220">
        <v>93.576460459041073</v>
      </c>
      <c r="G256" s="323">
        <f t="shared" si="7"/>
        <v>93.576460459041087</v>
      </c>
      <c r="K256" s="44"/>
    </row>
    <row r="257" spans="2:11" ht="14.25" customHeight="1">
      <c r="B257" s="227"/>
      <c r="C257" s="228">
        <v>17410160</v>
      </c>
      <c r="D257" s="229">
        <v>160</v>
      </c>
      <c r="E257" s="229">
        <v>4</v>
      </c>
      <c r="F257" s="220">
        <v>99.394419211102502</v>
      </c>
      <c r="G257" s="323">
        <f t="shared" si="7"/>
        <v>99.394419211102502</v>
      </c>
      <c r="K257" s="44"/>
    </row>
    <row r="258" spans="2:11" ht="14.25" customHeight="1">
      <c r="B258" s="227"/>
      <c r="C258" s="228">
        <v>17410180</v>
      </c>
      <c r="D258" s="229">
        <v>180</v>
      </c>
      <c r="E258" s="229">
        <v>4</v>
      </c>
      <c r="F258" s="220">
        <v>137.45571131253092</v>
      </c>
      <c r="G258" s="323">
        <f t="shared" si="7"/>
        <v>137.45571131253092</v>
      </c>
      <c r="K258" s="44"/>
    </row>
    <row r="259" spans="2:11" ht="14.25" customHeight="1">
      <c r="B259" s="227"/>
      <c r="C259" s="228">
        <v>17410200</v>
      </c>
      <c r="D259" s="229">
        <v>200</v>
      </c>
      <c r="E259" s="229" t="s">
        <v>15</v>
      </c>
      <c r="F259" s="220">
        <v>188.44007993402496</v>
      </c>
      <c r="G259" s="323">
        <f t="shared" si="7"/>
        <v>188.44007993402499</v>
      </c>
      <c r="K259" s="44"/>
    </row>
    <row r="260" spans="2:11" ht="14.25" customHeight="1">
      <c r="B260" s="227"/>
      <c r="C260" s="228">
        <v>17410225</v>
      </c>
      <c r="D260" s="229">
        <v>225</v>
      </c>
      <c r="E260" s="229" t="s">
        <v>15</v>
      </c>
      <c r="F260" s="220">
        <v>199.80569404479982</v>
      </c>
      <c r="G260" s="323">
        <f t="shared" si="7"/>
        <v>199.80569404479982</v>
      </c>
      <c r="K260" s="44"/>
    </row>
    <row r="261" spans="2:11" ht="14.25" customHeight="1">
      <c r="B261" s="227"/>
      <c r="C261" s="228">
        <v>17410250</v>
      </c>
      <c r="D261" s="229">
        <v>250</v>
      </c>
      <c r="E261" s="229" t="s">
        <v>15</v>
      </c>
      <c r="F261" s="220">
        <v>311.84001479246064</v>
      </c>
      <c r="G261" s="323">
        <f t="shared" si="7"/>
        <v>311.84001479246064</v>
      </c>
      <c r="K261" s="44"/>
    </row>
    <row r="262" spans="2:11" ht="14.25" customHeight="1">
      <c r="B262" s="227"/>
      <c r="C262" s="228">
        <v>17410280</v>
      </c>
      <c r="D262" s="229">
        <v>280</v>
      </c>
      <c r="E262" s="229" t="s">
        <v>15</v>
      </c>
      <c r="F262" s="220">
        <v>541.44344005633604</v>
      </c>
      <c r="G262" s="323">
        <f t="shared" si="7"/>
        <v>541.44344005633604</v>
      </c>
      <c r="K262" s="44"/>
    </row>
    <row r="263" spans="2:11" ht="14.25" customHeight="1">
      <c r="B263" s="227"/>
      <c r="C263" s="228">
        <v>17410315</v>
      </c>
      <c r="D263" s="229">
        <v>315</v>
      </c>
      <c r="E263" s="229" t="s">
        <v>15</v>
      </c>
      <c r="F263" s="220">
        <v>735.10938559508872</v>
      </c>
      <c r="G263" s="323">
        <f t="shared" si="7"/>
        <v>735.10938559508872</v>
      </c>
      <c r="K263" s="44"/>
    </row>
    <row r="264" spans="2:11" ht="14.25" customHeight="1">
      <c r="B264" s="227"/>
      <c r="C264" s="228">
        <v>17410355</v>
      </c>
      <c r="D264" s="229">
        <v>355</v>
      </c>
      <c r="E264" s="229" t="s">
        <v>15</v>
      </c>
      <c r="F264" s="230">
        <v>1759.4946404030768</v>
      </c>
      <c r="G264" s="323">
        <f t="shared" si="7"/>
        <v>1759.4946404030768</v>
      </c>
      <c r="K264" s="44"/>
    </row>
    <row r="265" spans="2:11" ht="14.25" customHeight="1">
      <c r="B265" s="227"/>
      <c r="C265" s="228">
        <v>17410400</v>
      </c>
      <c r="D265" s="229">
        <v>400</v>
      </c>
      <c r="E265" s="229" t="s">
        <v>15</v>
      </c>
      <c r="F265" s="230">
        <v>2348.5274759692306</v>
      </c>
      <c r="G265" s="323">
        <f t="shared" si="7"/>
        <v>2348.5274759692306</v>
      </c>
      <c r="K265" s="44"/>
    </row>
    <row r="266" spans="2:11" ht="14.25" customHeight="1">
      <c r="B266" s="227"/>
      <c r="C266" s="228">
        <v>17410450</v>
      </c>
      <c r="D266" s="229">
        <v>450</v>
      </c>
      <c r="E266" s="229" t="s">
        <v>15</v>
      </c>
      <c r="F266" s="230">
        <v>3230.2424633261539</v>
      </c>
      <c r="G266" s="323">
        <f t="shared" si="7"/>
        <v>3230.2424633261539</v>
      </c>
      <c r="K266" s="44"/>
    </row>
    <row r="267" spans="2:11" ht="14.25" customHeight="1">
      <c r="B267" s="227"/>
      <c r="C267" s="228">
        <v>17410500</v>
      </c>
      <c r="D267" s="229">
        <v>500</v>
      </c>
      <c r="E267" s="229" t="s">
        <v>15</v>
      </c>
      <c r="F267" s="230">
        <v>4613.3457221076915</v>
      </c>
      <c r="G267" s="323">
        <f t="shared" si="7"/>
        <v>4613.3457221076915</v>
      </c>
      <c r="K267" s="44"/>
    </row>
    <row r="268" spans="2:11" ht="12" customHeight="1" thickBot="1">
      <c r="B268" s="246"/>
      <c r="C268" s="247"/>
      <c r="D268" s="248"/>
      <c r="E268" s="248"/>
      <c r="F268" s="249"/>
      <c r="G268" s="250"/>
      <c r="K268" s="44"/>
    </row>
    <row r="269" spans="2:11" ht="9.9499999999999993" customHeight="1" thickBot="1">
      <c r="B269" s="241"/>
      <c r="C269" s="28"/>
      <c r="D269" s="242"/>
      <c r="E269" s="242"/>
      <c r="F269" s="243"/>
      <c r="G269" s="244"/>
      <c r="K269" s="44"/>
    </row>
    <row r="270" spans="2:11" ht="12" customHeight="1">
      <c r="B270" s="226"/>
      <c r="C270" s="1072" t="s">
        <v>1610</v>
      </c>
      <c r="D270" s="1072"/>
      <c r="E270" s="1072"/>
      <c r="F270" s="1072"/>
      <c r="G270" s="1073"/>
      <c r="K270" s="44"/>
    </row>
    <row r="271" spans="2:11" ht="14.25" customHeight="1">
      <c r="B271" s="4"/>
      <c r="C271" s="1068"/>
      <c r="D271" s="1068"/>
      <c r="E271" s="1068"/>
      <c r="F271" s="1068"/>
      <c r="G271" s="1069"/>
      <c r="K271" s="44"/>
    </row>
    <row r="272" spans="2:11" ht="14.25" customHeight="1">
      <c r="B272" s="4"/>
      <c r="C272" s="236">
        <v>17516020</v>
      </c>
      <c r="D272" s="237">
        <v>20</v>
      </c>
      <c r="E272" s="237" t="s">
        <v>15</v>
      </c>
      <c r="F272" s="238">
        <v>4.2322499999999996</v>
      </c>
      <c r="G272" s="323">
        <f t="shared" ref="G272:G290" si="8">F272*(100-$G$5)/100</f>
        <v>4.2322499999999996</v>
      </c>
      <c r="K272" s="44"/>
    </row>
    <row r="273" spans="2:13" ht="14.25" customHeight="1">
      <c r="B273" s="5" t="s">
        <v>1462</v>
      </c>
      <c r="C273" s="228">
        <v>17516025</v>
      </c>
      <c r="D273" s="229">
        <v>25</v>
      </c>
      <c r="E273" s="229" t="s">
        <v>15</v>
      </c>
      <c r="F273" s="220">
        <v>4.2814973582939233</v>
      </c>
      <c r="G273" s="323">
        <f t="shared" si="8"/>
        <v>4.2814973582939233</v>
      </c>
      <c r="K273" s="44"/>
    </row>
    <row r="274" spans="2:13" ht="14.25" customHeight="1">
      <c r="B274" s="4"/>
      <c r="C274" s="228">
        <v>17516032</v>
      </c>
      <c r="D274" s="229">
        <v>32</v>
      </c>
      <c r="E274" s="229" t="s">
        <v>15</v>
      </c>
      <c r="F274" s="220">
        <v>7.2622866583719707</v>
      </c>
      <c r="G274" s="323">
        <f t="shared" si="8"/>
        <v>7.2622866583719716</v>
      </c>
      <c r="K274" s="44"/>
    </row>
    <row r="275" spans="2:13" ht="14.25" customHeight="1">
      <c r="B275" s="22"/>
      <c r="C275" s="228">
        <v>17516040</v>
      </c>
      <c r="D275" s="229">
        <v>40</v>
      </c>
      <c r="E275" s="229" t="s">
        <v>15</v>
      </c>
      <c r="F275" s="220">
        <v>7.9668368565722369</v>
      </c>
      <c r="G275" s="323">
        <f t="shared" si="8"/>
        <v>7.9668368565722369</v>
      </c>
      <c r="K275" s="44"/>
    </row>
    <row r="276" spans="2:13" ht="14.25" customHeight="1">
      <c r="B276" s="22"/>
      <c r="C276" s="228">
        <v>17516050</v>
      </c>
      <c r="D276" s="229">
        <v>50</v>
      </c>
      <c r="E276" s="229" t="s">
        <v>15</v>
      </c>
      <c r="F276" s="220">
        <v>10.459860634819332</v>
      </c>
      <c r="G276" s="323">
        <f t="shared" si="8"/>
        <v>10.45986063481933</v>
      </c>
      <c r="K276" s="44"/>
    </row>
    <row r="277" spans="2:13" ht="14.25" customHeight="1">
      <c r="B277" s="22"/>
      <c r="C277" s="228">
        <v>17516063</v>
      </c>
      <c r="D277" s="229">
        <v>63</v>
      </c>
      <c r="E277" s="229" t="s">
        <v>15</v>
      </c>
      <c r="F277" s="220">
        <v>15.865928501779067</v>
      </c>
      <c r="G277" s="323">
        <f t="shared" si="8"/>
        <v>15.865928501779067</v>
      </c>
      <c r="K277" s="44"/>
    </row>
    <row r="278" spans="2:13" ht="14.25" customHeight="1">
      <c r="B278" s="22"/>
      <c r="C278" s="228">
        <v>17516075</v>
      </c>
      <c r="D278" s="229">
        <v>75</v>
      </c>
      <c r="E278" s="229" t="s">
        <v>15</v>
      </c>
      <c r="F278" s="220">
        <v>21.285545411011881</v>
      </c>
      <c r="G278" s="323">
        <f t="shared" si="8"/>
        <v>21.285545411011881</v>
      </c>
      <c r="K278" s="44"/>
    </row>
    <row r="279" spans="2:13" ht="14.25" customHeight="1">
      <c r="B279" s="22"/>
      <c r="C279" s="228">
        <v>17516090</v>
      </c>
      <c r="D279" s="229">
        <v>90</v>
      </c>
      <c r="E279" s="229" t="s">
        <v>15</v>
      </c>
      <c r="F279" s="220">
        <v>26.122553502502168</v>
      </c>
      <c r="G279" s="323">
        <f t="shared" si="8"/>
        <v>26.122553502502168</v>
      </c>
      <c r="K279" s="44"/>
    </row>
    <row r="280" spans="2:13" ht="14.25" customHeight="1">
      <c r="B280" s="22"/>
      <c r="C280" s="228">
        <v>17516110</v>
      </c>
      <c r="D280" s="229">
        <v>110</v>
      </c>
      <c r="E280" s="229" t="s">
        <v>15</v>
      </c>
      <c r="F280" s="220">
        <v>46.825490095771528</v>
      </c>
      <c r="G280" s="323">
        <f t="shared" si="8"/>
        <v>46.825490095771528</v>
      </c>
      <c r="K280" s="44"/>
    </row>
    <row r="281" spans="2:13" ht="14.25" customHeight="1">
      <c r="B281" s="22"/>
      <c r="C281" s="228">
        <v>17516125</v>
      </c>
      <c r="D281" s="229">
        <v>125</v>
      </c>
      <c r="E281" s="229" t="s">
        <v>15</v>
      </c>
      <c r="F281" s="220">
        <v>72.094453935069524</v>
      </c>
      <c r="G281" s="323">
        <f t="shared" si="8"/>
        <v>72.094453935069524</v>
      </c>
      <c r="K281" s="44"/>
      <c r="M281" s="56"/>
    </row>
    <row r="282" spans="2:13" ht="14.25" customHeight="1">
      <c r="B282" s="22"/>
      <c r="C282" s="228">
        <v>17516140</v>
      </c>
      <c r="D282" s="229">
        <v>140</v>
      </c>
      <c r="E282" s="229" t="s">
        <v>15</v>
      </c>
      <c r="F282" s="220">
        <v>94.016804332916237</v>
      </c>
      <c r="G282" s="323">
        <f t="shared" si="8"/>
        <v>94.016804332916237</v>
      </c>
      <c r="K282" s="44"/>
      <c r="M282" s="56"/>
    </row>
    <row r="283" spans="2:13" ht="14.25" customHeight="1">
      <c r="B283" s="22"/>
      <c r="C283" s="228">
        <v>17516160</v>
      </c>
      <c r="D283" s="229">
        <v>160</v>
      </c>
      <c r="E283" s="229" t="s">
        <v>15</v>
      </c>
      <c r="F283" s="220">
        <v>99.707402087610703</v>
      </c>
      <c r="G283" s="323">
        <f t="shared" si="8"/>
        <v>99.707402087610703</v>
      </c>
      <c r="K283" s="44"/>
      <c r="M283" s="56"/>
    </row>
    <row r="284" spans="2:13" ht="14.25" customHeight="1">
      <c r="B284" s="22"/>
      <c r="C284" s="228">
        <v>17516180</v>
      </c>
      <c r="D284" s="229">
        <v>180</v>
      </c>
      <c r="E284" s="229" t="s">
        <v>15</v>
      </c>
      <c r="F284" s="220">
        <v>115.72237005439366</v>
      </c>
      <c r="G284" s="323">
        <f t="shared" si="8"/>
        <v>115.72237005439366</v>
      </c>
      <c r="K284" s="44"/>
    </row>
    <row r="285" spans="2:13" ht="14.25" customHeight="1">
      <c r="B285" s="22"/>
      <c r="C285" s="228">
        <v>17516200</v>
      </c>
      <c r="D285" s="229">
        <v>200</v>
      </c>
      <c r="E285" s="229" t="s">
        <v>15</v>
      </c>
      <c r="F285" s="220">
        <v>158.00893098868272</v>
      </c>
      <c r="G285" s="323">
        <f t="shared" si="8"/>
        <v>158.00893098868272</v>
      </c>
      <c r="K285" s="44"/>
    </row>
    <row r="286" spans="2:13" ht="14.25" customHeight="1">
      <c r="B286" s="22"/>
      <c r="C286" s="228">
        <v>17516225</v>
      </c>
      <c r="D286" s="229">
        <v>225</v>
      </c>
      <c r="E286" s="229" t="s">
        <v>15</v>
      </c>
      <c r="F286" s="220">
        <v>189.17172821677138</v>
      </c>
      <c r="G286" s="323">
        <f t="shared" si="8"/>
        <v>189.17172821677138</v>
      </c>
      <c r="K286" s="44"/>
    </row>
    <row r="287" spans="2:13" ht="14.25" customHeight="1">
      <c r="B287" s="22"/>
      <c r="C287" s="228">
        <v>17516250</v>
      </c>
      <c r="D287" s="229">
        <v>250</v>
      </c>
      <c r="E287" s="229" t="s">
        <v>15</v>
      </c>
      <c r="F287" s="220">
        <v>272.66092670350287</v>
      </c>
      <c r="G287" s="323">
        <f t="shared" si="8"/>
        <v>272.66092670350287</v>
      </c>
      <c r="K287" s="44"/>
      <c r="M287" s="56"/>
    </row>
    <row r="288" spans="2:13" ht="14.25" customHeight="1">
      <c r="B288" s="22"/>
      <c r="C288" s="228">
        <v>17516280</v>
      </c>
      <c r="D288" s="229">
        <v>280</v>
      </c>
      <c r="E288" s="229" t="s">
        <v>15</v>
      </c>
      <c r="F288" s="220">
        <v>534.30648203899011</v>
      </c>
      <c r="G288" s="323">
        <f t="shared" si="8"/>
        <v>534.30648203899011</v>
      </c>
      <c r="K288" s="44"/>
      <c r="M288" s="56"/>
    </row>
    <row r="289" spans="2:13" ht="14.25" customHeight="1">
      <c r="B289" s="22"/>
      <c r="C289" s="228">
        <v>17516315</v>
      </c>
      <c r="D289" s="229">
        <v>315</v>
      </c>
      <c r="E289" s="229" t="s">
        <v>15</v>
      </c>
      <c r="F289" s="220">
        <v>764.89763248457325</v>
      </c>
      <c r="G289" s="323">
        <f t="shared" si="8"/>
        <v>764.89763248457325</v>
      </c>
      <c r="K289" s="44"/>
      <c r="M289" s="56"/>
    </row>
    <row r="290" spans="2:13" ht="14.25" customHeight="1">
      <c r="B290" s="22"/>
      <c r="C290" s="228">
        <v>17516355</v>
      </c>
      <c r="D290" s="229">
        <v>355</v>
      </c>
      <c r="E290" s="229" t="s">
        <v>15</v>
      </c>
      <c r="F290" s="230">
        <v>1763.2123201846155</v>
      </c>
      <c r="G290" s="323">
        <f t="shared" si="8"/>
        <v>1763.2123201846155</v>
      </c>
      <c r="K290" s="44"/>
      <c r="M290" s="56"/>
    </row>
    <row r="291" spans="2:13" ht="12" customHeight="1">
      <c r="B291" s="22"/>
      <c r="C291" s="1068" t="s">
        <v>1594</v>
      </c>
      <c r="D291" s="1068"/>
      <c r="E291" s="1068"/>
      <c r="F291" s="1068"/>
      <c r="G291" s="1069"/>
      <c r="K291" s="44"/>
      <c r="M291" s="56"/>
    </row>
    <row r="292" spans="2:13" ht="14.25" customHeight="1">
      <c r="B292" s="22"/>
      <c r="C292" s="1070"/>
      <c r="D292" s="1070"/>
      <c r="E292" s="1070"/>
      <c r="F292" s="1070"/>
      <c r="G292" s="1071"/>
      <c r="K292" s="44"/>
      <c r="M292" s="56"/>
    </row>
    <row r="293" spans="2:13" ht="14.25" customHeight="1">
      <c r="B293" s="4"/>
      <c r="C293" s="228">
        <v>17510090</v>
      </c>
      <c r="D293" s="229">
        <v>90</v>
      </c>
      <c r="E293" s="229" t="s">
        <v>15</v>
      </c>
      <c r="F293" s="220">
        <v>24.81642582737706</v>
      </c>
      <c r="G293" s="323">
        <f t="shared" ref="G293:G303" si="9">F293*(100-$G$5)/100</f>
        <v>24.81642582737706</v>
      </c>
      <c r="K293" s="44"/>
      <c r="M293" s="56"/>
    </row>
    <row r="294" spans="2:13" ht="14.25" customHeight="1">
      <c r="B294" s="22"/>
      <c r="C294" s="228">
        <v>17510110</v>
      </c>
      <c r="D294" s="229">
        <v>110</v>
      </c>
      <c r="E294" s="229" t="s">
        <v>15</v>
      </c>
      <c r="F294" s="220">
        <v>44.484215590982942</v>
      </c>
      <c r="G294" s="323">
        <f t="shared" si="9"/>
        <v>44.484215590982942</v>
      </c>
      <c r="K294" s="44"/>
      <c r="M294" s="56"/>
    </row>
    <row r="295" spans="2:13" ht="14.25" customHeight="1">
      <c r="B295" s="4"/>
      <c r="C295" s="228">
        <v>17510125</v>
      </c>
      <c r="D295" s="229">
        <v>125</v>
      </c>
      <c r="E295" s="229" t="s">
        <v>15</v>
      </c>
      <c r="F295" s="220">
        <v>68.489731238316054</v>
      </c>
      <c r="G295" s="323">
        <f t="shared" si="9"/>
        <v>68.489731238316054</v>
      </c>
      <c r="K295" s="44"/>
      <c r="M295" s="56"/>
    </row>
    <row r="296" spans="2:13" ht="14.25" customHeight="1">
      <c r="B296" s="22"/>
      <c r="C296" s="228">
        <v>17510140</v>
      </c>
      <c r="D296" s="229">
        <v>140</v>
      </c>
      <c r="E296" s="229" t="s">
        <v>15</v>
      </c>
      <c r="F296" s="220">
        <v>89.315964116270436</v>
      </c>
      <c r="G296" s="323">
        <f t="shared" si="9"/>
        <v>89.315964116270436</v>
      </c>
      <c r="K296" s="44"/>
    </row>
    <row r="297" spans="2:13" ht="14.25" customHeight="1">
      <c r="B297" s="22"/>
      <c r="C297" s="228">
        <v>17510160</v>
      </c>
      <c r="D297" s="229">
        <v>160</v>
      </c>
      <c r="E297" s="229" t="s">
        <v>15</v>
      </c>
      <c r="F297" s="220">
        <v>94.722031983230167</v>
      </c>
      <c r="G297" s="323">
        <f t="shared" si="9"/>
        <v>94.722031983230167</v>
      </c>
      <c r="K297" s="44"/>
    </row>
    <row r="298" spans="2:13" ht="14.25" customHeight="1">
      <c r="B298" s="22"/>
      <c r="C298" s="228">
        <v>17510180</v>
      </c>
      <c r="D298" s="229">
        <v>180</v>
      </c>
      <c r="E298" s="229" t="s">
        <v>15</v>
      </c>
      <c r="F298" s="220">
        <v>109.93625155167398</v>
      </c>
      <c r="G298" s="323">
        <f t="shared" si="9"/>
        <v>109.93625155167398</v>
      </c>
      <c r="K298" s="44"/>
    </row>
    <row r="299" spans="2:13" ht="14.25" customHeight="1">
      <c r="B299" s="22"/>
      <c r="C299" s="228">
        <v>17510200</v>
      </c>
      <c r="D299" s="229">
        <v>200</v>
      </c>
      <c r="E299" s="229" t="s">
        <v>15</v>
      </c>
      <c r="F299" s="220">
        <v>150.10848443924857</v>
      </c>
      <c r="G299" s="323">
        <f t="shared" si="9"/>
        <v>150.10848443924857</v>
      </c>
      <c r="K299" s="44"/>
    </row>
    <row r="300" spans="2:13" ht="14.25" customHeight="1">
      <c r="B300" s="22"/>
      <c r="C300" s="228">
        <v>17510225</v>
      </c>
      <c r="D300" s="229">
        <v>225</v>
      </c>
      <c r="E300" s="229" t="s">
        <v>15</v>
      </c>
      <c r="F300" s="220">
        <v>179.71314180593282</v>
      </c>
      <c r="G300" s="323">
        <f t="shared" si="9"/>
        <v>179.71314180593282</v>
      </c>
      <c r="K300" s="44"/>
    </row>
    <row r="301" spans="2:13" ht="14.25" customHeight="1">
      <c r="B301" s="22"/>
      <c r="C301" s="228">
        <v>17510250</v>
      </c>
      <c r="D301" s="229">
        <v>250</v>
      </c>
      <c r="E301" s="229" t="s">
        <v>15</v>
      </c>
      <c r="F301" s="220">
        <v>259.02788036832771</v>
      </c>
      <c r="G301" s="323">
        <f t="shared" si="9"/>
        <v>259.02788036832771</v>
      </c>
      <c r="K301" s="44"/>
    </row>
    <row r="302" spans="2:13" ht="14.25" customHeight="1">
      <c r="B302" s="22"/>
      <c r="C302" s="228">
        <v>17510280</v>
      </c>
      <c r="D302" s="229">
        <v>280</v>
      </c>
      <c r="E302" s="229" t="s">
        <v>15</v>
      </c>
      <c r="F302" s="220">
        <v>507.59115793704069</v>
      </c>
      <c r="G302" s="323">
        <f t="shared" si="9"/>
        <v>507.59115793704069</v>
      </c>
      <c r="K302" s="44"/>
    </row>
    <row r="303" spans="2:13" ht="14.25" customHeight="1">
      <c r="B303" s="22"/>
      <c r="C303" s="228">
        <v>17510315</v>
      </c>
      <c r="D303" s="229">
        <v>315</v>
      </c>
      <c r="E303" s="229" t="s">
        <v>15</v>
      </c>
      <c r="F303" s="220">
        <v>726.65275086034444</v>
      </c>
      <c r="G303" s="323">
        <f t="shared" si="9"/>
        <v>726.65275086034444</v>
      </c>
      <c r="K303" s="44"/>
    </row>
    <row r="304" spans="2:13" ht="12" customHeight="1" thickBot="1">
      <c r="B304" s="64"/>
      <c r="C304" s="247"/>
      <c r="D304" s="248"/>
      <c r="E304" s="248"/>
      <c r="F304" s="249"/>
      <c r="G304" s="250"/>
      <c r="K304" s="44"/>
    </row>
    <row r="305" spans="2:11" ht="14.25" customHeight="1" thickBot="1">
      <c r="C305" s="67"/>
      <c r="E305" s="8"/>
      <c r="F305" s="68"/>
      <c r="G305" s="18"/>
      <c r="K305" s="44"/>
    </row>
    <row r="306" spans="2:11" ht="14.25" customHeight="1">
      <c r="B306" s="226"/>
      <c r="C306" s="1072" t="s">
        <v>1610</v>
      </c>
      <c r="D306" s="1072"/>
      <c r="E306" s="1072"/>
      <c r="F306" s="1072"/>
      <c r="G306" s="1073"/>
      <c r="K306" s="44"/>
    </row>
    <row r="307" spans="2:11" ht="14.25" customHeight="1">
      <c r="B307" s="4"/>
      <c r="C307" s="1070"/>
      <c r="D307" s="1070"/>
      <c r="E307" s="1070"/>
      <c r="F307" s="1070"/>
      <c r="G307" s="1071"/>
      <c r="K307" s="44"/>
    </row>
    <row r="308" spans="2:11" ht="14.25" customHeight="1">
      <c r="B308" s="227"/>
      <c r="C308" s="228" t="s">
        <v>676</v>
      </c>
      <c r="D308" s="229">
        <v>75</v>
      </c>
      <c r="E308" s="229" t="s">
        <v>15</v>
      </c>
      <c r="F308" s="220">
        <v>84.056679733004088</v>
      </c>
      <c r="G308" s="323">
        <f>F308*(100-$G$5)/100</f>
        <v>84.056679733004088</v>
      </c>
      <c r="K308" s="44"/>
    </row>
    <row r="309" spans="2:11" ht="14.25" customHeight="1">
      <c r="B309" s="5" t="s">
        <v>1464</v>
      </c>
      <c r="C309" s="228" t="s">
        <v>677</v>
      </c>
      <c r="D309" s="229">
        <v>90</v>
      </c>
      <c r="E309" s="229" t="s">
        <v>15</v>
      </c>
      <c r="F309" s="220">
        <v>86.578380124994197</v>
      </c>
      <c r="G309" s="323">
        <f t="shared" ref="G309:G316" si="10">F309*(100-$G$5)/100</f>
        <v>86.578380124994197</v>
      </c>
      <c r="K309" s="44"/>
    </row>
    <row r="310" spans="2:11" ht="14.25" customHeight="1">
      <c r="B310" s="227"/>
      <c r="C310" s="228" t="s">
        <v>678</v>
      </c>
      <c r="D310" s="229">
        <v>110</v>
      </c>
      <c r="E310" s="229" t="s">
        <v>15</v>
      </c>
      <c r="F310" s="220">
        <v>97.092436928905855</v>
      </c>
      <c r="G310" s="323">
        <f t="shared" si="10"/>
        <v>97.092436928905869</v>
      </c>
      <c r="K310" s="44"/>
    </row>
    <row r="311" spans="2:11" ht="14.25" customHeight="1">
      <c r="B311" s="227"/>
      <c r="C311" s="228" t="s">
        <v>679</v>
      </c>
      <c r="D311" s="229">
        <v>125</v>
      </c>
      <c r="E311" s="229" t="s">
        <v>15</v>
      </c>
      <c r="F311" s="220">
        <v>121.41296780908813</v>
      </c>
      <c r="G311" s="323">
        <f t="shared" si="10"/>
        <v>121.41296780908813</v>
      </c>
      <c r="K311" s="44"/>
    </row>
    <row r="312" spans="2:11" ht="14.25" customHeight="1">
      <c r="B312" s="227"/>
      <c r="C312" s="228" t="s">
        <v>680</v>
      </c>
      <c r="D312" s="229">
        <v>140</v>
      </c>
      <c r="E312" s="229" t="s">
        <v>15</v>
      </c>
      <c r="F312" s="220">
        <v>151.60023399351493</v>
      </c>
      <c r="G312" s="323">
        <f t="shared" si="10"/>
        <v>151.60023399351493</v>
      </c>
      <c r="K312" s="44"/>
    </row>
    <row r="313" spans="2:11" ht="14.25" customHeight="1">
      <c r="B313" s="227"/>
      <c r="C313" s="228" t="s">
        <v>681</v>
      </c>
      <c r="D313" s="229">
        <v>160</v>
      </c>
      <c r="E313" s="229" t="s">
        <v>15</v>
      </c>
      <c r="F313" s="220">
        <v>186.23158604351258</v>
      </c>
      <c r="G313" s="323">
        <f t="shared" si="10"/>
        <v>186.23158604351258</v>
      </c>
      <c r="K313" s="44"/>
    </row>
    <row r="314" spans="2:11" ht="14.25" customHeight="1">
      <c r="B314" s="227"/>
      <c r="C314" s="228" t="s">
        <v>682</v>
      </c>
      <c r="D314" s="229">
        <v>180</v>
      </c>
      <c r="E314" s="229" t="s">
        <v>15</v>
      </c>
      <c r="F314" s="220">
        <v>257.25566563900861</v>
      </c>
      <c r="G314" s="323">
        <f t="shared" si="10"/>
        <v>257.25566563900861</v>
      </c>
      <c r="K314" s="44"/>
    </row>
    <row r="315" spans="2:11" ht="14.25" customHeight="1">
      <c r="B315" s="227"/>
      <c r="C315" s="228" t="s">
        <v>683</v>
      </c>
      <c r="D315" s="229">
        <v>200</v>
      </c>
      <c r="E315" s="229" t="s">
        <v>15</v>
      </c>
      <c r="F315" s="220">
        <v>280.89874440553677</v>
      </c>
      <c r="G315" s="323">
        <f t="shared" si="10"/>
        <v>280.89874440553677</v>
      </c>
      <c r="K315" s="44"/>
    </row>
    <row r="316" spans="2:11" ht="14.25" customHeight="1">
      <c r="B316" s="227"/>
      <c r="C316" s="228" t="s">
        <v>684</v>
      </c>
      <c r="D316" s="229">
        <v>225</v>
      </c>
      <c r="E316" s="229" t="s">
        <v>15</v>
      </c>
      <c r="F316" s="220">
        <v>383.85791663868713</v>
      </c>
      <c r="G316" s="323">
        <f t="shared" si="10"/>
        <v>383.85791663868719</v>
      </c>
      <c r="K316" s="44"/>
    </row>
    <row r="317" spans="2:11" ht="14.25" customHeight="1">
      <c r="B317" s="4"/>
      <c r="C317" s="1068" t="s">
        <v>1594</v>
      </c>
      <c r="D317" s="1068"/>
      <c r="E317" s="1068"/>
      <c r="F317" s="1068"/>
      <c r="G317" s="1069"/>
      <c r="K317" s="44"/>
    </row>
    <row r="318" spans="2:11" ht="14.25" customHeight="1">
      <c r="B318" s="4"/>
      <c r="C318" s="1070"/>
      <c r="D318" s="1070"/>
      <c r="E318" s="1070"/>
      <c r="F318" s="1070"/>
      <c r="G318" s="1071"/>
      <c r="K318" s="44"/>
    </row>
    <row r="319" spans="2:11" ht="14.25" customHeight="1">
      <c r="B319" s="227"/>
      <c r="C319" s="228" t="s">
        <v>685</v>
      </c>
      <c r="D319" s="229">
        <v>75</v>
      </c>
      <c r="E319" s="229" t="s">
        <v>15</v>
      </c>
      <c r="F319" s="220">
        <v>79.853845746353883</v>
      </c>
      <c r="G319" s="323">
        <f>F319*(100-$G$5)/100</f>
        <v>79.853845746353883</v>
      </c>
      <c r="K319" s="44"/>
    </row>
    <row r="320" spans="2:11" ht="14.25" customHeight="1">
      <c r="B320" s="227"/>
      <c r="C320" s="228" t="s">
        <v>686</v>
      </c>
      <c r="D320" s="229">
        <v>90</v>
      </c>
      <c r="E320" s="229" t="s">
        <v>15</v>
      </c>
      <c r="F320" s="220">
        <v>82.249461118744506</v>
      </c>
      <c r="G320" s="323">
        <f t="shared" ref="G320:G327" si="11">F320*(100-$G$5)/100</f>
        <v>82.249461118744506</v>
      </c>
      <c r="K320" s="44"/>
    </row>
    <row r="321" spans="2:11" ht="14.25" customHeight="1">
      <c r="B321" s="227"/>
      <c r="C321" s="228" t="s">
        <v>687</v>
      </c>
      <c r="D321" s="229">
        <v>110</v>
      </c>
      <c r="E321" s="229" t="s">
        <v>15</v>
      </c>
      <c r="F321" s="220">
        <v>92.237815082460571</v>
      </c>
      <c r="G321" s="323">
        <f t="shared" si="11"/>
        <v>92.237815082460571</v>
      </c>
      <c r="K321" s="44"/>
    </row>
    <row r="322" spans="2:11" ht="14.25" customHeight="1">
      <c r="B322" s="227"/>
      <c r="C322" s="228" t="s">
        <v>688</v>
      </c>
      <c r="D322" s="229">
        <v>125</v>
      </c>
      <c r="E322" s="229" t="s">
        <v>15</v>
      </c>
      <c r="F322" s="220">
        <v>115.34231941863372</v>
      </c>
      <c r="G322" s="323">
        <f t="shared" si="11"/>
        <v>115.34231941863372</v>
      </c>
      <c r="K322" s="44"/>
    </row>
    <row r="323" spans="2:11" ht="14.25" customHeight="1">
      <c r="B323" s="227"/>
      <c r="C323" s="228" t="s">
        <v>689</v>
      </c>
      <c r="D323" s="229">
        <v>140</v>
      </c>
      <c r="E323" s="229" t="s">
        <v>15</v>
      </c>
      <c r="F323" s="220">
        <v>144.02022229383917</v>
      </c>
      <c r="G323" s="323">
        <f t="shared" si="11"/>
        <v>144.02022229383917</v>
      </c>
      <c r="K323" s="44"/>
    </row>
    <row r="324" spans="2:11" ht="14.25" customHeight="1">
      <c r="B324" s="227"/>
      <c r="C324" s="228" t="s">
        <v>690</v>
      </c>
      <c r="D324" s="229">
        <v>160</v>
      </c>
      <c r="E324" s="229" t="s">
        <v>15</v>
      </c>
      <c r="F324" s="220">
        <v>176.92000674133695</v>
      </c>
      <c r="G324" s="323">
        <f t="shared" si="11"/>
        <v>176.92000674133695</v>
      </c>
      <c r="K324" s="44"/>
    </row>
    <row r="325" spans="2:11" ht="14.25" customHeight="1">
      <c r="B325" s="227"/>
      <c r="C325" s="228" t="s">
        <v>691</v>
      </c>
      <c r="D325" s="229">
        <v>180</v>
      </c>
      <c r="E325" s="229" t="s">
        <v>15</v>
      </c>
      <c r="F325" s="220">
        <v>244.39288235705817</v>
      </c>
      <c r="G325" s="323">
        <f t="shared" si="11"/>
        <v>244.3928823570582</v>
      </c>
      <c r="K325" s="44"/>
    </row>
    <row r="326" spans="2:11" ht="14.25" customHeight="1">
      <c r="B326" s="227"/>
      <c r="C326" s="228" t="s">
        <v>692</v>
      </c>
      <c r="D326" s="229">
        <v>200</v>
      </c>
      <c r="E326" s="229" t="s">
        <v>15</v>
      </c>
      <c r="F326" s="220">
        <v>266.85380718525994</v>
      </c>
      <c r="G326" s="323">
        <f t="shared" si="11"/>
        <v>266.85380718525994</v>
      </c>
      <c r="K326" s="44"/>
    </row>
    <row r="327" spans="2:11" ht="14.25" customHeight="1">
      <c r="B327" s="227"/>
      <c r="C327" s="228" t="s">
        <v>693</v>
      </c>
      <c r="D327" s="229">
        <v>225</v>
      </c>
      <c r="E327" s="229" t="s">
        <v>15</v>
      </c>
      <c r="F327" s="220">
        <v>364.66502080675275</v>
      </c>
      <c r="G327" s="323">
        <f t="shared" si="11"/>
        <v>364.66502080675275</v>
      </c>
      <c r="K327" s="44"/>
    </row>
    <row r="328" spans="2:11" ht="14.25" customHeight="1">
      <c r="B328" s="227"/>
      <c r="C328" s="59"/>
      <c r="D328" s="29"/>
      <c r="E328" s="29"/>
      <c r="F328" s="30"/>
      <c r="G328" s="235"/>
      <c r="K328" s="44"/>
    </row>
    <row r="329" spans="2:11" ht="14.25" customHeight="1" thickBot="1">
      <c r="B329" s="246"/>
      <c r="C329" s="247"/>
      <c r="D329" s="248"/>
      <c r="E329" s="248"/>
      <c r="F329" s="249"/>
      <c r="G329" s="250"/>
      <c r="K329" s="44"/>
    </row>
    <row r="330" spans="2:11" ht="9.9499999999999993" customHeight="1" thickBot="1">
      <c r="B330" s="241"/>
      <c r="C330" s="28"/>
      <c r="D330" s="242"/>
      <c r="E330" s="242"/>
      <c r="F330" s="243"/>
      <c r="G330" s="244"/>
      <c r="K330" s="44"/>
    </row>
    <row r="331" spans="2:11" ht="14.25" customHeight="1">
      <c r="B331" s="226"/>
      <c r="C331" s="1072" t="s">
        <v>1610</v>
      </c>
      <c r="D331" s="1072"/>
      <c r="E331" s="1072"/>
      <c r="F331" s="1072"/>
      <c r="G331" s="1073"/>
      <c r="K331" s="44"/>
    </row>
    <row r="332" spans="2:11" ht="14.25" customHeight="1">
      <c r="B332" s="254"/>
      <c r="C332" s="1070"/>
      <c r="D332" s="1070"/>
      <c r="E332" s="1070"/>
      <c r="F332" s="1070"/>
      <c r="G332" s="1071"/>
      <c r="K332" s="44"/>
    </row>
    <row r="333" spans="2:11" ht="14.25" customHeight="1">
      <c r="B333" s="254"/>
      <c r="C333" s="228">
        <v>17216020</v>
      </c>
      <c r="D333" s="229">
        <v>20</v>
      </c>
      <c r="E333" s="229" t="s">
        <v>15</v>
      </c>
      <c r="F333" s="220">
        <v>8.3326609979454531</v>
      </c>
      <c r="G333" s="323">
        <f>F333*(100-$G$5)/100</f>
        <v>8.3326609979454531</v>
      </c>
      <c r="K333" s="44"/>
    </row>
    <row r="334" spans="2:11" ht="14.25" customHeight="1">
      <c r="B334" s="255" t="s">
        <v>1609</v>
      </c>
      <c r="C334" s="228">
        <v>17216025</v>
      </c>
      <c r="D334" s="229">
        <v>25</v>
      </c>
      <c r="E334" s="229" t="s">
        <v>15</v>
      </c>
      <c r="F334" s="220">
        <v>8.3326609979454531</v>
      </c>
      <c r="G334" s="323">
        <f t="shared" ref="G334:G350" si="12">F334*(100-$G$5)/100</f>
        <v>8.3326609979454531</v>
      </c>
      <c r="K334" s="44"/>
    </row>
    <row r="335" spans="2:11" ht="14.25" customHeight="1">
      <c r="B335" s="254"/>
      <c r="C335" s="228">
        <v>17216032</v>
      </c>
      <c r="D335" s="229">
        <v>32</v>
      </c>
      <c r="E335" s="229" t="s">
        <v>15</v>
      </c>
      <c r="F335" s="220">
        <v>8.6171908856801753</v>
      </c>
      <c r="G335" s="323">
        <f t="shared" si="12"/>
        <v>8.6171908856801753</v>
      </c>
      <c r="K335" s="44"/>
    </row>
    <row r="336" spans="2:11" ht="14.25" customHeight="1">
      <c r="B336" s="254"/>
      <c r="C336" s="228">
        <v>17216040</v>
      </c>
      <c r="D336" s="229">
        <v>40</v>
      </c>
      <c r="E336" s="229" t="s">
        <v>15</v>
      </c>
      <c r="F336" s="220">
        <v>10.60890009982324</v>
      </c>
      <c r="G336" s="323">
        <f t="shared" si="12"/>
        <v>10.60890009982324</v>
      </c>
      <c r="K336" s="44"/>
    </row>
    <row r="337" spans="2:11" ht="14.25" customHeight="1">
      <c r="B337" s="254"/>
      <c r="C337" s="228">
        <v>17216050</v>
      </c>
      <c r="D337" s="229">
        <v>50</v>
      </c>
      <c r="E337" s="229" t="s">
        <v>15</v>
      </c>
      <c r="F337" s="220">
        <v>12.952884413066426</v>
      </c>
      <c r="G337" s="323">
        <f t="shared" si="12"/>
        <v>12.952884413066426</v>
      </c>
      <c r="K337" s="44"/>
    </row>
    <row r="338" spans="2:11" ht="14.25" customHeight="1">
      <c r="B338" s="254"/>
      <c r="C338" s="228">
        <v>17216063</v>
      </c>
      <c r="D338" s="229">
        <v>63</v>
      </c>
      <c r="E338" s="229">
        <v>8</v>
      </c>
      <c r="F338" s="220">
        <v>17.369872194091172</v>
      </c>
      <c r="G338" s="323">
        <f t="shared" si="12"/>
        <v>17.369872194091172</v>
      </c>
      <c r="K338" s="44"/>
    </row>
    <row r="339" spans="2:11" ht="14.25" customHeight="1">
      <c r="B339" s="254"/>
      <c r="C339" s="228">
        <v>17216075</v>
      </c>
      <c r="D339" s="229">
        <v>75</v>
      </c>
      <c r="E339" s="229">
        <v>12</v>
      </c>
      <c r="F339" s="220">
        <v>24.483119387459247</v>
      </c>
      <c r="G339" s="323">
        <f t="shared" si="12"/>
        <v>24.483119387459247</v>
      </c>
      <c r="K339" s="44"/>
    </row>
    <row r="340" spans="2:11" ht="14.25" customHeight="1">
      <c r="B340" s="254"/>
      <c r="C340" s="228">
        <v>17216090</v>
      </c>
      <c r="D340" s="229">
        <v>90</v>
      </c>
      <c r="E340" s="229">
        <v>10</v>
      </c>
      <c r="F340" s="220">
        <v>39.644497691038048</v>
      </c>
      <c r="G340" s="323">
        <f t="shared" si="12"/>
        <v>39.644497691038048</v>
      </c>
      <c r="K340" s="44"/>
    </row>
    <row r="341" spans="2:11" ht="14.25" customHeight="1">
      <c r="B341" s="254"/>
      <c r="C341" s="228">
        <v>17216110</v>
      </c>
      <c r="D341" s="229">
        <v>110</v>
      </c>
      <c r="E341" s="229">
        <v>10</v>
      </c>
      <c r="F341" s="220">
        <v>58.287979858798927</v>
      </c>
      <c r="G341" s="323">
        <f t="shared" si="12"/>
        <v>58.287979858798927</v>
      </c>
      <c r="K341" s="44"/>
    </row>
    <row r="342" spans="2:11" ht="14.25" customHeight="1">
      <c r="B342" s="254"/>
      <c r="C342" s="228">
        <v>17216125</v>
      </c>
      <c r="D342" s="229">
        <v>125</v>
      </c>
      <c r="E342" s="229">
        <v>8</v>
      </c>
      <c r="F342" s="220">
        <v>84.559572826305001</v>
      </c>
      <c r="G342" s="323">
        <f t="shared" si="12"/>
        <v>84.559572826304986</v>
      </c>
      <c r="K342" s="44"/>
    </row>
    <row r="343" spans="2:11" ht="14.25" customHeight="1">
      <c r="B343" s="254"/>
      <c r="C343" s="228">
        <v>17216140</v>
      </c>
      <c r="D343" s="229">
        <v>140</v>
      </c>
      <c r="E343" s="229">
        <v>5</v>
      </c>
      <c r="F343" s="220">
        <v>134.51489168715847</v>
      </c>
      <c r="G343" s="323">
        <f t="shared" si="12"/>
        <v>134.51489168715847</v>
      </c>
      <c r="K343" s="44"/>
    </row>
    <row r="344" spans="2:11" ht="14.25" customHeight="1">
      <c r="B344" s="254"/>
      <c r="C344" s="228">
        <v>17216160</v>
      </c>
      <c r="D344" s="229">
        <v>160</v>
      </c>
      <c r="E344" s="229">
        <v>3</v>
      </c>
      <c r="F344" s="220">
        <v>160.78648465466452</v>
      </c>
      <c r="G344" s="323">
        <f t="shared" si="12"/>
        <v>160.78648465466452</v>
      </c>
      <c r="K344" s="44"/>
    </row>
    <row r="345" spans="2:11" ht="14.25" customHeight="1">
      <c r="B345" s="254"/>
      <c r="C345" s="228">
        <v>17216180</v>
      </c>
      <c r="D345" s="229">
        <v>180</v>
      </c>
      <c r="E345" s="229">
        <v>2</v>
      </c>
      <c r="F345" s="220">
        <v>204.76667587308881</v>
      </c>
      <c r="G345" s="323">
        <f t="shared" si="12"/>
        <v>204.76667587308881</v>
      </c>
      <c r="K345" s="44"/>
    </row>
    <row r="346" spans="2:11" ht="14.25" customHeight="1">
      <c r="B346" s="254"/>
      <c r="C346" s="228">
        <v>17216200</v>
      </c>
      <c r="D346" s="229">
        <v>200</v>
      </c>
      <c r="E346" s="229" t="s">
        <v>15</v>
      </c>
      <c r="F346" s="220">
        <v>294.86780698908439</v>
      </c>
      <c r="G346" s="323">
        <f t="shared" si="12"/>
        <v>294.86780698908439</v>
      </c>
      <c r="K346" s="44"/>
    </row>
    <row r="347" spans="2:11" ht="14.25" customHeight="1">
      <c r="B347" s="254"/>
      <c r="C347" s="228">
        <v>17216225</v>
      </c>
      <c r="D347" s="229">
        <v>225</v>
      </c>
      <c r="E347" s="229" t="s">
        <v>15</v>
      </c>
      <c r="F347" s="220">
        <v>349.38915309596638</v>
      </c>
      <c r="G347" s="323">
        <f t="shared" si="12"/>
        <v>349.38915309596638</v>
      </c>
      <c r="K347" s="44"/>
    </row>
    <row r="348" spans="2:11" ht="14.25" customHeight="1">
      <c r="B348" s="254"/>
      <c r="C348" s="228">
        <v>17216250</v>
      </c>
      <c r="D348" s="229">
        <v>250</v>
      </c>
      <c r="E348" s="229" t="s">
        <v>15</v>
      </c>
      <c r="F348" s="220">
        <v>484.05308424812887</v>
      </c>
      <c r="G348" s="323">
        <f t="shared" si="12"/>
        <v>484.05308424812887</v>
      </c>
      <c r="K348" s="44"/>
    </row>
    <row r="349" spans="2:11" ht="14.25" customHeight="1">
      <c r="B349" s="254"/>
      <c r="C349" s="228">
        <v>17216280</v>
      </c>
      <c r="D349" s="229">
        <v>280</v>
      </c>
      <c r="E349" s="229" t="s">
        <v>15</v>
      </c>
      <c r="F349" s="220">
        <v>918.36169107692319</v>
      </c>
      <c r="G349" s="323">
        <f t="shared" si="12"/>
        <v>918.36169107692319</v>
      </c>
      <c r="K349" s="44"/>
    </row>
    <row r="350" spans="2:11" ht="14.25" customHeight="1">
      <c r="B350" s="254"/>
      <c r="C350" s="228">
        <v>17216315</v>
      </c>
      <c r="D350" s="229">
        <v>315</v>
      </c>
      <c r="E350" s="229" t="s">
        <v>15</v>
      </c>
      <c r="F350" s="220">
        <v>970.16562292176604</v>
      </c>
      <c r="G350" s="323">
        <f t="shared" si="12"/>
        <v>970.16562292176604</v>
      </c>
      <c r="K350" s="44"/>
    </row>
    <row r="351" spans="2:11" ht="14.25" customHeight="1">
      <c r="B351" s="254"/>
      <c r="C351" s="228">
        <v>17216355</v>
      </c>
      <c r="D351" s="229">
        <v>355</v>
      </c>
      <c r="E351" s="229" t="s">
        <v>15</v>
      </c>
      <c r="F351" s="220">
        <v>1553.1402648056671</v>
      </c>
      <c r="G351" s="323">
        <f>F351*(100-$G$5)/100</f>
        <v>1553.1402648056671</v>
      </c>
      <c r="K351" s="44"/>
    </row>
    <row r="352" spans="2:11" ht="14.25" customHeight="1">
      <c r="B352" s="254"/>
      <c r="C352" s="228">
        <v>17216400</v>
      </c>
      <c r="D352" s="229">
        <v>400</v>
      </c>
      <c r="E352" s="229" t="s">
        <v>15</v>
      </c>
      <c r="F352" s="220">
        <v>2585.8762295384618</v>
      </c>
      <c r="G352" s="323">
        <f>F352*(100-$G$5)/100</f>
        <v>2585.8762295384618</v>
      </c>
      <c r="K352" s="44"/>
    </row>
    <row r="353" spans="2:11" ht="14.25" customHeight="1">
      <c r="B353" s="254"/>
      <c r="C353" s="1068" t="s">
        <v>1594</v>
      </c>
      <c r="D353" s="1068"/>
      <c r="E353" s="1068"/>
      <c r="F353" s="1068"/>
      <c r="G353" s="1069"/>
      <c r="K353" s="44"/>
    </row>
    <row r="354" spans="2:11" ht="14.25" customHeight="1">
      <c r="B354" s="254"/>
      <c r="C354" s="1070"/>
      <c r="D354" s="1070"/>
      <c r="E354" s="1070"/>
      <c r="F354" s="1070"/>
      <c r="G354" s="1071"/>
      <c r="K354" s="44"/>
    </row>
    <row r="355" spans="2:11" ht="14.25" customHeight="1">
      <c r="B355" s="254"/>
      <c r="C355" s="228">
        <v>17210090</v>
      </c>
      <c r="D355" s="229">
        <v>90</v>
      </c>
      <c r="E355" s="229">
        <v>10</v>
      </c>
      <c r="F355" s="220">
        <v>39.644497691038048</v>
      </c>
      <c r="G355" s="323">
        <f t="shared" ref="G355:G364" si="13">F355*(100-$G$5)/100</f>
        <v>39.644497691038048</v>
      </c>
      <c r="K355" s="44"/>
    </row>
    <row r="356" spans="2:11" ht="14.25" customHeight="1">
      <c r="B356" s="254"/>
      <c r="C356" s="228">
        <v>17210110</v>
      </c>
      <c r="D356" s="229">
        <v>110</v>
      </c>
      <c r="E356" s="229">
        <v>10</v>
      </c>
      <c r="F356" s="220">
        <v>58.287979858798927</v>
      </c>
      <c r="G356" s="323">
        <f t="shared" si="13"/>
        <v>58.287979858798927</v>
      </c>
      <c r="K356" s="44"/>
    </row>
    <row r="357" spans="2:11" ht="14.25" customHeight="1">
      <c r="B357" s="254"/>
      <c r="C357" s="228">
        <v>17210125</v>
      </c>
      <c r="D357" s="229">
        <v>125</v>
      </c>
      <c r="E357" s="229">
        <v>8</v>
      </c>
      <c r="F357" s="220">
        <v>84.559572826305001</v>
      </c>
      <c r="G357" s="323">
        <f t="shared" si="13"/>
        <v>84.559572826304986</v>
      </c>
      <c r="K357" s="44"/>
    </row>
    <row r="358" spans="2:11" ht="14.25" customHeight="1">
      <c r="B358" s="254"/>
      <c r="C358" s="228">
        <v>17210140</v>
      </c>
      <c r="D358" s="229">
        <v>140</v>
      </c>
      <c r="E358" s="229">
        <v>5</v>
      </c>
      <c r="F358" s="220">
        <v>134.51489168715847</v>
      </c>
      <c r="G358" s="323">
        <f t="shared" si="13"/>
        <v>134.51489168715847</v>
      </c>
      <c r="K358" s="44"/>
    </row>
    <row r="359" spans="2:11" ht="14.25" customHeight="1">
      <c r="B359" s="254"/>
      <c r="C359" s="228">
        <v>17210160</v>
      </c>
      <c r="D359" s="229">
        <v>160</v>
      </c>
      <c r="E359" s="229">
        <v>3</v>
      </c>
      <c r="F359" s="220">
        <v>160.78648465466452</v>
      </c>
      <c r="G359" s="323">
        <f t="shared" si="13"/>
        <v>160.78648465466452</v>
      </c>
      <c r="K359" s="44"/>
    </row>
    <row r="360" spans="2:11" ht="14.25" customHeight="1">
      <c r="B360" s="254"/>
      <c r="C360" s="228">
        <v>17210180</v>
      </c>
      <c r="D360" s="229">
        <v>180</v>
      </c>
      <c r="E360" s="229">
        <v>2</v>
      </c>
      <c r="F360" s="220">
        <v>204.76667587308881</v>
      </c>
      <c r="G360" s="323">
        <f t="shared" si="13"/>
        <v>204.76667587308881</v>
      </c>
      <c r="K360" s="44"/>
    </row>
    <row r="361" spans="2:11" ht="14.25" customHeight="1">
      <c r="B361" s="254"/>
      <c r="C361" s="228">
        <v>17210200</v>
      </c>
      <c r="D361" s="229">
        <v>200</v>
      </c>
      <c r="E361" s="229" t="s">
        <v>15</v>
      </c>
      <c r="F361" s="220">
        <v>294.86780698908439</v>
      </c>
      <c r="G361" s="323">
        <f t="shared" si="13"/>
        <v>294.86780698908439</v>
      </c>
      <c r="K361" s="44"/>
    </row>
    <row r="362" spans="2:11" ht="14.25" customHeight="1">
      <c r="B362" s="254"/>
      <c r="C362" s="228">
        <v>17210225</v>
      </c>
      <c r="D362" s="229">
        <v>225</v>
      </c>
      <c r="E362" s="229" t="s">
        <v>15</v>
      </c>
      <c r="F362" s="220">
        <v>349.38915309596638</v>
      </c>
      <c r="G362" s="323">
        <f t="shared" si="13"/>
        <v>349.38915309596638</v>
      </c>
      <c r="K362" s="44"/>
    </row>
    <row r="363" spans="2:11" ht="14.25" customHeight="1">
      <c r="B363" s="254"/>
      <c r="C363" s="228">
        <v>17210250</v>
      </c>
      <c r="D363" s="229">
        <v>250</v>
      </c>
      <c r="E363" s="229" t="s">
        <v>15</v>
      </c>
      <c r="F363" s="220">
        <v>484.05308424812887</v>
      </c>
      <c r="G363" s="323">
        <f t="shared" si="13"/>
        <v>484.05308424812887</v>
      </c>
      <c r="K363" s="44"/>
    </row>
    <row r="364" spans="2:11" ht="14.25" customHeight="1">
      <c r="B364" s="254"/>
      <c r="C364" s="228">
        <v>17210280</v>
      </c>
      <c r="D364" s="229">
        <v>280</v>
      </c>
      <c r="E364" s="229" t="s">
        <v>15</v>
      </c>
      <c r="F364" s="220">
        <v>918.36169107692319</v>
      </c>
      <c r="G364" s="323">
        <f t="shared" si="13"/>
        <v>918.36169107692319</v>
      </c>
      <c r="K364" s="44"/>
    </row>
    <row r="365" spans="2:11" ht="14.25" customHeight="1">
      <c r="B365" s="254"/>
      <c r="C365" s="228">
        <v>17210315</v>
      </c>
      <c r="D365" s="229">
        <v>315</v>
      </c>
      <c r="E365" s="229" t="s">
        <v>15</v>
      </c>
      <c r="F365" s="220">
        <v>970.16562292176604</v>
      </c>
      <c r="G365" s="323">
        <f>F365*(100-$G$5)/100</f>
        <v>970.16562292176604</v>
      </c>
      <c r="K365" s="44"/>
    </row>
    <row r="366" spans="2:11" ht="14.25" customHeight="1">
      <c r="B366" s="254"/>
      <c r="C366" s="228">
        <v>17210355</v>
      </c>
      <c r="D366" s="229">
        <v>355</v>
      </c>
      <c r="E366" s="229" t="s">
        <v>15</v>
      </c>
      <c r="F366" s="220">
        <v>1553.1402648056671</v>
      </c>
      <c r="G366" s="323">
        <f>F366*(100-$G$5)/100</f>
        <v>1553.1402648056671</v>
      </c>
      <c r="K366" s="44"/>
    </row>
    <row r="367" spans="2:11" ht="14.25" customHeight="1">
      <c r="B367" s="22"/>
      <c r="C367" s="228">
        <v>17210400</v>
      </c>
      <c r="D367" s="229">
        <v>400</v>
      </c>
      <c r="E367" s="229" t="s">
        <v>15</v>
      </c>
      <c r="F367" s="220">
        <v>1943.1634680615382</v>
      </c>
      <c r="G367" s="323">
        <f>F367*(100-$G$5)/100</f>
        <v>1943.1634680615382</v>
      </c>
      <c r="K367" s="44"/>
    </row>
    <row r="368" spans="2:11" ht="14.25" customHeight="1" thickBot="1">
      <c r="B368" s="64"/>
      <c r="C368" s="247"/>
      <c r="D368" s="248"/>
      <c r="E368" s="248"/>
      <c r="F368" s="249"/>
      <c r="G368" s="250"/>
      <c r="K368" s="44"/>
    </row>
    <row r="369" spans="2:11" ht="14.25" customHeight="1" thickBot="1">
      <c r="C369" s="28"/>
      <c r="D369" s="242"/>
      <c r="E369" s="242"/>
      <c r="F369" s="243"/>
      <c r="G369" s="244"/>
      <c r="K369" s="44"/>
    </row>
    <row r="370" spans="2:11" ht="14.25" customHeight="1">
      <c r="B370" s="74"/>
      <c r="C370" s="1072" t="s">
        <v>1610</v>
      </c>
      <c r="D370" s="1072"/>
      <c r="E370" s="1072"/>
      <c r="F370" s="1072"/>
      <c r="G370" s="1073"/>
      <c r="K370" s="44"/>
    </row>
    <row r="371" spans="2:11" ht="14.25" customHeight="1">
      <c r="B371" s="4"/>
      <c r="C371" s="1070"/>
      <c r="D371" s="1070"/>
      <c r="E371" s="1070"/>
      <c r="F371" s="1070"/>
      <c r="G371" s="1071"/>
      <c r="K371" s="44"/>
    </row>
    <row r="372" spans="2:11" ht="14.25" customHeight="1">
      <c r="B372" s="22"/>
      <c r="C372" s="569">
        <v>17016040</v>
      </c>
      <c r="D372" s="570">
        <v>40</v>
      </c>
      <c r="E372" s="570" t="s">
        <v>15</v>
      </c>
      <c r="F372" s="605">
        <v>87.974556492307684</v>
      </c>
      <c r="G372" s="606">
        <f>F372*(100-$G$5)/100</f>
        <v>87.974556492307698</v>
      </c>
      <c r="K372" s="44"/>
    </row>
    <row r="373" spans="2:11" ht="14.25" customHeight="1">
      <c r="B373" s="255" t="s">
        <v>1608</v>
      </c>
      <c r="C373" s="569">
        <v>17016050</v>
      </c>
      <c r="D373" s="570">
        <v>50</v>
      </c>
      <c r="E373" s="570" t="s">
        <v>15</v>
      </c>
      <c r="F373" s="605">
        <v>125.67793784615384</v>
      </c>
      <c r="G373" s="606">
        <f t="shared" ref="G373:G382" si="14">F373*(100-$G$5)/100</f>
        <v>125.67793784615384</v>
      </c>
      <c r="K373" s="44"/>
    </row>
    <row r="374" spans="2:11" ht="14.25" customHeight="1">
      <c r="B374" s="22"/>
      <c r="C374" s="569">
        <v>17016063</v>
      </c>
      <c r="D374" s="570">
        <v>63</v>
      </c>
      <c r="E374" s="570">
        <v>8</v>
      </c>
      <c r="F374" s="605">
        <v>173.0704563076923</v>
      </c>
      <c r="G374" s="606">
        <f t="shared" si="14"/>
        <v>173.0704563076923</v>
      </c>
      <c r="K374" s="44"/>
    </row>
    <row r="375" spans="2:11" ht="14.25" customHeight="1">
      <c r="B375" s="22"/>
      <c r="C375" s="569">
        <v>17016075</v>
      </c>
      <c r="D375" s="570">
        <v>75</v>
      </c>
      <c r="E375" s="570">
        <v>12</v>
      </c>
      <c r="F375" s="605">
        <v>237.59449255384618</v>
      </c>
      <c r="G375" s="606">
        <f t="shared" si="14"/>
        <v>237.59449255384618</v>
      </c>
      <c r="K375" s="44"/>
    </row>
    <row r="376" spans="2:11" ht="14.25" customHeight="1">
      <c r="B376" s="22"/>
      <c r="C376" s="569">
        <v>17016090</v>
      </c>
      <c r="D376" s="570">
        <v>90</v>
      </c>
      <c r="E376" s="570">
        <v>10</v>
      </c>
      <c r="F376" s="605">
        <v>367.41488756923076</v>
      </c>
      <c r="G376" s="606">
        <f t="shared" si="14"/>
        <v>367.41488756923076</v>
      </c>
      <c r="K376" s="44"/>
    </row>
    <row r="377" spans="2:11" ht="14.25" customHeight="1">
      <c r="B377" s="22"/>
      <c r="C377" s="569">
        <v>17016110</v>
      </c>
      <c r="D377" s="570">
        <v>110</v>
      </c>
      <c r="E377" s="570">
        <v>10</v>
      </c>
      <c r="F377" s="605">
        <v>524.96868227692312</v>
      </c>
      <c r="G377" s="606">
        <f t="shared" si="14"/>
        <v>524.96868227692312</v>
      </c>
      <c r="K377" s="44"/>
    </row>
    <row r="378" spans="2:11" ht="14.25" customHeight="1">
      <c r="B378" s="22"/>
      <c r="C378" s="569">
        <v>17016125</v>
      </c>
      <c r="D378" s="570">
        <v>125</v>
      </c>
      <c r="E378" s="570">
        <v>8</v>
      </c>
      <c r="F378" s="605">
        <v>752.38255975384618</v>
      </c>
      <c r="G378" s="606">
        <f t="shared" si="14"/>
        <v>752.38255975384618</v>
      </c>
      <c r="K378" s="44"/>
    </row>
    <row r="379" spans="2:11" ht="14.25" customHeight="1">
      <c r="B379" s="22"/>
      <c r="C379" s="569">
        <v>17016160</v>
      </c>
      <c r="D379" s="570">
        <v>160</v>
      </c>
      <c r="E379" s="570">
        <v>3</v>
      </c>
      <c r="F379" s="605">
        <v>1308.8058320615387</v>
      </c>
      <c r="G379" s="606">
        <f t="shared" si="14"/>
        <v>1308.8058320615387</v>
      </c>
      <c r="K379" s="44"/>
    </row>
    <row r="380" spans="2:11" ht="14.25" customHeight="1">
      <c r="B380" s="22"/>
      <c r="C380" s="569">
        <v>17016180</v>
      </c>
      <c r="D380" s="570">
        <v>180</v>
      </c>
      <c r="E380" s="570">
        <v>2</v>
      </c>
      <c r="F380" s="605">
        <v>1550.8236263384613</v>
      </c>
      <c r="G380" s="606">
        <f t="shared" si="14"/>
        <v>1550.8236263384613</v>
      </c>
      <c r="K380" s="44"/>
    </row>
    <row r="381" spans="2:11" ht="14.25" customHeight="1">
      <c r="B381" s="22"/>
      <c r="C381" s="569">
        <v>17016200</v>
      </c>
      <c r="D381" s="570">
        <v>200</v>
      </c>
      <c r="E381" s="570" t="s">
        <v>15</v>
      </c>
      <c r="F381" s="605">
        <v>1825.2087554461536</v>
      </c>
      <c r="G381" s="606">
        <f t="shared" si="14"/>
        <v>1825.2087554461534</v>
      </c>
      <c r="K381" s="44"/>
    </row>
    <row r="382" spans="2:11" ht="14.25" customHeight="1">
      <c r="B382" s="22"/>
      <c r="C382" s="569">
        <v>17016225</v>
      </c>
      <c r="D382" s="570">
        <v>225</v>
      </c>
      <c r="E382" s="570" t="s">
        <v>15</v>
      </c>
      <c r="F382" s="605">
        <v>2571.272312738462</v>
      </c>
      <c r="G382" s="606">
        <f t="shared" si="14"/>
        <v>2571.272312738462</v>
      </c>
      <c r="K382" s="44"/>
    </row>
    <row r="383" spans="2:11" ht="14.25" customHeight="1">
      <c r="B383" s="22"/>
      <c r="C383" s="1081" t="s">
        <v>1594</v>
      </c>
      <c r="D383" s="1081"/>
      <c r="E383" s="1081"/>
      <c r="F383" s="1081"/>
      <c r="G383" s="1082"/>
      <c r="K383" s="44"/>
    </row>
    <row r="384" spans="2:11" ht="14.25" customHeight="1">
      <c r="B384" s="4"/>
      <c r="C384" s="1083"/>
      <c r="D384" s="1083"/>
      <c r="E384" s="1083"/>
      <c r="F384" s="1083"/>
      <c r="G384" s="1084"/>
      <c r="K384" s="44"/>
    </row>
    <row r="385" spans="2:11" ht="14.25" customHeight="1">
      <c r="B385" s="22"/>
      <c r="C385" s="569">
        <v>17010040</v>
      </c>
      <c r="D385" s="570">
        <v>40</v>
      </c>
      <c r="E385" s="570" t="s">
        <v>15</v>
      </c>
      <c r="F385" s="605">
        <v>78.496052800000001</v>
      </c>
      <c r="G385" s="606">
        <f>F385*(100-$G$5)/100</f>
        <v>78.496052800000001</v>
      </c>
      <c r="K385" s="44"/>
    </row>
    <row r="386" spans="2:11" ht="14.25" customHeight="1">
      <c r="B386" s="22"/>
      <c r="C386" s="569">
        <v>17010050</v>
      </c>
      <c r="D386" s="570">
        <v>50</v>
      </c>
      <c r="E386" s="570" t="s">
        <v>15</v>
      </c>
      <c r="F386" s="605">
        <v>113.03993292307692</v>
      </c>
      <c r="G386" s="606">
        <f t="shared" ref="G386:G395" si="15">F386*(100-$G$5)/100</f>
        <v>113.03993292307692</v>
      </c>
      <c r="K386" s="44"/>
    </row>
    <row r="387" spans="2:11" ht="14.25" customHeight="1">
      <c r="B387" s="22"/>
      <c r="C387" s="569">
        <v>17010063</v>
      </c>
      <c r="D387" s="570">
        <v>63</v>
      </c>
      <c r="E387" s="570">
        <v>8</v>
      </c>
      <c r="F387" s="605">
        <v>154.11344892307693</v>
      </c>
      <c r="G387" s="606">
        <f t="shared" si="15"/>
        <v>154.11344892307693</v>
      </c>
      <c r="K387" s="44"/>
    </row>
    <row r="388" spans="2:11" ht="14.25" customHeight="1">
      <c r="B388" s="22"/>
      <c r="C388" s="569">
        <v>17010075</v>
      </c>
      <c r="D388" s="570">
        <v>75</v>
      </c>
      <c r="E388" s="570">
        <v>12</v>
      </c>
      <c r="F388" s="605">
        <v>212.59932726153846</v>
      </c>
      <c r="G388" s="606">
        <f t="shared" si="15"/>
        <v>212.59932726153846</v>
      </c>
      <c r="K388" s="44"/>
    </row>
    <row r="389" spans="2:11" ht="14.25" customHeight="1">
      <c r="B389" s="22"/>
      <c r="C389" s="569">
        <v>17010090</v>
      </c>
      <c r="D389" s="570">
        <v>90</v>
      </c>
      <c r="E389" s="570">
        <v>10</v>
      </c>
      <c r="F389" s="605">
        <v>327.11369409230764</v>
      </c>
      <c r="G389" s="606">
        <f t="shared" si="15"/>
        <v>327.11369409230764</v>
      </c>
      <c r="K389" s="44"/>
    </row>
    <row r="390" spans="2:11" ht="14.25" customHeight="1">
      <c r="B390" s="22"/>
      <c r="C390" s="569">
        <v>17010110</v>
      </c>
      <c r="D390" s="570">
        <v>110</v>
      </c>
      <c r="E390" s="570">
        <v>10</v>
      </c>
      <c r="F390" s="605">
        <v>465.49984799999993</v>
      </c>
      <c r="G390" s="606">
        <f t="shared" si="15"/>
        <v>465.49984799999993</v>
      </c>
      <c r="K390" s="44"/>
    </row>
    <row r="391" spans="2:11" ht="14.25" customHeight="1">
      <c r="B391" s="22"/>
      <c r="C391" s="569">
        <v>17010125</v>
      </c>
      <c r="D391" s="570">
        <v>125</v>
      </c>
      <c r="E391" s="570">
        <v>8</v>
      </c>
      <c r="F391" s="605">
        <v>720.99818086153846</v>
      </c>
      <c r="G391" s="606">
        <f t="shared" si="15"/>
        <v>720.99818086153846</v>
      </c>
      <c r="K391" s="44"/>
    </row>
    <row r="392" spans="2:11" ht="14.25" customHeight="1">
      <c r="B392" s="22"/>
      <c r="C392" s="569">
        <v>17010160</v>
      </c>
      <c r="D392" s="570">
        <v>160</v>
      </c>
      <c r="E392" s="570">
        <v>3</v>
      </c>
      <c r="F392" s="605">
        <v>965.96484295384619</v>
      </c>
      <c r="G392" s="606">
        <f t="shared" si="15"/>
        <v>965.96484295384619</v>
      </c>
      <c r="K392" s="44"/>
    </row>
    <row r="393" spans="2:11" ht="14.25" customHeight="1">
      <c r="B393" s="22"/>
      <c r="C393" s="569">
        <v>17010180</v>
      </c>
      <c r="D393" s="570">
        <v>180</v>
      </c>
      <c r="E393" s="570">
        <v>2</v>
      </c>
      <c r="F393" s="605">
        <v>1217.6015631999999</v>
      </c>
      <c r="G393" s="606">
        <f t="shared" si="15"/>
        <v>1217.6015631999999</v>
      </c>
      <c r="K393" s="44"/>
    </row>
    <row r="394" spans="2:11" ht="14.25" customHeight="1">
      <c r="B394" s="22"/>
      <c r="C394" s="569">
        <v>17010200</v>
      </c>
      <c r="D394" s="570">
        <v>200</v>
      </c>
      <c r="E394" s="570" t="s">
        <v>15</v>
      </c>
      <c r="F394" s="605">
        <v>1602.9202910769229</v>
      </c>
      <c r="G394" s="606">
        <f t="shared" si="15"/>
        <v>1602.9202910769229</v>
      </c>
      <c r="K394" s="44"/>
    </row>
    <row r="395" spans="2:11" ht="14.25" customHeight="1">
      <c r="B395" s="22"/>
      <c r="C395" s="569">
        <v>17010225</v>
      </c>
      <c r="D395" s="570">
        <v>225</v>
      </c>
      <c r="E395" s="570" t="s">
        <v>15</v>
      </c>
      <c r="F395" s="605">
        <v>1838.4084494769227</v>
      </c>
      <c r="G395" s="606">
        <f t="shared" si="15"/>
        <v>1838.4084494769227</v>
      </c>
      <c r="K395" s="44"/>
    </row>
    <row r="396" spans="2:11" ht="14.25" customHeight="1" thickBot="1">
      <c r="B396" s="64"/>
      <c r="C396" s="247"/>
      <c r="D396" s="248"/>
      <c r="E396" s="248"/>
      <c r="F396" s="249"/>
      <c r="G396" s="250"/>
      <c r="K396" s="44"/>
    </row>
    <row r="397" spans="2:11" ht="14.25" customHeight="1" thickBot="1">
      <c r="C397" s="28"/>
      <c r="D397" s="242"/>
      <c r="E397" s="242"/>
      <c r="F397" s="243"/>
      <c r="G397" s="244"/>
      <c r="K397" s="44"/>
    </row>
    <row r="398" spans="2:11" ht="14.25" customHeight="1">
      <c r="B398" s="226"/>
      <c r="C398" s="1085" t="s">
        <v>1610</v>
      </c>
      <c r="D398" s="1085"/>
      <c r="E398" s="1085"/>
      <c r="F398" s="1085"/>
      <c r="G398" s="1086"/>
      <c r="K398" s="44"/>
    </row>
    <row r="399" spans="2:11" ht="14.25" customHeight="1">
      <c r="B399" s="4"/>
      <c r="C399" s="1083"/>
      <c r="D399" s="1083"/>
      <c r="E399" s="1083"/>
      <c r="F399" s="1083"/>
      <c r="G399" s="1084"/>
      <c r="K399" s="44"/>
    </row>
    <row r="400" spans="2:11" ht="14.25" customHeight="1">
      <c r="B400" s="4"/>
      <c r="C400" s="569">
        <v>17616025</v>
      </c>
      <c r="D400" s="570">
        <v>25</v>
      </c>
      <c r="E400" s="570" t="s">
        <v>15</v>
      </c>
      <c r="F400" s="605">
        <v>6.6879245045105051</v>
      </c>
      <c r="G400" s="606">
        <f>F400*(100-$G$5)/100</f>
        <v>6.6879245045105051</v>
      </c>
      <c r="K400" s="44"/>
    </row>
    <row r="401" spans="2:11" ht="14.25" customHeight="1">
      <c r="B401" s="5" t="s">
        <v>1465</v>
      </c>
      <c r="C401" s="569">
        <v>17616032</v>
      </c>
      <c r="D401" s="570">
        <v>32</v>
      </c>
      <c r="E401" s="570" t="s">
        <v>15</v>
      </c>
      <c r="F401" s="605">
        <v>7.0929302912378356</v>
      </c>
      <c r="G401" s="606">
        <f t="shared" ref="G401:G418" si="16">F401*(100-$G$5)/100</f>
        <v>7.0929302912378356</v>
      </c>
      <c r="K401" s="44"/>
    </row>
    <row r="402" spans="2:11" ht="14.25" customHeight="1">
      <c r="B402" s="4"/>
      <c r="C402" s="569">
        <v>17616040</v>
      </c>
      <c r="D402" s="570">
        <v>40</v>
      </c>
      <c r="E402" s="570" t="s">
        <v>15</v>
      </c>
      <c r="F402" s="605">
        <v>8.3265992337033179</v>
      </c>
      <c r="G402" s="606">
        <f t="shared" si="16"/>
        <v>8.3265992337033179</v>
      </c>
      <c r="K402" s="44"/>
    </row>
    <row r="403" spans="2:11" ht="14.25" customHeight="1">
      <c r="B403" s="227"/>
      <c r="C403" s="569">
        <v>17616050</v>
      </c>
      <c r="D403" s="570">
        <v>50</v>
      </c>
      <c r="E403" s="570">
        <v>75</v>
      </c>
      <c r="F403" s="605">
        <v>10.458208637531365</v>
      </c>
      <c r="G403" s="606">
        <f t="shared" si="16"/>
        <v>10.458208637531365</v>
      </c>
      <c r="K403" s="44"/>
    </row>
    <row r="404" spans="2:11" ht="14.25" customHeight="1">
      <c r="B404" s="227"/>
      <c r="C404" s="569">
        <v>17616063</v>
      </c>
      <c r="D404" s="570">
        <v>63</v>
      </c>
      <c r="E404" s="570">
        <v>60</v>
      </c>
      <c r="F404" s="605">
        <v>13.535719714308113</v>
      </c>
      <c r="G404" s="606">
        <f t="shared" si="16"/>
        <v>13.535719714308113</v>
      </c>
      <c r="K404" s="44"/>
    </row>
    <row r="405" spans="2:11" ht="14.25" customHeight="1">
      <c r="B405" s="227"/>
      <c r="C405" s="569">
        <v>17616075</v>
      </c>
      <c r="D405" s="570">
        <v>75</v>
      </c>
      <c r="E405" s="570">
        <v>30</v>
      </c>
      <c r="F405" s="605">
        <v>20.276934453914322</v>
      </c>
      <c r="G405" s="606">
        <f t="shared" si="16"/>
        <v>20.276934453914322</v>
      </c>
      <c r="K405" s="44"/>
    </row>
    <row r="406" spans="2:11" ht="14.25" customHeight="1">
      <c r="B406" s="227"/>
      <c r="C406" s="569">
        <v>17616090</v>
      </c>
      <c r="D406" s="570">
        <v>90</v>
      </c>
      <c r="E406" s="570">
        <v>24</v>
      </c>
      <c r="F406" s="605">
        <v>31.534496617881203</v>
      </c>
      <c r="G406" s="606">
        <f t="shared" si="16"/>
        <v>31.534496617881203</v>
      </c>
      <c r="K406" s="44"/>
    </row>
    <row r="407" spans="2:11" ht="14.25" customHeight="1">
      <c r="B407" s="227"/>
      <c r="C407" s="569">
        <v>17616110</v>
      </c>
      <c r="D407" s="570">
        <v>110</v>
      </c>
      <c r="E407" s="570">
        <v>12</v>
      </c>
      <c r="F407" s="605">
        <v>42.565575282691348</v>
      </c>
      <c r="G407" s="606">
        <f t="shared" si="16"/>
        <v>42.565575282691356</v>
      </c>
      <c r="K407" s="44"/>
    </row>
    <row r="408" spans="2:11" ht="14.25" customHeight="1">
      <c r="B408" s="227"/>
      <c r="C408" s="569">
        <v>17616125</v>
      </c>
      <c r="D408" s="570">
        <v>125</v>
      </c>
      <c r="E408" s="570">
        <v>18</v>
      </c>
      <c r="F408" s="605">
        <v>46.469085003451468</v>
      </c>
      <c r="G408" s="606">
        <f t="shared" si="16"/>
        <v>46.469085003451461</v>
      </c>
      <c r="K408" s="44"/>
    </row>
    <row r="409" spans="2:11" ht="14.25" customHeight="1">
      <c r="B409" s="227"/>
      <c r="C409" s="569">
        <v>17616140</v>
      </c>
      <c r="D409" s="570">
        <v>140</v>
      </c>
      <c r="E409" s="570">
        <v>15</v>
      </c>
      <c r="F409" s="605">
        <v>73.31404093291097</v>
      </c>
      <c r="G409" s="606">
        <f t="shared" si="16"/>
        <v>73.31404093291097</v>
      </c>
      <c r="K409" s="44"/>
    </row>
    <row r="410" spans="2:11" ht="14.25" customHeight="1">
      <c r="B410" s="227"/>
      <c r="C410" s="569">
        <v>17616160</v>
      </c>
      <c r="D410" s="570">
        <v>160</v>
      </c>
      <c r="E410" s="570">
        <v>6</v>
      </c>
      <c r="F410" s="605">
        <v>76.231681304400624</v>
      </c>
      <c r="G410" s="606">
        <f t="shared" si="16"/>
        <v>76.231681304400624</v>
      </c>
      <c r="K410" s="44"/>
    </row>
    <row r="411" spans="2:11" ht="14.25" customHeight="1">
      <c r="B411" s="227"/>
      <c r="C411" s="569">
        <v>17616180</v>
      </c>
      <c r="D411" s="570">
        <v>180</v>
      </c>
      <c r="E411" s="570">
        <v>10</v>
      </c>
      <c r="F411" s="605">
        <v>84.371764715268952</v>
      </c>
      <c r="G411" s="606">
        <f t="shared" si="16"/>
        <v>84.371764715268952</v>
      </c>
      <c r="K411" s="44"/>
    </row>
    <row r="412" spans="2:11" ht="14.25" customHeight="1">
      <c r="B412" s="227"/>
      <c r="C412" s="569">
        <v>17616200</v>
      </c>
      <c r="D412" s="570">
        <v>200</v>
      </c>
      <c r="E412" s="570">
        <v>6</v>
      </c>
      <c r="F412" s="605">
        <v>107.88608095124715</v>
      </c>
      <c r="G412" s="606">
        <f t="shared" si="16"/>
        <v>107.88608095124715</v>
      </c>
      <c r="K412" s="44"/>
    </row>
    <row r="413" spans="2:11" ht="14.25" customHeight="1">
      <c r="B413" s="227"/>
      <c r="C413" s="569">
        <v>17616225</v>
      </c>
      <c r="D413" s="570">
        <v>225</v>
      </c>
      <c r="E413" s="570">
        <v>4</v>
      </c>
      <c r="F413" s="605">
        <v>127.97649958232651</v>
      </c>
      <c r="G413" s="606">
        <f t="shared" si="16"/>
        <v>127.97649958232651</v>
      </c>
      <c r="K413" s="44"/>
    </row>
    <row r="414" spans="2:11" ht="14.25" customHeight="1">
      <c r="B414" s="227"/>
      <c r="C414" s="569">
        <v>17616250</v>
      </c>
      <c r="D414" s="570">
        <v>250</v>
      </c>
      <c r="E414" s="570">
        <v>5</v>
      </c>
      <c r="F414" s="605">
        <v>154.66158480649892</v>
      </c>
      <c r="G414" s="606">
        <f t="shared" si="16"/>
        <v>154.66158480649892</v>
      </c>
      <c r="K414" s="44"/>
    </row>
    <row r="415" spans="2:11" ht="14.25" customHeight="1">
      <c r="B415" s="227"/>
      <c r="C415" s="569">
        <v>17616280</v>
      </c>
      <c r="D415" s="570">
        <v>280</v>
      </c>
      <c r="E415" s="570" t="s">
        <v>15</v>
      </c>
      <c r="F415" s="605">
        <v>310.82470996923075</v>
      </c>
      <c r="G415" s="606">
        <f t="shared" si="16"/>
        <v>310.82470996923075</v>
      </c>
      <c r="K415" s="44"/>
    </row>
    <row r="416" spans="2:11" ht="14.25" customHeight="1">
      <c r="B416" s="227"/>
      <c r="C416" s="569">
        <v>17616315</v>
      </c>
      <c r="D416" s="570">
        <v>315</v>
      </c>
      <c r="E416" s="570">
        <v>2</v>
      </c>
      <c r="F416" s="605">
        <v>333.93880231166401</v>
      </c>
      <c r="G416" s="606">
        <v>4740.2483244983987</v>
      </c>
      <c r="K416" s="44"/>
    </row>
    <row r="417" spans="2:11" ht="14.25" customHeight="1">
      <c r="B417" s="227"/>
      <c r="C417" s="569">
        <v>17616355</v>
      </c>
      <c r="D417" s="570">
        <v>355</v>
      </c>
      <c r="E417" s="570" t="s">
        <v>15</v>
      </c>
      <c r="F417" s="605">
        <v>706.32405292307681</v>
      </c>
      <c r="G417" s="606">
        <f>F417*(100-$G$5)/100</f>
        <v>706.32405292307681</v>
      </c>
      <c r="K417" s="44"/>
    </row>
    <row r="418" spans="2:11" ht="14.25" customHeight="1">
      <c r="B418" s="227"/>
      <c r="C418" s="569">
        <v>17616400</v>
      </c>
      <c r="D418" s="570">
        <v>400</v>
      </c>
      <c r="E418" s="570" t="s">
        <v>15</v>
      </c>
      <c r="F418" s="605">
        <v>1246.8796079384615</v>
      </c>
      <c r="G418" s="606">
        <f t="shared" si="16"/>
        <v>1246.8796079384615</v>
      </c>
      <c r="K418" s="44"/>
    </row>
    <row r="419" spans="2:11" ht="14.25" customHeight="1">
      <c r="B419" s="227"/>
      <c r="C419" s="1081" t="s">
        <v>1594</v>
      </c>
      <c r="D419" s="1081"/>
      <c r="E419" s="1081"/>
      <c r="F419" s="1081"/>
      <c r="G419" s="1082"/>
      <c r="K419" s="44"/>
    </row>
    <row r="420" spans="2:11" ht="14.25" customHeight="1">
      <c r="B420" s="227"/>
      <c r="C420" s="1083"/>
      <c r="D420" s="1083"/>
      <c r="E420" s="1083"/>
      <c r="F420" s="1083"/>
      <c r="G420" s="1084"/>
      <c r="K420" s="44"/>
    </row>
    <row r="421" spans="2:11" ht="14.25" customHeight="1">
      <c r="B421" s="4"/>
      <c r="C421" s="833">
        <v>17610040</v>
      </c>
      <c r="D421" s="810">
        <v>40</v>
      </c>
      <c r="E421" s="810">
        <v>40</v>
      </c>
      <c r="F421" s="834" t="s">
        <v>1404</v>
      </c>
      <c r="G421" s="835" t="s">
        <v>1404</v>
      </c>
      <c r="K421" s="44"/>
    </row>
    <row r="422" spans="2:11" ht="14.25" customHeight="1">
      <c r="B422" s="227"/>
      <c r="C422" s="833">
        <v>17610050</v>
      </c>
      <c r="D422" s="810">
        <v>50</v>
      </c>
      <c r="E422" s="810">
        <v>75</v>
      </c>
      <c r="F422" s="834" t="s">
        <v>1404</v>
      </c>
      <c r="G422" s="835" t="s">
        <v>1404</v>
      </c>
      <c r="K422" s="44"/>
    </row>
    <row r="423" spans="2:11" ht="14.25" customHeight="1">
      <c r="B423" s="4"/>
      <c r="C423" s="569">
        <v>17610063</v>
      </c>
      <c r="D423" s="570">
        <v>63</v>
      </c>
      <c r="E423" s="570">
        <v>60</v>
      </c>
      <c r="F423" s="605">
        <v>19.93996332307692</v>
      </c>
      <c r="G423" s="606">
        <f t="shared" ref="G423:G437" si="17">F423*(100-$G$5)/100</f>
        <v>19.93996332307692</v>
      </c>
      <c r="K423" s="44"/>
    </row>
    <row r="424" spans="2:11" ht="14.25" customHeight="1">
      <c r="B424" s="227"/>
      <c r="C424" s="569">
        <v>17610075</v>
      </c>
      <c r="D424" s="570">
        <v>75</v>
      </c>
      <c r="E424" s="570">
        <v>30</v>
      </c>
      <c r="F424" s="605">
        <v>35.175780369230772</v>
      </c>
      <c r="G424" s="606">
        <f t="shared" si="17"/>
        <v>35.175780369230772</v>
      </c>
      <c r="K424" s="44"/>
    </row>
    <row r="425" spans="2:11" ht="14.25" customHeight="1">
      <c r="B425" s="227"/>
      <c r="C425" s="569">
        <v>17610090</v>
      </c>
      <c r="D425" s="570">
        <v>90</v>
      </c>
      <c r="E425" s="570">
        <v>24</v>
      </c>
      <c r="F425" s="605">
        <v>42.758583323076913</v>
      </c>
      <c r="G425" s="606">
        <f t="shared" si="17"/>
        <v>42.758583323076913</v>
      </c>
      <c r="K425" s="44"/>
    </row>
    <row r="426" spans="2:11" ht="14.25" customHeight="1">
      <c r="B426" s="227"/>
      <c r="C426" s="569">
        <v>17610110</v>
      </c>
      <c r="D426" s="570">
        <v>110</v>
      </c>
      <c r="E426" s="570">
        <v>12</v>
      </c>
      <c r="F426" s="605">
        <v>54.343421169230766</v>
      </c>
      <c r="G426" s="606">
        <f t="shared" si="17"/>
        <v>54.343421169230766</v>
      </c>
      <c r="K426" s="44"/>
    </row>
    <row r="427" spans="2:11" ht="14.25" customHeight="1">
      <c r="B427" s="227"/>
      <c r="C427" s="569">
        <v>17610125</v>
      </c>
      <c r="D427" s="570">
        <v>125</v>
      </c>
      <c r="E427" s="570">
        <v>18</v>
      </c>
      <c r="F427" s="605">
        <v>62.4177020923077</v>
      </c>
      <c r="G427" s="606">
        <f t="shared" si="17"/>
        <v>62.4177020923077</v>
      </c>
      <c r="K427" s="44"/>
    </row>
    <row r="428" spans="2:11" ht="14.25" customHeight="1">
      <c r="B428" s="227"/>
      <c r="C428" s="569">
        <v>17610140</v>
      </c>
      <c r="D428" s="570">
        <v>140</v>
      </c>
      <c r="E428" s="570">
        <v>15</v>
      </c>
      <c r="F428" s="605">
        <v>78.215208246153836</v>
      </c>
      <c r="G428" s="606">
        <f t="shared" si="17"/>
        <v>78.215208246153836</v>
      </c>
      <c r="K428" s="44"/>
    </row>
    <row r="429" spans="2:11" ht="14.25" customHeight="1">
      <c r="B429" s="227"/>
      <c r="C429" s="569">
        <v>17610160</v>
      </c>
      <c r="D429" s="570">
        <v>160</v>
      </c>
      <c r="E429" s="570">
        <v>6</v>
      </c>
      <c r="F429" s="605">
        <v>81.866187446153845</v>
      </c>
      <c r="G429" s="606">
        <f t="shared" si="17"/>
        <v>81.866187446153845</v>
      </c>
      <c r="K429" s="44"/>
    </row>
    <row r="430" spans="2:11" ht="14.25" customHeight="1">
      <c r="B430" s="227"/>
      <c r="C430" s="569">
        <v>17610180</v>
      </c>
      <c r="D430" s="570">
        <v>180</v>
      </c>
      <c r="E430" s="570">
        <v>10</v>
      </c>
      <c r="F430" s="605">
        <v>106.58050818461538</v>
      </c>
      <c r="G430" s="606">
        <f t="shared" si="17"/>
        <v>106.5805081846154</v>
      </c>
      <c r="K430" s="44"/>
    </row>
    <row r="431" spans="2:11" ht="14.25" customHeight="1">
      <c r="B431" s="227"/>
      <c r="C431" s="569">
        <v>17610200</v>
      </c>
      <c r="D431" s="570">
        <v>200</v>
      </c>
      <c r="E431" s="570">
        <v>6</v>
      </c>
      <c r="F431" s="605">
        <v>140.28185464615385</v>
      </c>
      <c r="G431" s="606">
        <f t="shared" si="17"/>
        <v>140.28185464615385</v>
      </c>
      <c r="K431" s="44"/>
    </row>
    <row r="432" spans="2:11" ht="14.25" customHeight="1">
      <c r="B432" s="227"/>
      <c r="C432" s="569">
        <v>17610225</v>
      </c>
      <c r="D432" s="570">
        <v>225</v>
      </c>
      <c r="E432" s="570">
        <v>4</v>
      </c>
      <c r="F432" s="605">
        <v>167.66419864615384</v>
      </c>
      <c r="G432" s="606">
        <f t="shared" si="17"/>
        <v>167.66419864615381</v>
      </c>
      <c r="K432" s="44"/>
    </row>
    <row r="433" spans="2:11" ht="14.25" customHeight="1">
      <c r="B433" s="227"/>
      <c r="C433" s="569">
        <v>17610250</v>
      </c>
      <c r="D433" s="570">
        <v>250</v>
      </c>
      <c r="E433" s="570">
        <v>5</v>
      </c>
      <c r="F433" s="605">
        <v>193.08063076923077</v>
      </c>
      <c r="G433" s="606">
        <f t="shared" si="17"/>
        <v>193.08063076923077</v>
      </c>
      <c r="K433" s="44"/>
    </row>
    <row r="434" spans="2:11" ht="14.25" customHeight="1">
      <c r="B434" s="227"/>
      <c r="C434" s="569">
        <v>17610280</v>
      </c>
      <c r="D434" s="570">
        <v>280</v>
      </c>
      <c r="E434" s="570" t="s">
        <v>15</v>
      </c>
      <c r="F434" s="605">
        <v>310.82470996923075</v>
      </c>
      <c r="G434" s="606">
        <f t="shared" si="17"/>
        <v>310.82470996923075</v>
      </c>
      <c r="K434" s="44"/>
    </row>
    <row r="435" spans="2:11" ht="14.25" customHeight="1">
      <c r="B435" s="227"/>
      <c r="C435" s="569">
        <v>17610315</v>
      </c>
      <c r="D435" s="570">
        <v>315</v>
      </c>
      <c r="E435" s="570">
        <v>2</v>
      </c>
      <c r="F435" s="605">
        <v>414.24571692307688</v>
      </c>
      <c r="G435" s="606">
        <f t="shared" si="17"/>
        <v>414.24571692307688</v>
      </c>
      <c r="K435" s="44"/>
    </row>
    <row r="436" spans="2:11" ht="14.25" customHeight="1">
      <c r="B436" s="227"/>
      <c r="C436" s="569">
        <v>17610355</v>
      </c>
      <c r="D436" s="570">
        <v>355</v>
      </c>
      <c r="E436" s="570" t="s">
        <v>15</v>
      </c>
      <c r="F436" s="605">
        <v>706.32405292307681</v>
      </c>
      <c r="G436" s="606">
        <f t="shared" si="17"/>
        <v>706.32405292307681</v>
      </c>
      <c r="K436" s="44"/>
    </row>
    <row r="437" spans="2:11" ht="14.25" customHeight="1">
      <c r="B437" s="227"/>
      <c r="C437" s="569">
        <v>17610400</v>
      </c>
      <c r="D437" s="570">
        <v>400</v>
      </c>
      <c r="E437" s="570" t="s">
        <v>15</v>
      </c>
      <c r="F437" s="605">
        <v>1246.8796079384615</v>
      </c>
      <c r="G437" s="606">
        <f t="shared" si="17"/>
        <v>1246.8796079384615</v>
      </c>
      <c r="K437" s="44"/>
    </row>
    <row r="438" spans="2:11" ht="14.25" customHeight="1" thickBot="1">
      <c r="B438" s="246"/>
      <c r="C438" s="247"/>
      <c r="D438" s="248"/>
      <c r="E438" s="248"/>
      <c r="F438" s="249"/>
      <c r="G438" s="250"/>
      <c r="K438" s="44"/>
    </row>
    <row r="439" spans="2:11" ht="14.25" customHeight="1" thickBot="1">
      <c r="C439" s="67"/>
      <c r="E439" s="8"/>
      <c r="F439" s="68"/>
      <c r="G439" s="18"/>
      <c r="K439" s="44"/>
    </row>
    <row r="440" spans="2:11" ht="14.25" customHeight="1">
      <c r="B440" s="74"/>
      <c r="C440" s="1072" t="s">
        <v>1610</v>
      </c>
      <c r="D440" s="1072"/>
      <c r="E440" s="1072"/>
      <c r="F440" s="1072"/>
      <c r="G440" s="1073"/>
      <c r="K440" s="44"/>
    </row>
    <row r="441" spans="2:11" ht="14.25" customHeight="1">
      <c r="B441" s="4"/>
      <c r="C441" s="1070"/>
      <c r="D441" s="1070"/>
      <c r="E441" s="1070"/>
      <c r="F441" s="1070"/>
      <c r="G441" s="1071"/>
      <c r="K441" s="44"/>
    </row>
    <row r="442" spans="2:11" ht="14.25" customHeight="1">
      <c r="B442" s="4"/>
      <c r="C442" s="228" t="s">
        <v>694</v>
      </c>
      <c r="D442" s="229" t="s">
        <v>286</v>
      </c>
      <c r="E442" s="229">
        <v>5</v>
      </c>
      <c r="F442" s="220">
        <v>29.604657366684254</v>
      </c>
      <c r="G442" s="323">
        <f>F442*(100-$G$5)/100</f>
        <v>29.604657366684254</v>
      </c>
      <c r="K442" s="44"/>
    </row>
    <row r="443" spans="2:11" ht="14.25" customHeight="1">
      <c r="B443" s="5" t="s">
        <v>1607</v>
      </c>
      <c r="C443" s="228" t="s">
        <v>695</v>
      </c>
      <c r="D443" s="229" t="s">
        <v>102</v>
      </c>
      <c r="E443" s="229">
        <v>5</v>
      </c>
      <c r="F443" s="220">
        <v>29.604657366684254</v>
      </c>
      <c r="G443" s="323">
        <f t="shared" ref="G443:G497" si="18">F443*(100-$G$5)/100</f>
        <v>29.604657366684254</v>
      </c>
      <c r="K443" s="44"/>
    </row>
    <row r="444" spans="2:11" ht="14.25" customHeight="1">
      <c r="B444" s="4"/>
      <c r="C444" s="228" t="s">
        <v>696</v>
      </c>
      <c r="D444" s="229" t="s">
        <v>103</v>
      </c>
      <c r="E444" s="229">
        <v>4</v>
      </c>
      <c r="F444" s="220">
        <v>29.604657366684254</v>
      </c>
      <c r="G444" s="323">
        <f t="shared" si="18"/>
        <v>29.604657366684254</v>
      </c>
      <c r="K444" s="44"/>
    </row>
    <row r="445" spans="2:11" ht="14.25" customHeight="1">
      <c r="B445" s="22"/>
      <c r="C445" s="228" t="s">
        <v>697</v>
      </c>
      <c r="D445" s="229" t="s">
        <v>321</v>
      </c>
      <c r="E445" s="229">
        <v>8</v>
      </c>
      <c r="F445" s="220">
        <v>40.213557466507488</v>
      </c>
      <c r="G445" s="323">
        <f t="shared" si="18"/>
        <v>40.213557466507488</v>
      </c>
      <c r="K445" s="44"/>
    </row>
    <row r="446" spans="2:11" ht="14.25" customHeight="1">
      <c r="B446" s="22"/>
      <c r="C446" s="228" t="s">
        <v>698</v>
      </c>
      <c r="D446" s="229" t="s">
        <v>185</v>
      </c>
      <c r="E446" s="229">
        <v>6</v>
      </c>
      <c r="F446" s="220">
        <v>40.213557466507488</v>
      </c>
      <c r="G446" s="323">
        <f t="shared" si="18"/>
        <v>40.213557466507488</v>
      </c>
      <c r="K446" s="44"/>
    </row>
    <row r="447" spans="2:11" ht="14.25" customHeight="1">
      <c r="B447" s="22"/>
      <c r="C447" s="228" t="s">
        <v>699</v>
      </c>
      <c r="D447" s="229" t="s">
        <v>104</v>
      </c>
      <c r="E447" s="229">
        <v>9</v>
      </c>
      <c r="F447" s="220">
        <v>40.213557466507488</v>
      </c>
      <c r="G447" s="323">
        <f t="shared" si="18"/>
        <v>40.213557466507488</v>
      </c>
      <c r="K447" s="44"/>
    </row>
    <row r="448" spans="2:11" ht="14.25" customHeight="1">
      <c r="B448" s="22"/>
      <c r="C448" s="228" t="s">
        <v>700</v>
      </c>
      <c r="D448" s="229" t="s">
        <v>179</v>
      </c>
      <c r="E448" s="229">
        <v>6</v>
      </c>
      <c r="F448" s="220">
        <v>63.409517838023916</v>
      </c>
      <c r="G448" s="323">
        <f t="shared" si="18"/>
        <v>63.409517838023909</v>
      </c>
      <c r="K448" s="44"/>
    </row>
    <row r="449" spans="2:11" ht="14.25" customHeight="1">
      <c r="B449" s="22"/>
      <c r="C449" s="228" t="s">
        <v>701</v>
      </c>
      <c r="D449" s="229" t="s">
        <v>178</v>
      </c>
      <c r="E449" s="229">
        <v>6</v>
      </c>
      <c r="F449" s="220">
        <v>41.487167440177188</v>
      </c>
      <c r="G449" s="323">
        <f t="shared" si="18"/>
        <v>41.487167440177188</v>
      </c>
      <c r="K449" s="44"/>
    </row>
    <row r="450" spans="2:11" ht="14.25" customHeight="1">
      <c r="B450" s="22"/>
      <c r="C450" s="228" t="s">
        <v>702</v>
      </c>
      <c r="D450" s="229" t="s">
        <v>177</v>
      </c>
      <c r="E450" s="229">
        <v>6</v>
      </c>
      <c r="F450" s="220">
        <v>63.409517838023916</v>
      </c>
      <c r="G450" s="323">
        <f t="shared" si="18"/>
        <v>63.409517838023909</v>
      </c>
      <c r="K450" s="44"/>
    </row>
    <row r="451" spans="2:11" ht="14.25" customHeight="1">
      <c r="B451" s="22"/>
      <c r="C451" s="228" t="s">
        <v>703</v>
      </c>
      <c r="D451" s="229" t="s">
        <v>180</v>
      </c>
      <c r="E451" s="229">
        <v>6</v>
      </c>
      <c r="F451" s="220">
        <v>88.177167113217891</v>
      </c>
      <c r="G451" s="323">
        <f t="shared" si="18"/>
        <v>88.177167113217891</v>
      </c>
      <c r="K451" s="44"/>
    </row>
    <row r="452" spans="2:11" ht="14.25" customHeight="1">
      <c r="B452" s="22"/>
      <c r="C452" s="228" t="s">
        <v>704</v>
      </c>
      <c r="D452" s="229" t="s">
        <v>181</v>
      </c>
      <c r="E452" s="229">
        <v>1</v>
      </c>
      <c r="F452" s="220">
        <v>80.074839833914822</v>
      </c>
      <c r="G452" s="323">
        <f t="shared" si="18"/>
        <v>80.074839833914822</v>
      </c>
      <c r="K452" s="44"/>
    </row>
    <row r="453" spans="2:11" ht="14.25" customHeight="1">
      <c r="B453" s="22"/>
      <c r="C453" s="228" t="s">
        <v>705</v>
      </c>
      <c r="D453" s="229" t="s">
        <v>182</v>
      </c>
      <c r="E453" s="229">
        <v>1</v>
      </c>
      <c r="F453" s="220">
        <v>88.177167113217891</v>
      </c>
      <c r="G453" s="323">
        <f t="shared" si="18"/>
        <v>88.177167113217891</v>
      </c>
      <c r="K453" s="44"/>
    </row>
    <row r="454" spans="2:11" ht="14.25" customHeight="1">
      <c r="B454" s="22"/>
      <c r="C454" s="228" t="s">
        <v>706</v>
      </c>
      <c r="D454" s="229" t="s">
        <v>105</v>
      </c>
      <c r="E454" s="229">
        <v>1</v>
      </c>
      <c r="F454" s="220">
        <v>61.065533524780747</v>
      </c>
      <c r="G454" s="323">
        <f t="shared" si="18"/>
        <v>61.065533524780747</v>
      </c>
      <c r="K454" s="44"/>
    </row>
    <row r="455" spans="2:11" ht="14.25" customHeight="1">
      <c r="B455" s="22"/>
      <c r="C455" s="228" t="s">
        <v>707</v>
      </c>
      <c r="D455" s="229" t="s">
        <v>300</v>
      </c>
      <c r="E455" s="229">
        <v>1</v>
      </c>
      <c r="F455" s="220">
        <v>125.34219006828194</v>
      </c>
      <c r="G455" s="323">
        <f t="shared" si="18"/>
        <v>125.34219006828194</v>
      </c>
      <c r="K455" s="44"/>
    </row>
    <row r="456" spans="2:11" ht="14.25" customHeight="1">
      <c r="B456" s="22"/>
      <c r="C456" s="228" t="s">
        <v>708</v>
      </c>
      <c r="D456" s="229" t="s">
        <v>423</v>
      </c>
      <c r="E456" s="229">
        <v>1</v>
      </c>
      <c r="F456" s="220">
        <v>125.34219006828194</v>
      </c>
      <c r="G456" s="323">
        <f t="shared" si="18"/>
        <v>125.34219006828194</v>
      </c>
      <c r="K456" s="44"/>
    </row>
    <row r="457" spans="2:11" ht="14.25" customHeight="1">
      <c r="B457" s="22"/>
      <c r="C457" s="228" t="s">
        <v>709</v>
      </c>
      <c r="D457" s="229" t="s">
        <v>287</v>
      </c>
      <c r="E457" s="229">
        <v>1</v>
      </c>
      <c r="F457" s="220">
        <v>113.24289531841967</v>
      </c>
      <c r="G457" s="323">
        <f t="shared" si="18"/>
        <v>113.24289531841967</v>
      </c>
      <c r="K457" s="44"/>
    </row>
    <row r="458" spans="2:11" ht="14.25" customHeight="1">
      <c r="B458" s="22"/>
      <c r="C458" s="228" t="s">
        <v>710</v>
      </c>
      <c r="D458" s="229" t="s">
        <v>288</v>
      </c>
      <c r="E458" s="229">
        <v>1</v>
      </c>
      <c r="F458" s="220">
        <v>113.24289531841967</v>
      </c>
      <c r="G458" s="323">
        <f t="shared" si="18"/>
        <v>113.24289531841967</v>
      </c>
      <c r="K458" s="44"/>
    </row>
    <row r="459" spans="2:11" ht="14.25" customHeight="1">
      <c r="B459" s="22"/>
      <c r="C459" s="228" t="s">
        <v>711</v>
      </c>
      <c r="D459" s="229" t="s">
        <v>303</v>
      </c>
      <c r="E459" s="229">
        <v>1</v>
      </c>
      <c r="F459" s="220">
        <v>177.77460258461537</v>
      </c>
      <c r="G459" s="323">
        <f t="shared" si="18"/>
        <v>177.77460258461534</v>
      </c>
      <c r="K459" s="44"/>
    </row>
    <row r="460" spans="2:11" ht="14.25" customHeight="1">
      <c r="B460" s="22"/>
      <c r="C460" s="228" t="s">
        <v>712</v>
      </c>
      <c r="D460" s="229" t="s">
        <v>422</v>
      </c>
      <c r="E460" s="229">
        <v>1</v>
      </c>
      <c r="F460" s="220">
        <v>177.77460258461537</v>
      </c>
      <c r="G460" s="323">
        <f t="shared" si="18"/>
        <v>177.77460258461534</v>
      </c>
      <c r="K460" s="44"/>
    </row>
    <row r="461" spans="2:11" ht="14.25" customHeight="1">
      <c r="B461" s="22"/>
      <c r="C461" s="228" t="s">
        <v>713</v>
      </c>
      <c r="D461" s="229" t="s">
        <v>424</v>
      </c>
      <c r="E461" s="229">
        <v>1</v>
      </c>
      <c r="F461" s="220">
        <v>203.5608111107845</v>
      </c>
      <c r="G461" s="323">
        <f t="shared" si="18"/>
        <v>203.5608111107845</v>
      </c>
      <c r="K461" s="44"/>
    </row>
    <row r="462" spans="2:11" ht="14.25" customHeight="1">
      <c r="B462" s="22"/>
      <c r="C462" s="228" t="s">
        <v>714</v>
      </c>
      <c r="D462" s="229" t="s">
        <v>425</v>
      </c>
      <c r="E462" s="229">
        <v>1</v>
      </c>
      <c r="F462" s="220">
        <v>203.5608111107845</v>
      </c>
      <c r="G462" s="323">
        <f t="shared" si="18"/>
        <v>203.5608111107845</v>
      </c>
      <c r="K462" s="44"/>
    </row>
    <row r="463" spans="2:11" ht="14.25" customHeight="1">
      <c r="B463" s="22"/>
      <c r="C463" s="228" t="s">
        <v>715</v>
      </c>
      <c r="D463" s="229" t="s">
        <v>186</v>
      </c>
      <c r="E463" s="229">
        <v>1</v>
      </c>
      <c r="F463" s="220">
        <v>203.5608111107845</v>
      </c>
      <c r="G463" s="323">
        <f t="shared" si="18"/>
        <v>203.5608111107845</v>
      </c>
      <c r="K463" s="44"/>
    </row>
    <row r="464" spans="2:11" ht="14.25" customHeight="1">
      <c r="B464" s="22"/>
      <c r="C464" s="228" t="s">
        <v>716</v>
      </c>
      <c r="D464" s="229" t="s">
        <v>306</v>
      </c>
      <c r="E464" s="229">
        <v>1</v>
      </c>
      <c r="F464" s="220">
        <v>223.97353169230769</v>
      </c>
      <c r="G464" s="323">
        <f t="shared" si="18"/>
        <v>223.97353169230769</v>
      </c>
      <c r="K464" s="44"/>
    </row>
    <row r="465" spans="2:11" ht="14.25" customHeight="1">
      <c r="B465" s="22"/>
      <c r="C465" s="228" t="s">
        <v>717</v>
      </c>
      <c r="D465" s="229" t="s">
        <v>434</v>
      </c>
      <c r="E465" s="229">
        <v>1</v>
      </c>
      <c r="F465" s="220">
        <v>230.85422326153849</v>
      </c>
      <c r="G465" s="323">
        <f t="shared" si="18"/>
        <v>230.85422326153849</v>
      </c>
      <c r="K465" s="44"/>
    </row>
    <row r="466" spans="2:11" ht="14.25" customHeight="1">
      <c r="B466" s="22"/>
      <c r="C466" s="228" t="s">
        <v>718</v>
      </c>
      <c r="D466" s="229" t="s">
        <v>289</v>
      </c>
      <c r="E466" s="229">
        <v>1</v>
      </c>
      <c r="F466" s="220">
        <v>226.47224159456627</v>
      </c>
      <c r="G466" s="323">
        <f t="shared" si="18"/>
        <v>226.47224159456627</v>
      </c>
      <c r="K466" s="44"/>
    </row>
    <row r="467" spans="2:11" ht="14.25" customHeight="1">
      <c r="B467" s="22"/>
      <c r="C467" s="228" t="s">
        <v>719</v>
      </c>
      <c r="D467" s="229" t="s">
        <v>230</v>
      </c>
      <c r="E467" s="229">
        <v>1</v>
      </c>
      <c r="F467" s="220">
        <v>226.47224159456627</v>
      </c>
      <c r="G467" s="323">
        <f t="shared" si="18"/>
        <v>226.47224159456627</v>
      </c>
      <c r="K467" s="44"/>
    </row>
    <row r="468" spans="2:11" ht="14.25" customHeight="1">
      <c r="B468" s="22"/>
      <c r="C468" s="228" t="s">
        <v>720</v>
      </c>
      <c r="D468" s="229" t="s">
        <v>290</v>
      </c>
      <c r="E468" s="229">
        <v>1</v>
      </c>
      <c r="F468" s="220">
        <v>237.65020146985898</v>
      </c>
      <c r="G468" s="323">
        <f t="shared" si="18"/>
        <v>237.65020146985898</v>
      </c>
      <c r="K468" s="44"/>
    </row>
    <row r="469" spans="2:11" ht="14.25" customHeight="1">
      <c r="B469" s="22"/>
      <c r="C469" s="228" t="s">
        <v>721</v>
      </c>
      <c r="D469" s="229" t="s">
        <v>229</v>
      </c>
      <c r="E469" s="229">
        <v>1</v>
      </c>
      <c r="F469" s="220">
        <v>237.65020146985898</v>
      </c>
      <c r="G469" s="323">
        <f t="shared" si="18"/>
        <v>237.65020146985898</v>
      </c>
      <c r="K469" s="44"/>
    </row>
    <row r="470" spans="2:11" ht="14.25" customHeight="1">
      <c r="B470" s="22"/>
      <c r="C470" s="228" t="s">
        <v>722</v>
      </c>
      <c r="D470" s="229" t="s">
        <v>436</v>
      </c>
      <c r="E470" s="229">
        <v>1</v>
      </c>
      <c r="F470" s="220">
        <v>356.39173883076921</v>
      </c>
      <c r="G470" s="323">
        <f t="shared" si="18"/>
        <v>356.39173883076927</v>
      </c>
      <c r="K470" s="44"/>
    </row>
    <row r="471" spans="2:11" ht="14.25" customHeight="1">
      <c r="B471" s="22"/>
      <c r="C471" s="228" t="s">
        <v>723</v>
      </c>
      <c r="D471" s="229" t="s">
        <v>347</v>
      </c>
      <c r="E471" s="229">
        <v>1</v>
      </c>
      <c r="F471" s="220">
        <v>356.39173883076921</v>
      </c>
      <c r="G471" s="323">
        <f t="shared" si="18"/>
        <v>356.39173883076927</v>
      </c>
      <c r="K471" s="44"/>
    </row>
    <row r="472" spans="2:11" ht="14.25" customHeight="1">
      <c r="B472" s="22"/>
      <c r="C472" s="228" t="s">
        <v>724</v>
      </c>
      <c r="D472" s="229" t="s">
        <v>348</v>
      </c>
      <c r="E472" s="229">
        <v>1</v>
      </c>
      <c r="F472" s="220">
        <v>356.39173883076921</v>
      </c>
      <c r="G472" s="323">
        <f t="shared" si="18"/>
        <v>356.39173883076927</v>
      </c>
      <c r="K472" s="44"/>
    </row>
    <row r="473" spans="2:11" ht="14.25" customHeight="1">
      <c r="B473" s="22"/>
      <c r="C473" s="228" t="s">
        <v>725</v>
      </c>
      <c r="D473" s="229" t="s">
        <v>426</v>
      </c>
      <c r="E473" s="229">
        <v>1</v>
      </c>
      <c r="F473" s="220">
        <v>291.16891844853291</v>
      </c>
      <c r="G473" s="323">
        <f t="shared" si="18"/>
        <v>291.16891844853291</v>
      </c>
      <c r="K473" s="44"/>
    </row>
    <row r="474" spans="2:11" ht="14.25" customHeight="1">
      <c r="B474" s="22"/>
      <c r="C474" s="228" t="s">
        <v>726</v>
      </c>
      <c r="D474" s="229" t="s">
        <v>427</v>
      </c>
      <c r="E474" s="229">
        <v>1</v>
      </c>
      <c r="F474" s="220">
        <v>291.16891844853291</v>
      </c>
      <c r="G474" s="323">
        <f t="shared" si="18"/>
        <v>291.16891844853291</v>
      </c>
      <c r="K474" s="44"/>
    </row>
    <row r="475" spans="2:11" ht="14.25" customHeight="1">
      <c r="B475" s="22"/>
      <c r="C475" s="228" t="s">
        <v>727</v>
      </c>
      <c r="D475" s="229" t="s">
        <v>428</v>
      </c>
      <c r="E475" s="229">
        <v>1</v>
      </c>
      <c r="F475" s="220">
        <v>291.16891844853291</v>
      </c>
      <c r="G475" s="323">
        <f t="shared" si="18"/>
        <v>291.16891844853291</v>
      </c>
      <c r="K475" s="44"/>
    </row>
    <row r="476" spans="2:11" ht="14.25" customHeight="1">
      <c r="B476" s="22"/>
      <c r="C476" s="228" t="s">
        <v>728</v>
      </c>
      <c r="D476" s="229" t="s">
        <v>349</v>
      </c>
      <c r="E476" s="229">
        <v>1</v>
      </c>
      <c r="F476" s="220">
        <v>360.60440713846157</v>
      </c>
      <c r="G476" s="323">
        <f t="shared" si="18"/>
        <v>360.60440713846151</v>
      </c>
      <c r="K476" s="44"/>
    </row>
    <row r="477" spans="2:11" ht="14.25" customHeight="1">
      <c r="B477" s="22"/>
      <c r="C477" s="228" t="s">
        <v>729</v>
      </c>
      <c r="D477" s="229" t="s">
        <v>187</v>
      </c>
      <c r="E477" s="229">
        <v>1</v>
      </c>
      <c r="F477" s="220">
        <v>360.60440713846157</v>
      </c>
      <c r="G477" s="323">
        <f t="shared" si="18"/>
        <v>360.60440713846151</v>
      </c>
      <c r="K477" s="44"/>
    </row>
    <row r="478" spans="2:11" ht="14.25" customHeight="1">
      <c r="B478" s="22"/>
      <c r="C478" s="228" t="s">
        <v>730</v>
      </c>
      <c r="D478" s="229" t="s">
        <v>188</v>
      </c>
      <c r="E478" s="229">
        <v>1</v>
      </c>
      <c r="F478" s="220">
        <v>360.60440713846157</v>
      </c>
      <c r="G478" s="323">
        <f t="shared" si="18"/>
        <v>360.60440713846151</v>
      </c>
      <c r="K478" s="44"/>
    </row>
    <row r="479" spans="2:11" ht="14.25" customHeight="1">
      <c r="B479" s="22"/>
      <c r="C479" s="228" t="s">
        <v>731</v>
      </c>
      <c r="D479" s="229" t="s">
        <v>189</v>
      </c>
      <c r="E479" s="229">
        <v>1</v>
      </c>
      <c r="F479" s="220">
        <v>400.1303164086587</v>
      </c>
      <c r="G479" s="323">
        <f t="shared" si="18"/>
        <v>400.1303164086587</v>
      </c>
      <c r="K479" s="44"/>
    </row>
    <row r="480" spans="2:11" ht="14.25" customHeight="1">
      <c r="B480" s="22"/>
      <c r="C480" s="228" t="s">
        <v>732</v>
      </c>
      <c r="D480" s="229" t="s">
        <v>190</v>
      </c>
      <c r="E480" s="229">
        <v>1</v>
      </c>
      <c r="F480" s="220">
        <v>400.1303164086587</v>
      </c>
      <c r="G480" s="323">
        <f t="shared" si="18"/>
        <v>400.1303164086587</v>
      </c>
      <c r="K480" s="44"/>
    </row>
    <row r="481" spans="2:11" ht="14.25" customHeight="1">
      <c r="B481" s="22"/>
      <c r="C481" s="228" t="s">
        <v>733</v>
      </c>
      <c r="D481" s="229" t="s">
        <v>429</v>
      </c>
      <c r="E481" s="229">
        <v>1</v>
      </c>
      <c r="F481" s="220">
        <v>400.1303164086587</v>
      </c>
      <c r="G481" s="323">
        <f t="shared" si="18"/>
        <v>400.1303164086587</v>
      </c>
      <c r="K481" s="44"/>
    </row>
    <row r="482" spans="2:11" ht="14.25" customHeight="1">
      <c r="B482" s="22"/>
      <c r="C482" s="228" t="s">
        <v>734</v>
      </c>
      <c r="D482" s="229" t="s">
        <v>350</v>
      </c>
      <c r="E482" s="229">
        <v>1</v>
      </c>
      <c r="F482" s="220">
        <v>523.07298153846148</v>
      </c>
      <c r="G482" s="323">
        <f t="shared" si="18"/>
        <v>523.07298153846148</v>
      </c>
      <c r="K482" s="44"/>
    </row>
    <row r="483" spans="2:11" ht="14.25" customHeight="1">
      <c r="B483" s="65"/>
      <c r="C483" s="228" t="s">
        <v>735</v>
      </c>
      <c r="D483" s="229" t="s">
        <v>351</v>
      </c>
      <c r="E483" s="229">
        <v>1</v>
      </c>
      <c r="F483" s="220">
        <v>527.07501643076921</v>
      </c>
      <c r="G483" s="323">
        <f t="shared" si="18"/>
        <v>527.07501643076921</v>
      </c>
      <c r="K483" s="44"/>
    </row>
    <row r="484" spans="2:11" ht="14.25" customHeight="1">
      <c r="B484" s="65"/>
      <c r="C484" s="228" t="s">
        <v>736</v>
      </c>
      <c r="D484" s="229" t="s">
        <v>430</v>
      </c>
      <c r="E484" s="229">
        <v>1</v>
      </c>
      <c r="F484" s="220">
        <v>527.07501643076921</v>
      </c>
      <c r="G484" s="323">
        <f t="shared" si="18"/>
        <v>527.07501643076921</v>
      </c>
      <c r="K484" s="44"/>
    </row>
    <row r="485" spans="2:11" ht="14.25" customHeight="1">
      <c r="B485" s="65"/>
      <c r="C485" s="228" t="s">
        <v>737</v>
      </c>
      <c r="D485" s="229" t="s">
        <v>490</v>
      </c>
      <c r="E485" s="229">
        <v>1</v>
      </c>
      <c r="F485" s="220">
        <v>527.07501643076921</v>
      </c>
      <c r="G485" s="323">
        <f t="shared" si="18"/>
        <v>527.07501643076921</v>
      </c>
      <c r="K485" s="44"/>
    </row>
    <row r="486" spans="2:11" ht="14.25" customHeight="1">
      <c r="B486" s="65"/>
      <c r="C486" s="228" t="s">
        <v>738</v>
      </c>
      <c r="D486" s="229" t="s">
        <v>228</v>
      </c>
      <c r="E486" s="229">
        <v>1</v>
      </c>
      <c r="F486" s="220">
        <v>500.98938708948145</v>
      </c>
      <c r="G486" s="323">
        <f t="shared" si="18"/>
        <v>500.98938708948145</v>
      </c>
      <c r="K486" s="44"/>
    </row>
    <row r="487" spans="2:11" ht="14.25" customHeight="1">
      <c r="B487" s="65"/>
      <c r="C487" s="228" t="s">
        <v>739</v>
      </c>
      <c r="D487" s="229" t="s">
        <v>431</v>
      </c>
      <c r="E487" s="229">
        <v>1</v>
      </c>
      <c r="F487" s="220">
        <v>500.98938708948145</v>
      </c>
      <c r="G487" s="323">
        <f t="shared" si="18"/>
        <v>500.98938708948145</v>
      </c>
      <c r="K487" s="44"/>
    </row>
    <row r="488" spans="2:11" ht="14.25" customHeight="1">
      <c r="B488" s="65"/>
      <c r="C488" s="228" t="s">
        <v>740</v>
      </c>
      <c r="D488" s="229" t="s">
        <v>224</v>
      </c>
      <c r="E488" s="229">
        <v>1</v>
      </c>
      <c r="F488" s="220">
        <v>500.98938708948145</v>
      </c>
      <c r="G488" s="323">
        <f t="shared" si="18"/>
        <v>500.98938708948145</v>
      </c>
      <c r="K488" s="44"/>
    </row>
    <row r="489" spans="2:11" ht="14.25" customHeight="1">
      <c r="B489" s="65"/>
      <c r="C489" s="228" t="s">
        <v>741</v>
      </c>
      <c r="D489" s="229" t="s">
        <v>353</v>
      </c>
      <c r="E489" s="229">
        <v>1</v>
      </c>
      <c r="F489" s="220">
        <v>633.56865086171933</v>
      </c>
      <c r="G489" s="323">
        <f t="shared" si="18"/>
        <v>633.56865086171933</v>
      </c>
      <c r="K489" s="44"/>
    </row>
    <row r="490" spans="2:11" ht="14.25" customHeight="1">
      <c r="B490" s="65"/>
      <c r="C490" s="228" t="s">
        <v>742</v>
      </c>
      <c r="D490" s="229" t="s">
        <v>491</v>
      </c>
      <c r="E490" s="229">
        <v>1</v>
      </c>
      <c r="F490" s="220">
        <v>633.56865086171933</v>
      </c>
      <c r="G490" s="323">
        <f t="shared" si="18"/>
        <v>633.56865086171933</v>
      </c>
      <c r="K490" s="44"/>
    </row>
    <row r="491" spans="2:11" ht="14.25" customHeight="1">
      <c r="B491" s="65"/>
      <c r="C491" s="228" t="s">
        <v>743</v>
      </c>
      <c r="D491" s="229" t="s">
        <v>432</v>
      </c>
      <c r="E491" s="229">
        <v>1</v>
      </c>
      <c r="F491" s="220">
        <v>754.28873238475012</v>
      </c>
      <c r="G491" s="323">
        <f t="shared" si="18"/>
        <v>754.28873238475023</v>
      </c>
      <c r="K491" s="44"/>
    </row>
    <row r="492" spans="2:11" ht="14.25" customHeight="1">
      <c r="B492" s="65"/>
      <c r="C492" s="228" t="s">
        <v>744</v>
      </c>
      <c r="D492" s="229" t="s">
        <v>225</v>
      </c>
      <c r="E492" s="229">
        <v>1</v>
      </c>
      <c r="F492" s="220">
        <v>754.28873238475012</v>
      </c>
      <c r="G492" s="323">
        <f t="shared" si="18"/>
        <v>754.28873238475023</v>
      </c>
      <c r="K492" s="44"/>
    </row>
    <row r="493" spans="2:11" ht="14.25" customHeight="1">
      <c r="B493" s="65"/>
      <c r="C493" s="228" t="s">
        <v>745</v>
      </c>
      <c r="D493" s="229" t="s">
        <v>227</v>
      </c>
      <c r="E493" s="229">
        <v>1</v>
      </c>
      <c r="F493" s="220">
        <v>754.28873238475012</v>
      </c>
      <c r="G493" s="323">
        <f t="shared" si="18"/>
        <v>754.28873238475023</v>
      </c>
      <c r="K493" s="44"/>
    </row>
    <row r="494" spans="2:11" ht="14.25" customHeight="1">
      <c r="B494" s="65"/>
      <c r="C494" s="228" t="s">
        <v>746</v>
      </c>
      <c r="D494" s="229" t="s">
        <v>546</v>
      </c>
      <c r="E494" s="229">
        <v>1</v>
      </c>
      <c r="F494" s="220">
        <v>1109.2657765538463</v>
      </c>
      <c r="G494" s="323">
        <f>F494*(100-$G$5)/100</f>
        <v>1109.2657765538463</v>
      </c>
      <c r="K494" s="44"/>
    </row>
    <row r="495" spans="2:11" ht="14.25" customHeight="1">
      <c r="B495" s="65"/>
      <c r="C495" s="228" t="s">
        <v>747</v>
      </c>
      <c r="D495" s="229" t="s">
        <v>554</v>
      </c>
      <c r="E495" s="229">
        <v>1</v>
      </c>
      <c r="F495" s="220">
        <v>1109.2657765538463</v>
      </c>
      <c r="G495" s="323">
        <f>F495*(100-$G$5)/100</f>
        <v>1109.2657765538463</v>
      </c>
      <c r="K495" s="44"/>
    </row>
    <row r="496" spans="2:11" ht="14.25" customHeight="1">
      <c r="B496" s="65"/>
      <c r="C496" s="228" t="s">
        <v>748</v>
      </c>
      <c r="D496" s="229" t="s">
        <v>433</v>
      </c>
      <c r="E496" s="229">
        <v>1</v>
      </c>
      <c r="F496" s="220">
        <v>1350.6498280344558</v>
      </c>
      <c r="G496" s="323">
        <f t="shared" si="18"/>
        <v>1350.6498280344558</v>
      </c>
      <c r="K496" s="44"/>
    </row>
    <row r="497" spans="2:11" ht="14.25" customHeight="1">
      <c r="B497" s="22"/>
      <c r="C497" s="228" t="s">
        <v>749</v>
      </c>
      <c r="D497" s="229" t="s">
        <v>226</v>
      </c>
      <c r="E497" s="229">
        <v>1</v>
      </c>
      <c r="F497" s="220">
        <v>1350.6498280344558</v>
      </c>
      <c r="G497" s="323">
        <f t="shared" si="18"/>
        <v>1350.6498280344558</v>
      </c>
      <c r="K497" s="44"/>
    </row>
    <row r="498" spans="2:11" ht="14.25" customHeight="1">
      <c r="B498" s="22"/>
      <c r="C498" s="1068" t="s">
        <v>1594</v>
      </c>
      <c r="D498" s="1068"/>
      <c r="E498" s="1068"/>
      <c r="F498" s="1068"/>
      <c r="G498" s="1069"/>
      <c r="K498" s="44"/>
    </row>
    <row r="499" spans="2:11" ht="14.25" customHeight="1">
      <c r="B499" s="22"/>
      <c r="C499" s="1070"/>
      <c r="D499" s="1070"/>
      <c r="E499" s="1070"/>
      <c r="F499" s="1070"/>
      <c r="G499" s="1071"/>
      <c r="K499" s="44"/>
    </row>
    <row r="500" spans="2:11" ht="14.25" customHeight="1">
      <c r="B500" s="4"/>
      <c r="C500" s="228" t="s">
        <v>750</v>
      </c>
      <c r="D500" s="229" t="s">
        <v>179</v>
      </c>
      <c r="E500" s="229">
        <v>6</v>
      </c>
      <c r="F500" s="220">
        <v>60.239041946122718</v>
      </c>
      <c r="G500" s="323">
        <f t="shared" ref="G500:G549" si="19">F500*(100-$G$5)/100</f>
        <v>60.239041946122718</v>
      </c>
      <c r="K500" s="44"/>
    </row>
    <row r="501" spans="2:11" ht="14.25" customHeight="1">
      <c r="B501" s="22"/>
      <c r="C501" s="228" t="s">
        <v>751</v>
      </c>
      <c r="D501" s="229" t="s">
        <v>178</v>
      </c>
      <c r="E501" s="229">
        <v>6</v>
      </c>
      <c r="F501" s="220">
        <v>39.412809068168322</v>
      </c>
      <c r="G501" s="323">
        <f t="shared" si="19"/>
        <v>39.412809068168322</v>
      </c>
      <c r="K501" s="44"/>
    </row>
    <row r="502" spans="2:11" ht="14.25" customHeight="1">
      <c r="B502" s="4"/>
      <c r="C502" s="228" t="s">
        <v>752</v>
      </c>
      <c r="D502" s="229" t="s">
        <v>177</v>
      </c>
      <c r="E502" s="229">
        <v>6</v>
      </c>
      <c r="F502" s="220">
        <v>60.239041946122718</v>
      </c>
      <c r="G502" s="323">
        <f t="shared" si="19"/>
        <v>60.239041946122718</v>
      </c>
      <c r="K502" s="44"/>
    </row>
    <row r="503" spans="2:11" ht="14.25" customHeight="1">
      <c r="B503" s="22"/>
      <c r="C503" s="228" t="s">
        <v>753</v>
      </c>
      <c r="D503" s="229" t="s">
        <v>180</v>
      </c>
      <c r="E503" s="229">
        <v>6</v>
      </c>
      <c r="F503" s="220">
        <v>83.768308757556994</v>
      </c>
      <c r="G503" s="323">
        <f t="shared" si="19"/>
        <v>83.768308757556994</v>
      </c>
      <c r="K503" s="44"/>
    </row>
    <row r="504" spans="2:11" ht="14.25" customHeight="1">
      <c r="B504" s="22"/>
      <c r="C504" s="228" t="s">
        <v>754</v>
      </c>
      <c r="D504" s="229" t="s">
        <v>181</v>
      </c>
      <c r="E504" s="229">
        <v>1</v>
      </c>
      <c r="F504" s="220">
        <v>76.071097842219089</v>
      </c>
      <c r="G504" s="323">
        <f t="shared" si="19"/>
        <v>76.071097842219089</v>
      </c>
      <c r="K504" s="44"/>
    </row>
    <row r="505" spans="2:11" ht="14.25" customHeight="1">
      <c r="B505" s="22"/>
      <c r="C505" s="228" t="s">
        <v>755</v>
      </c>
      <c r="D505" s="229" t="s">
        <v>182</v>
      </c>
      <c r="E505" s="229">
        <v>1</v>
      </c>
      <c r="F505" s="220">
        <v>83.768308757556994</v>
      </c>
      <c r="G505" s="323">
        <f t="shared" si="19"/>
        <v>83.768308757556994</v>
      </c>
      <c r="K505" s="44"/>
    </row>
    <row r="506" spans="2:11" ht="14.25" customHeight="1">
      <c r="B506" s="22"/>
      <c r="C506" s="228" t="s">
        <v>756</v>
      </c>
      <c r="D506" s="229" t="s">
        <v>105</v>
      </c>
      <c r="E506" s="229">
        <v>1</v>
      </c>
      <c r="F506" s="220">
        <v>58.012256848541718</v>
      </c>
      <c r="G506" s="323">
        <f t="shared" si="19"/>
        <v>58.012256848541718</v>
      </c>
      <c r="K506" s="44"/>
    </row>
    <row r="507" spans="2:11" ht="14.25" customHeight="1">
      <c r="B507" s="22"/>
      <c r="C507" s="228" t="s">
        <v>757</v>
      </c>
      <c r="D507" s="229" t="s">
        <v>300</v>
      </c>
      <c r="E507" s="229">
        <v>1</v>
      </c>
      <c r="F507" s="220">
        <v>119.0750805648678</v>
      </c>
      <c r="G507" s="323">
        <f t="shared" si="19"/>
        <v>119.0750805648678</v>
      </c>
      <c r="K507" s="44"/>
    </row>
    <row r="508" spans="2:11" ht="14.25" customHeight="1">
      <c r="B508" s="22"/>
      <c r="C508" s="228" t="s">
        <v>758</v>
      </c>
      <c r="D508" s="229" t="s">
        <v>423</v>
      </c>
      <c r="E508" s="229">
        <v>1</v>
      </c>
      <c r="F508" s="220">
        <v>119.0750805648678</v>
      </c>
      <c r="G508" s="323">
        <f t="shared" si="19"/>
        <v>119.0750805648678</v>
      </c>
      <c r="K508" s="44"/>
    </row>
    <row r="509" spans="2:11" ht="14.25" customHeight="1">
      <c r="B509" s="22"/>
      <c r="C509" s="228" t="s">
        <v>759</v>
      </c>
      <c r="D509" s="229" t="s">
        <v>287</v>
      </c>
      <c r="E509" s="229">
        <v>1</v>
      </c>
      <c r="F509" s="220">
        <v>107.58075055249867</v>
      </c>
      <c r="G509" s="323">
        <f t="shared" si="19"/>
        <v>107.58075055249867</v>
      </c>
      <c r="K509" s="44"/>
    </row>
    <row r="510" spans="2:11" ht="14.25" customHeight="1">
      <c r="B510" s="22"/>
      <c r="C510" s="228" t="s">
        <v>760</v>
      </c>
      <c r="D510" s="229" t="s">
        <v>288</v>
      </c>
      <c r="E510" s="229">
        <v>1</v>
      </c>
      <c r="F510" s="220">
        <v>107.58075055249867</v>
      </c>
      <c r="G510" s="323">
        <f t="shared" si="19"/>
        <v>107.58075055249867</v>
      </c>
      <c r="K510" s="44"/>
    </row>
    <row r="511" spans="2:11" ht="14.25" customHeight="1">
      <c r="B511" s="22"/>
      <c r="C511" s="228" t="s">
        <v>761</v>
      </c>
      <c r="D511" s="229" t="s">
        <v>303</v>
      </c>
      <c r="E511" s="229">
        <v>1</v>
      </c>
      <c r="F511" s="220">
        <v>168.88587245538457</v>
      </c>
      <c r="G511" s="323">
        <f t="shared" si="19"/>
        <v>168.88587245538457</v>
      </c>
      <c r="K511" s="44"/>
    </row>
    <row r="512" spans="2:11" ht="14.25" customHeight="1">
      <c r="B512" s="22"/>
      <c r="C512" s="228" t="s">
        <v>762</v>
      </c>
      <c r="D512" s="229" t="s">
        <v>422</v>
      </c>
      <c r="E512" s="229">
        <v>1</v>
      </c>
      <c r="F512" s="220">
        <v>168.88587245538457</v>
      </c>
      <c r="G512" s="323">
        <f t="shared" si="19"/>
        <v>168.88587245538457</v>
      </c>
      <c r="K512" s="44"/>
    </row>
    <row r="513" spans="2:11" ht="14.25" customHeight="1">
      <c r="B513" s="22"/>
      <c r="C513" s="228" t="s">
        <v>763</v>
      </c>
      <c r="D513" s="229" t="s">
        <v>424</v>
      </c>
      <c r="E513" s="229">
        <v>1</v>
      </c>
      <c r="F513" s="220">
        <v>193.38277055524529</v>
      </c>
      <c r="G513" s="323">
        <f t="shared" si="19"/>
        <v>193.38277055524529</v>
      </c>
      <c r="K513" s="44"/>
    </row>
    <row r="514" spans="2:11" ht="14.25" customHeight="1">
      <c r="B514" s="22"/>
      <c r="C514" s="228" t="s">
        <v>764</v>
      </c>
      <c r="D514" s="229" t="s">
        <v>425</v>
      </c>
      <c r="E514" s="229">
        <v>1</v>
      </c>
      <c r="F514" s="220">
        <v>193.38277055524529</v>
      </c>
      <c r="G514" s="323">
        <f t="shared" si="19"/>
        <v>193.38277055524529</v>
      </c>
      <c r="K514" s="44"/>
    </row>
    <row r="515" spans="2:11" ht="14.25" customHeight="1">
      <c r="B515" s="22"/>
      <c r="C515" s="228" t="s">
        <v>765</v>
      </c>
      <c r="D515" s="229" t="s">
        <v>186</v>
      </c>
      <c r="E515" s="229">
        <v>1</v>
      </c>
      <c r="F515" s="220">
        <v>193.38277055524529</v>
      </c>
      <c r="G515" s="323">
        <f t="shared" si="19"/>
        <v>193.38277055524529</v>
      </c>
      <c r="K515" s="44"/>
    </row>
    <row r="516" spans="2:11" ht="14.25" customHeight="1">
      <c r="B516" s="22"/>
      <c r="C516" s="228" t="s">
        <v>766</v>
      </c>
      <c r="D516" s="229" t="s">
        <v>306</v>
      </c>
      <c r="E516" s="229">
        <v>1</v>
      </c>
      <c r="F516" s="220">
        <v>212.77485510769228</v>
      </c>
      <c r="G516" s="323">
        <f t="shared" si="19"/>
        <v>212.77485510769228</v>
      </c>
      <c r="K516" s="44"/>
    </row>
    <row r="517" spans="2:11" ht="14.25" customHeight="1">
      <c r="B517" s="22"/>
      <c r="C517" s="228" t="s">
        <v>767</v>
      </c>
      <c r="D517" s="229" t="s">
        <v>434</v>
      </c>
      <c r="E517" s="229">
        <v>1</v>
      </c>
      <c r="F517" s="220">
        <v>219.31151209846155</v>
      </c>
      <c r="G517" s="323">
        <f t="shared" si="19"/>
        <v>219.31151209846155</v>
      </c>
      <c r="K517" s="44"/>
    </row>
    <row r="518" spans="2:11" ht="14.25" customHeight="1">
      <c r="B518" s="22"/>
      <c r="C518" s="228" t="s">
        <v>768</v>
      </c>
      <c r="D518" s="229" t="s">
        <v>289</v>
      </c>
      <c r="E518" s="229">
        <v>1</v>
      </c>
      <c r="F518" s="220">
        <v>215.14862951483795</v>
      </c>
      <c r="G518" s="323">
        <f t="shared" si="19"/>
        <v>215.14862951483795</v>
      </c>
      <c r="K518" s="44"/>
    </row>
    <row r="519" spans="2:11" ht="14.25" customHeight="1">
      <c r="B519" s="22"/>
      <c r="C519" s="228" t="s">
        <v>769</v>
      </c>
      <c r="D519" s="229" t="s">
        <v>230</v>
      </c>
      <c r="E519" s="229">
        <v>1</v>
      </c>
      <c r="F519" s="220">
        <v>215.14862951483795</v>
      </c>
      <c r="G519" s="323">
        <f t="shared" si="19"/>
        <v>215.14862951483795</v>
      </c>
      <c r="K519" s="44"/>
    </row>
    <row r="520" spans="2:11" ht="14.25" customHeight="1">
      <c r="B520" s="22"/>
      <c r="C520" s="228" t="s">
        <v>770</v>
      </c>
      <c r="D520" s="229" t="s">
        <v>290</v>
      </c>
      <c r="E520" s="229">
        <v>1</v>
      </c>
      <c r="F520" s="220">
        <v>225.76769139636605</v>
      </c>
      <c r="G520" s="323">
        <f t="shared" si="19"/>
        <v>225.76769139636608</v>
      </c>
      <c r="K520" s="44"/>
    </row>
    <row r="521" spans="2:11" ht="14.25" customHeight="1">
      <c r="B521" s="22"/>
      <c r="C521" s="228" t="s">
        <v>771</v>
      </c>
      <c r="D521" s="229" t="s">
        <v>229</v>
      </c>
      <c r="E521" s="229">
        <v>1</v>
      </c>
      <c r="F521" s="220">
        <v>225.76769139636605</v>
      </c>
      <c r="G521" s="323">
        <f t="shared" si="19"/>
        <v>225.76769139636608</v>
      </c>
      <c r="K521" s="44"/>
    </row>
    <row r="522" spans="2:11" ht="14.25" customHeight="1">
      <c r="B522" s="22"/>
      <c r="C522" s="228" t="s">
        <v>772</v>
      </c>
      <c r="D522" s="229" t="s">
        <v>436</v>
      </c>
      <c r="E522" s="229">
        <v>1</v>
      </c>
      <c r="F522" s="220">
        <v>338.57215188923072</v>
      </c>
      <c r="G522" s="323">
        <f t="shared" si="19"/>
        <v>338.57215188923072</v>
      </c>
      <c r="K522" s="44"/>
    </row>
    <row r="523" spans="2:11" ht="14.25" customHeight="1">
      <c r="B523" s="22"/>
      <c r="C523" s="228" t="s">
        <v>773</v>
      </c>
      <c r="D523" s="229" t="s">
        <v>347</v>
      </c>
      <c r="E523" s="229">
        <v>1</v>
      </c>
      <c r="F523" s="220">
        <v>338.57215188923072</v>
      </c>
      <c r="G523" s="323">
        <f t="shared" si="19"/>
        <v>338.57215188923072</v>
      </c>
      <c r="K523" s="44"/>
    </row>
    <row r="524" spans="2:11" ht="14.25" customHeight="1">
      <c r="B524" s="22"/>
      <c r="C524" s="228" t="s">
        <v>774</v>
      </c>
      <c r="D524" s="229" t="s">
        <v>348</v>
      </c>
      <c r="E524" s="229">
        <v>1</v>
      </c>
      <c r="F524" s="220">
        <v>338.57215188923072</v>
      </c>
      <c r="G524" s="323">
        <f t="shared" si="19"/>
        <v>338.57215188923072</v>
      </c>
      <c r="K524" s="44"/>
    </row>
    <row r="525" spans="2:11" ht="14.25" customHeight="1">
      <c r="B525" s="22"/>
      <c r="C525" s="228" t="s">
        <v>775</v>
      </c>
      <c r="D525" s="229" t="s">
        <v>426</v>
      </c>
      <c r="E525" s="229">
        <v>1</v>
      </c>
      <c r="F525" s="220">
        <v>276.61047252610626</v>
      </c>
      <c r="G525" s="323">
        <f t="shared" si="19"/>
        <v>276.61047252610626</v>
      </c>
      <c r="K525" s="44"/>
    </row>
    <row r="526" spans="2:11" ht="14.25" customHeight="1">
      <c r="B526" s="22"/>
      <c r="C526" s="228" t="s">
        <v>776</v>
      </c>
      <c r="D526" s="229" t="s">
        <v>427</v>
      </c>
      <c r="E526" s="229">
        <v>1</v>
      </c>
      <c r="F526" s="220">
        <v>276.61047252610626</v>
      </c>
      <c r="G526" s="323">
        <f t="shared" si="19"/>
        <v>276.61047252610626</v>
      </c>
      <c r="K526" s="44"/>
    </row>
    <row r="527" spans="2:11" ht="14.25" customHeight="1">
      <c r="B527" s="22"/>
      <c r="C527" s="228" t="s">
        <v>777</v>
      </c>
      <c r="D527" s="229" t="s">
        <v>428</v>
      </c>
      <c r="E527" s="229">
        <v>1</v>
      </c>
      <c r="F527" s="220">
        <v>276.61047252610626</v>
      </c>
      <c r="G527" s="323">
        <f t="shared" si="19"/>
        <v>276.61047252610626</v>
      </c>
      <c r="K527" s="44"/>
    </row>
    <row r="528" spans="2:11" ht="14.25" customHeight="1">
      <c r="B528" s="22"/>
      <c r="C528" s="228" t="s">
        <v>778</v>
      </c>
      <c r="D528" s="229" t="s">
        <v>349</v>
      </c>
      <c r="E528" s="229">
        <v>1</v>
      </c>
      <c r="F528" s="220">
        <v>342.57418678153846</v>
      </c>
      <c r="G528" s="323">
        <f t="shared" si="19"/>
        <v>342.57418678153846</v>
      </c>
      <c r="K528" s="44"/>
    </row>
    <row r="529" spans="2:11" ht="14.25" customHeight="1">
      <c r="B529" s="22"/>
      <c r="C529" s="228" t="s">
        <v>779</v>
      </c>
      <c r="D529" s="229" t="s">
        <v>187</v>
      </c>
      <c r="E529" s="229">
        <v>1</v>
      </c>
      <c r="F529" s="220">
        <v>342.57418678153846</v>
      </c>
      <c r="G529" s="323">
        <f t="shared" si="19"/>
        <v>342.57418678153846</v>
      </c>
      <c r="K529" s="44"/>
    </row>
    <row r="530" spans="2:11" ht="14.25" customHeight="1">
      <c r="B530" s="22"/>
      <c r="C530" s="228" t="s">
        <v>780</v>
      </c>
      <c r="D530" s="229" t="s">
        <v>188</v>
      </c>
      <c r="E530" s="229">
        <v>1</v>
      </c>
      <c r="F530" s="220">
        <v>342.57418678153846</v>
      </c>
      <c r="G530" s="323">
        <f t="shared" si="19"/>
        <v>342.57418678153846</v>
      </c>
      <c r="K530" s="44"/>
    </row>
    <row r="531" spans="2:11" ht="14.25" customHeight="1">
      <c r="B531" s="22"/>
      <c r="C531" s="228" t="s">
        <v>781</v>
      </c>
      <c r="D531" s="229" t="s">
        <v>189</v>
      </c>
      <c r="E531" s="229">
        <v>1</v>
      </c>
      <c r="F531" s="220">
        <v>380.12380058822572</v>
      </c>
      <c r="G531" s="323">
        <f t="shared" si="19"/>
        <v>380.12380058822572</v>
      </c>
      <c r="K531" s="44"/>
    </row>
    <row r="532" spans="2:11" ht="14.25" customHeight="1">
      <c r="B532" s="22"/>
      <c r="C532" s="228" t="s">
        <v>782</v>
      </c>
      <c r="D532" s="229" t="s">
        <v>190</v>
      </c>
      <c r="E532" s="229">
        <v>1</v>
      </c>
      <c r="F532" s="220">
        <v>380.12380058822572</v>
      </c>
      <c r="G532" s="323">
        <f t="shared" si="19"/>
        <v>380.12380058822572</v>
      </c>
      <c r="K532" s="44"/>
    </row>
    <row r="533" spans="2:11" ht="14.25" customHeight="1">
      <c r="B533" s="22"/>
      <c r="C533" s="228" t="s">
        <v>783</v>
      </c>
      <c r="D533" s="229" t="s">
        <v>429</v>
      </c>
      <c r="E533" s="229">
        <v>1</v>
      </c>
      <c r="F533" s="220">
        <v>380.12380058822572</v>
      </c>
      <c r="G533" s="323">
        <f t="shared" si="19"/>
        <v>380.12380058822572</v>
      </c>
      <c r="K533" s="44"/>
    </row>
    <row r="534" spans="2:11" ht="14.25" customHeight="1">
      <c r="B534" s="22"/>
      <c r="C534" s="228" t="s">
        <v>784</v>
      </c>
      <c r="D534" s="229" t="s">
        <v>350</v>
      </c>
      <c r="E534" s="229">
        <v>1</v>
      </c>
      <c r="F534" s="220">
        <v>496.91933246153843</v>
      </c>
      <c r="G534" s="323">
        <f t="shared" si="19"/>
        <v>496.91933246153843</v>
      </c>
      <c r="K534" s="44"/>
    </row>
    <row r="535" spans="2:11" ht="14.25" customHeight="1">
      <c r="B535" s="65"/>
      <c r="C535" s="228" t="s">
        <v>785</v>
      </c>
      <c r="D535" s="229" t="s">
        <v>351</v>
      </c>
      <c r="E535" s="229">
        <v>1</v>
      </c>
      <c r="F535" s="220">
        <v>500.72126560923067</v>
      </c>
      <c r="G535" s="323">
        <f t="shared" si="19"/>
        <v>500.72126560923067</v>
      </c>
      <c r="K535" s="44"/>
    </row>
    <row r="536" spans="2:11" ht="14.25" customHeight="1">
      <c r="B536" s="65"/>
      <c r="C536" s="228" t="s">
        <v>786</v>
      </c>
      <c r="D536" s="229" t="s">
        <v>430</v>
      </c>
      <c r="E536" s="229">
        <v>1</v>
      </c>
      <c r="F536" s="220">
        <v>500.72126560923067</v>
      </c>
      <c r="G536" s="323">
        <f t="shared" si="19"/>
        <v>500.72126560923067</v>
      </c>
      <c r="K536" s="44"/>
    </row>
    <row r="537" spans="2:11" ht="14.25" customHeight="1">
      <c r="B537" s="65"/>
      <c r="C537" s="228" t="s">
        <v>787</v>
      </c>
      <c r="D537" s="229" t="s">
        <v>435</v>
      </c>
      <c r="E537" s="229">
        <v>1</v>
      </c>
      <c r="F537" s="220">
        <v>500.72126560923067</v>
      </c>
      <c r="G537" s="323">
        <f t="shared" si="19"/>
        <v>500.72126560923067</v>
      </c>
      <c r="K537" s="44"/>
    </row>
    <row r="538" spans="2:11" ht="14.25" customHeight="1">
      <c r="B538" s="65"/>
      <c r="C538" s="228" t="s">
        <v>788</v>
      </c>
      <c r="D538" s="229" t="s">
        <v>228</v>
      </c>
      <c r="E538" s="229">
        <v>1</v>
      </c>
      <c r="F538" s="220">
        <v>475.93991773500733</v>
      </c>
      <c r="G538" s="323">
        <f t="shared" si="19"/>
        <v>475.93991773500733</v>
      </c>
      <c r="K538" s="44"/>
    </row>
    <row r="539" spans="2:11" ht="14.25" customHeight="1">
      <c r="B539" s="65"/>
      <c r="C539" s="228" t="s">
        <v>789</v>
      </c>
      <c r="D539" s="229" t="s">
        <v>431</v>
      </c>
      <c r="E539" s="229">
        <v>1</v>
      </c>
      <c r="F539" s="220">
        <v>475.93991773500733</v>
      </c>
      <c r="G539" s="323">
        <f t="shared" si="19"/>
        <v>475.93991773500733</v>
      </c>
      <c r="K539" s="44"/>
    </row>
    <row r="540" spans="2:11" ht="14.25" customHeight="1">
      <c r="B540" s="65"/>
      <c r="C540" s="228" t="s">
        <v>790</v>
      </c>
      <c r="D540" s="229" t="s">
        <v>224</v>
      </c>
      <c r="E540" s="229">
        <v>1</v>
      </c>
      <c r="F540" s="220">
        <v>475.93991773500733</v>
      </c>
      <c r="G540" s="323">
        <f t="shared" si="19"/>
        <v>475.93991773500733</v>
      </c>
      <c r="K540" s="44"/>
    </row>
    <row r="541" spans="2:11" ht="14.25" customHeight="1">
      <c r="B541" s="65"/>
      <c r="C541" s="228" t="s">
        <v>791</v>
      </c>
      <c r="D541" s="229" t="s">
        <v>353</v>
      </c>
      <c r="E541" s="229">
        <v>1</v>
      </c>
      <c r="F541" s="220">
        <v>601.89021831863329</v>
      </c>
      <c r="G541" s="323">
        <f t="shared" si="19"/>
        <v>601.89021831863329</v>
      </c>
      <c r="K541" s="44"/>
    </row>
    <row r="542" spans="2:11" ht="14.25" customHeight="1">
      <c r="B542" s="65"/>
      <c r="C542" s="228" t="s">
        <v>792</v>
      </c>
      <c r="D542" s="229" t="s">
        <v>491</v>
      </c>
      <c r="E542" s="229">
        <v>1</v>
      </c>
      <c r="F542" s="220">
        <v>601.89021831863329</v>
      </c>
      <c r="G542" s="323">
        <f t="shared" si="19"/>
        <v>601.89021831863329</v>
      </c>
      <c r="K542" s="44"/>
    </row>
    <row r="543" spans="2:11" ht="14.25" customHeight="1">
      <c r="B543" s="65"/>
      <c r="C543" s="228" t="s">
        <v>793</v>
      </c>
      <c r="D543" s="229" t="s">
        <v>432</v>
      </c>
      <c r="E543" s="229">
        <v>1</v>
      </c>
      <c r="F543" s="220">
        <v>716.57429576551272</v>
      </c>
      <c r="G543" s="323">
        <f t="shared" si="19"/>
        <v>716.5742957655126</v>
      </c>
      <c r="K543" s="44"/>
    </row>
    <row r="544" spans="2:11" ht="14.25" customHeight="1">
      <c r="B544" s="65"/>
      <c r="C544" s="228" t="s">
        <v>794</v>
      </c>
      <c r="D544" s="229" t="s">
        <v>225</v>
      </c>
      <c r="E544" s="229">
        <v>1</v>
      </c>
      <c r="F544" s="220">
        <v>716.57429576551272</v>
      </c>
      <c r="G544" s="323">
        <f t="shared" si="19"/>
        <v>716.5742957655126</v>
      </c>
      <c r="K544" s="44"/>
    </row>
    <row r="545" spans="2:11" ht="14.25" customHeight="1">
      <c r="B545" s="65"/>
      <c r="C545" s="228" t="s">
        <v>795</v>
      </c>
      <c r="D545" s="229" t="s">
        <v>227</v>
      </c>
      <c r="E545" s="229">
        <v>1</v>
      </c>
      <c r="F545" s="220">
        <v>716.57429576551272</v>
      </c>
      <c r="G545" s="323">
        <f t="shared" si="19"/>
        <v>716.5742957655126</v>
      </c>
      <c r="K545" s="44"/>
    </row>
    <row r="546" spans="2:11" ht="14.25" customHeight="1">
      <c r="B546" s="65"/>
      <c r="C546" s="228" t="s">
        <v>796</v>
      </c>
      <c r="D546" s="229" t="s">
        <v>546</v>
      </c>
      <c r="E546" s="229">
        <v>1</v>
      </c>
      <c r="F546" s="220">
        <v>1053.8024877261539</v>
      </c>
      <c r="G546" s="323">
        <f t="shared" si="19"/>
        <v>1053.8024877261539</v>
      </c>
      <c r="K546" s="44"/>
    </row>
    <row r="547" spans="2:11" ht="14.25" customHeight="1">
      <c r="B547" s="65"/>
      <c r="C547" s="228" t="s">
        <v>797</v>
      </c>
      <c r="D547" s="229" t="s">
        <v>554</v>
      </c>
      <c r="E547" s="229">
        <v>1</v>
      </c>
      <c r="F547" s="220">
        <v>1053.8024877261539</v>
      </c>
      <c r="G547" s="323">
        <f t="shared" si="19"/>
        <v>1053.8024877261539</v>
      </c>
      <c r="K547" s="44"/>
    </row>
    <row r="548" spans="2:11" ht="14.25" customHeight="1">
      <c r="B548" s="65"/>
      <c r="C548" s="228" t="s">
        <v>798</v>
      </c>
      <c r="D548" s="229" t="s">
        <v>433</v>
      </c>
      <c r="E548" s="229">
        <v>1</v>
      </c>
      <c r="F548" s="220">
        <v>1283.1173366327332</v>
      </c>
      <c r="G548" s="323">
        <f t="shared" si="19"/>
        <v>1283.1173366327332</v>
      </c>
      <c r="K548" s="44"/>
    </row>
    <row r="549" spans="2:11" ht="14.25" customHeight="1">
      <c r="B549" s="22"/>
      <c r="C549" s="228" t="s">
        <v>799</v>
      </c>
      <c r="D549" s="229" t="s">
        <v>226</v>
      </c>
      <c r="E549" s="229">
        <v>1</v>
      </c>
      <c r="F549" s="220">
        <v>1283.1173366327332</v>
      </c>
      <c r="G549" s="323">
        <f t="shared" si="19"/>
        <v>1283.1173366327332</v>
      </c>
      <c r="K549" s="44"/>
    </row>
    <row r="550" spans="2:11" ht="14.25" customHeight="1" thickBot="1">
      <c r="B550" s="64"/>
      <c r="C550" s="107"/>
      <c r="D550" s="71"/>
      <c r="E550" s="71"/>
      <c r="F550" s="73"/>
      <c r="G550" s="72"/>
      <c r="K550" s="44"/>
    </row>
    <row r="551" spans="2:11" ht="14.25" customHeight="1" thickBot="1">
      <c r="C551" s="67"/>
      <c r="E551" s="8"/>
      <c r="F551" s="68"/>
      <c r="G551" s="18"/>
      <c r="K551" s="44"/>
    </row>
    <row r="552" spans="2:11" ht="14.25" customHeight="1">
      <c r="B552" s="74"/>
      <c r="C552" s="232"/>
      <c r="D552" s="105"/>
      <c r="E552" s="105"/>
      <c r="F552" s="233"/>
      <c r="G552" s="234"/>
      <c r="K552" s="44"/>
    </row>
    <row r="553" spans="2:11" ht="14.25" customHeight="1">
      <c r="B553" s="137"/>
      <c r="C553" s="1059"/>
      <c r="D553" s="1059"/>
      <c r="E553" s="1059"/>
      <c r="F553" s="1059"/>
      <c r="G553" s="1060"/>
      <c r="K553" s="44"/>
    </row>
    <row r="554" spans="2:11" ht="14.25" customHeight="1">
      <c r="B554" s="5" t="s">
        <v>1612</v>
      </c>
      <c r="C554" s="228">
        <v>16962520</v>
      </c>
      <c r="D554" s="229" t="s">
        <v>362</v>
      </c>
      <c r="E554" s="229">
        <v>1</v>
      </c>
      <c r="F554" s="220">
        <v>26.407083390236888</v>
      </c>
      <c r="G554" s="323">
        <f>F554*(100-$G$5)/100</f>
        <v>26.407083390236888</v>
      </c>
      <c r="K554" s="44"/>
    </row>
    <row r="555" spans="2:11" ht="14.25" customHeight="1">
      <c r="B555" s="5" t="s">
        <v>1616</v>
      </c>
      <c r="C555" s="228">
        <v>16962525</v>
      </c>
      <c r="D555" s="229" t="s">
        <v>363</v>
      </c>
      <c r="E555" s="229">
        <v>1</v>
      </c>
      <c r="F555" s="220">
        <v>31.10860105899636</v>
      </c>
      <c r="G555" s="323">
        <f t="shared" ref="G555:G562" si="20">F555*(100-$G$5)/100</f>
        <v>31.10860105899636</v>
      </c>
      <c r="K555" s="44"/>
    </row>
    <row r="556" spans="2:11" ht="14.25" customHeight="1">
      <c r="B556" s="137"/>
      <c r="C556" s="228">
        <v>16962532</v>
      </c>
      <c r="D556" s="229" t="s">
        <v>364</v>
      </c>
      <c r="E556" s="229">
        <v>1</v>
      </c>
      <c r="F556" s="220">
        <v>35.024274275917072</v>
      </c>
      <c r="G556" s="323">
        <f t="shared" si="20"/>
        <v>35.024274275917072</v>
      </c>
      <c r="K556" s="44"/>
    </row>
    <row r="557" spans="2:11" ht="14.25" customHeight="1">
      <c r="B557" s="137"/>
      <c r="C557" s="228">
        <v>16962540</v>
      </c>
      <c r="D557" s="229" t="s">
        <v>365</v>
      </c>
      <c r="E557" s="229">
        <v>1</v>
      </c>
      <c r="F557" s="220">
        <v>54.873621205982239</v>
      </c>
      <c r="G557" s="323">
        <f t="shared" si="20"/>
        <v>54.873621205982232</v>
      </c>
      <c r="K557" s="44"/>
    </row>
    <row r="558" spans="2:11" ht="14.25" customHeight="1">
      <c r="B558" s="137"/>
      <c r="C558" s="228">
        <v>16962550</v>
      </c>
      <c r="D558" s="229" t="s">
        <v>366</v>
      </c>
      <c r="E558" s="229">
        <v>1</v>
      </c>
      <c r="F558" s="220">
        <v>73.815182303750944</v>
      </c>
      <c r="G558" s="323">
        <f t="shared" si="20"/>
        <v>73.815182303750944</v>
      </c>
      <c r="K558" s="44"/>
    </row>
    <row r="559" spans="2:11" ht="14.25" customHeight="1">
      <c r="B559" s="137"/>
      <c r="C559" s="228">
        <v>16962563</v>
      </c>
      <c r="D559" s="229" t="s">
        <v>367</v>
      </c>
      <c r="E559" s="229">
        <v>1</v>
      </c>
      <c r="F559" s="220">
        <v>87.824892014117736</v>
      </c>
      <c r="G559" s="323">
        <f t="shared" si="20"/>
        <v>87.824892014117736</v>
      </c>
      <c r="K559" s="44"/>
    </row>
    <row r="560" spans="2:11" ht="14.25" customHeight="1">
      <c r="B560" s="137"/>
      <c r="C560" s="228">
        <v>16962575</v>
      </c>
      <c r="D560" s="229" t="s">
        <v>368</v>
      </c>
      <c r="E560" s="229">
        <v>1</v>
      </c>
      <c r="F560" s="220">
        <v>193.72420642052694</v>
      </c>
      <c r="G560" s="323">
        <f t="shared" si="20"/>
        <v>193.72420642052694</v>
      </c>
      <c r="K560" s="44"/>
    </row>
    <row r="561" spans="2:11" ht="14.25" customHeight="1">
      <c r="B561" s="137"/>
      <c r="C561" s="228">
        <v>16962590</v>
      </c>
      <c r="D561" s="229" t="s">
        <v>369</v>
      </c>
      <c r="E561" s="229">
        <v>1</v>
      </c>
      <c r="F561" s="220">
        <v>239.0728509085325</v>
      </c>
      <c r="G561" s="323">
        <f t="shared" si="20"/>
        <v>239.0728509085325</v>
      </c>
      <c r="K561" s="44"/>
    </row>
    <row r="562" spans="2:11" ht="14.25" customHeight="1">
      <c r="B562" s="137"/>
      <c r="C562" s="228">
        <v>16962511</v>
      </c>
      <c r="D562" s="229" t="s">
        <v>370</v>
      </c>
      <c r="E562" s="229">
        <v>1</v>
      </c>
      <c r="F562" s="220">
        <v>354.72747575156075</v>
      </c>
      <c r="G562" s="323">
        <f t="shared" si="20"/>
        <v>354.7274757515608</v>
      </c>
      <c r="K562" s="44"/>
    </row>
    <row r="563" spans="2:11" ht="14.25" customHeight="1" thickBot="1">
      <c r="B563" s="257"/>
      <c r="C563" s="247"/>
      <c r="D563" s="248"/>
      <c r="E563" s="248"/>
      <c r="F563" s="249"/>
      <c r="G563" s="250"/>
      <c r="K563" s="44"/>
    </row>
    <row r="564" spans="2:11" ht="14.25" customHeight="1" thickBot="1">
      <c r="B564" s="177"/>
      <c r="C564" s="67"/>
      <c r="E564" s="8"/>
      <c r="F564" s="68"/>
      <c r="G564" s="18"/>
      <c r="K564" s="44"/>
    </row>
    <row r="565" spans="2:11" ht="14.25" customHeight="1">
      <c r="B565" s="259"/>
      <c r="C565" s="232"/>
      <c r="D565" s="232"/>
      <c r="E565" s="232"/>
      <c r="F565" s="232"/>
      <c r="G565" s="260"/>
      <c r="K565" s="44"/>
    </row>
    <row r="566" spans="2:11" ht="14.25" customHeight="1">
      <c r="B566" s="137"/>
      <c r="C566" s="59"/>
      <c r="D566" s="59"/>
      <c r="E566" s="57"/>
      <c r="F566" s="156"/>
      <c r="G566" s="261"/>
      <c r="K566" s="44"/>
    </row>
    <row r="567" spans="2:11" ht="14.25" customHeight="1">
      <c r="B567" s="5" t="s">
        <v>1612</v>
      </c>
      <c r="C567" s="228" t="s">
        <v>800</v>
      </c>
      <c r="D567" s="229" t="s">
        <v>362</v>
      </c>
      <c r="E567" s="229">
        <v>1</v>
      </c>
      <c r="F567" s="220">
        <v>29.536912155318841</v>
      </c>
      <c r="G567" s="323">
        <f t="shared" ref="G567:G575" si="21">F567*(100-$G$5)/100</f>
        <v>29.536912155318841</v>
      </c>
      <c r="K567" s="44"/>
    </row>
    <row r="568" spans="2:11" ht="14.25" customHeight="1">
      <c r="B568" s="5" t="s">
        <v>1613</v>
      </c>
      <c r="C568" s="228" t="s">
        <v>801</v>
      </c>
      <c r="D568" s="229" t="s">
        <v>363</v>
      </c>
      <c r="E568" s="229">
        <v>1</v>
      </c>
      <c r="F568" s="220">
        <v>34.0893903590744</v>
      </c>
      <c r="G568" s="323">
        <f t="shared" si="21"/>
        <v>34.0893903590744</v>
      </c>
      <c r="K568" s="44"/>
    </row>
    <row r="569" spans="2:11" ht="14.25" customHeight="1">
      <c r="B569" s="137"/>
      <c r="C569" s="228" t="s">
        <v>802</v>
      </c>
      <c r="D569" s="229" t="s">
        <v>364</v>
      </c>
      <c r="E569" s="229">
        <v>1</v>
      </c>
      <c r="F569" s="220">
        <v>38.370887717368326</v>
      </c>
      <c r="G569" s="323">
        <f t="shared" si="21"/>
        <v>38.370887717368326</v>
      </c>
      <c r="K569" s="44"/>
    </row>
    <row r="570" spans="2:11" ht="14.25" customHeight="1">
      <c r="B570" s="137"/>
      <c r="C570" s="228" t="s">
        <v>803</v>
      </c>
      <c r="D570" s="229" t="s">
        <v>365</v>
      </c>
      <c r="E570" s="229">
        <v>1</v>
      </c>
      <c r="F570" s="220">
        <v>54.873621205982239</v>
      </c>
      <c r="G570" s="323">
        <f t="shared" si="21"/>
        <v>54.873621205982232</v>
      </c>
      <c r="K570" s="44"/>
    </row>
    <row r="571" spans="2:11" ht="14.25" customHeight="1">
      <c r="B571" s="137"/>
      <c r="C571" s="228" t="s">
        <v>804</v>
      </c>
      <c r="D571" s="229" t="s">
        <v>366</v>
      </c>
      <c r="E571" s="229">
        <v>1</v>
      </c>
      <c r="F571" s="220">
        <v>73.815182303750944</v>
      </c>
      <c r="G571" s="323">
        <f t="shared" si="21"/>
        <v>73.815182303750944</v>
      </c>
      <c r="K571" s="44"/>
    </row>
    <row r="572" spans="2:11" ht="14.25" customHeight="1">
      <c r="B572" s="137"/>
      <c r="C572" s="228" t="s">
        <v>805</v>
      </c>
      <c r="D572" s="229" t="s">
        <v>367</v>
      </c>
      <c r="E572" s="229">
        <v>1</v>
      </c>
      <c r="F572" s="220">
        <v>87.824892014117736</v>
      </c>
      <c r="G572" s="323">
        <f t="shared" si="21"/>
        <v>87.824892014117736</v>
      </c>
      <c r="K572" s="44"/>
    </row>
    <row r="573" spans="2:11" ht="14.25" customHeight="1">
      <c r="B573" s="137"/>
      <c r="C573" s="228" t="s">
        <v>806</v>
      </c>
      <c r="D573" s="229" t="s">
        <v>368</v>
      </c>
      <c r="E573" s="229">
        <v>1</v>
      </c>
      <c r="F573" s="220">
        <v>193.72420642052694</v>
      </c>
      <c r="G573" s="323">
        <f t="shared" si="21"/>
        <v>193.72420642052694</v>
      </c>
      <c r="K573" s="44"/>
    </row>
    <row r="574" spans="2:11" ht="14.25" customHeight="1">
      <c r="B574" s="137"/>
      <c r="C574" s="228" t="s">
        <v>807</v>
      </c>
      <c r="D574" s="229" t="s">
        <v>369</v>
      </c>
      <c r="E574" s="229">
        <v>1</v>
      </c>
      <c r="F574" s="220">
        <v>239.0728509085325</v>
      </c>
      <c r="G574" s="323">
        <f t="shared" si="21"/>
        <v>239.0728509085325</v>
      </c>
      <c r="K574" s="44"/>
    </row>
    <row r="575" spans="2:11" ht="14.25" customHeight="1">
      <c r="B575" s="137"/>
      <c r="C575" s="228" t="s">
        <v>808</v>
      </c>
      <c r="D575" s="229" t="s">
        <v>370</v>
      </c>
      <c r="E575" s="229">
        <v>1</v>
      </c>
      <c r="F575" s="220">
        <v>354.72747575156075</v>
      </c>
      <c r="G575" s="323">
        <f t="shared" si="21"/>
        <v>354.7274757515608</v>
      </c>
      <c r="K575" s="44"/>
    </row>
    <row r="576" spans="2:11" ht="14.25" customHeight="1" thickBot="1">
      <c r="B576" s="257"/>
      <c r="C576" s="247"/>
      <c r="D576" s="248"/>
      <c r="E576" s="248"/>
      <c r="F576" s="249"/>
      <c r="G576" s="250"/>
      <c r="K576" s="44"/>
    </row>
    <row r="577" spans="2:11" ht="14.25" customHeight="1" thickBot="1">
      <c r="B577" s="177"/>
      <c r="C577" s="67"/>
      <c r="E577" s="8"/>
      <c r="F577" s="68"/>
      <c r="G577" s="18"/>
      <c r="K577" s="44"/>
    </row>
    <row r="578" spans="2:11" ht="14.25" customHeight="1">
      <c r="B578" s="259"/>
      <c r="C578" s="232"/>
      <c r="D578" s="105"/>
      <c r="E578" s="105"/>
      <c r="F578" s="233"/>
      <c r="G578" s="234"/>
      <c r="K578" s="44"/>
    </row>
    <row r="579" spans="2:11" ht="14.25" customHeight="1">
      <c r="B579" s="253"/>
      <c r="C579" s="59"/>
      <c r="D579" s="59"/>
      <c r="E579" s="57"/>
      <c r="F579" s="156"/>
      <c r="G579" s="261"/>
      <c r="H579" s="179"/>
      <c r="K579" s="44"/>
    </row>
    <row r="580" spans="2:11" ht="14.25" customHeight="1">
      <c r="B580" s="5" t="s">
        <v>1614</v>
      </c>
      <c r="C580" s="228" t="s">
        <v>809</v>
      </c>
      <c r="D580" s="229" t="s">
        <v>362</v>
      </c>
      <c r="E580" s="229">
        <v>1</v>
      </c>
      <c r="F580" s="220">
        <v>43.143932642949885</v>
      </c>
      <c r="G580" s="323">
        <f t="shared" ref="G580:G588" si="22">F580*(100-$G$5)/100</f>
        <v>43.143932642949885</v>
      </c>
      <c r="H580" s="179"/>
      <c r="K580" s="44"/>
    </row>
    <row r="581" spans="2:11" ht="14.25" customHeight="1">
      <c r="B581" s="5" t="s">
        <v>1615</v>
      </c>
      <c r="C581" s="228" t="s">
        <v>810</v>
      </c>
      <c r="D581" s="229" t="s">
        <v>363</v>
      </c>
      <c r="E581" s="229">
        <v>1</v>
      </c>
      <c r="F581" s="220">
        <v>59.193475586127249</v>
      </c>
      <c r="G581" s="323">
        <f t="shared" si="22"/>
        <v>59.193475586127249</v>
      </c>
      <c r="H581" s="179"/>
      <c r="K581" s="44"/>
    </row>
    <row r="582" spans="2:11" ht="14.25" customHeight="1">
      <c r="B582" s="253"/>
      <c r="C582" s="228" t="s">
        <v>811</v>
      </c>
      <c r="D582" s="229" t="s">
        <v>364</v>
      </c>
      <c r="E582" s="229">
        <v>1</v>
      </c>
      <c r="F582" s="220">
        <v>65.291151399664187</v>
      </c>
      <c r="G582" s="323">
        <f t="shared" si="22"/>
        <v>65.291151399664187</v>
      </c>
      <c r="H582" s="179"/>
      <c r="K582" s="44"/>
    </row>
    <row r="583" spans="2:11" ht="14.25" customHeight="1">
      <c r="B583" s="253"/>
      <c r="C583" s="228" t="s">
        <v>812</v>
      </c>
      <c r="D583" s="229" t="s">
        <v>365</v>
      </c>
      <c r="E583" s="229">
        <v>1</v>
      </c>
      <c r="F583" s="220">
        <v>121.7521779184046</v>
      </c>
      <c r="G583" s="323">
        <f t="shared" si="22"/>
        <v>121.7521779184046</v>
      </c>
      <c r="H583" s="179"/>
      <c r="K583" s="44"/>
    </row>
    <row r="584" spans="2:11" ht="14.25" customHeight="1">
      <c r="B584" s="253"/>
      <c r="C584" s="228" t="s">
        <v>813</v>
      </c>
      <c r="D584" s="229" t="s">
        <v>366</v>
      </c>
      <c r="E584" s="229">
        <v>1</v>
      </c>
      <c r="F584" s="220">
        <v>199.90022124566786</v>
      </c>
      <c r="G584" s="323">
        <f t="shared" si="22"/>
        <v>199.90022124566786</v>
      </c>
      <c r="H584" s="179"/>
      <c r="K584" s="44"/>
    </row>
    <row r="585" spans="2:11" ht="14.25" customHeight="1">
      <c r="B585" s="253"/>
      <c r="C585" s="228" t="s">
        <v>814</v>
      </c>
      <c r="D585" s="229" t="s">
        <v>367</v>
      </c>
      <c r="E585" s="229">
        <v>1</v>
      </c>
      <c r="F585" s="220">
        <v>247.30102190938882</v>
      </c>
      <c r="G585" s="323">
        <f t="shared" si="22"/>
        <v>247.30102190938885</v>
      </c>
      <c r="H585" s="179"/>
      <c r="K585" s="44"/>
    </row>
    <row r="586" spans="2:11" ht="14.25" customHeight="1">
      <c r="B586" s="253"/>
      <c r="C586" s="228" t="s">
        <v>815</v>
      </c>
      <c r="D586" s="229" t="s">
        <v>368</v>
      </c>
      <c r="E586" s="229">
        <v>1</v>
      </c>
      <c r="F586" s="220">
        <v>363.27191285363813</v>
      </c>
      <c r="G586" s="323">
        <f t="shared" si="22"/>
        <v>363.27191285363813</v>
      </c>
      <c r="H586" s="179"/>
      <c r="K586" s="44"/>
    </row>
    <row r="587" spans="2:11" ht="14.25" customHeight="1">
      <c r="B587" s="253"/>
      <c r="C587" s="228" t="s">
        <v>816</v>
      </c>
      <c r="D587" s="229" t="s">
        <v>369</v>
      </c>
      <c r="E587" s="229">
        <v>1</v>
      </c>
      <c r="F587" s="220">
        <v>464.60262932104661</v>
      </c>
      <c r="G587" s="323">
        <f t="shared" si="22"/>
        <v>464.60262932104661</v>
      </c>
      <c r="H587" s="179"/>
      <c r="K587" s="44"/>
    </row>
    <row r="588" spans="2:11" ht="14.25" customHeight="1">
      <c r="B588" s="253"/>
      <c r="C588" s="228" t="s">
        <v>817</v>
      </c>
      <c r="D588" s="229" t="s">
        <v>370</v>
      </c>
      <c r="E588" s="229">
        <v>1</v>
      </c>
      <c r="F588" s="220">
        <v>924.71828964722613</v>
      </c>
      <c r="G588" s="323">
        <f t="shared" si="22"/>
        <v>924.71828964722624</v>
      </c>
      <c r="K588" s="44"/>
    </row>
    <row r="589" spans="2:11" ht="14.25" customHeight="1" thickBot="1">
      <c r="B589" s="257"/>
      <c r="C589" s="247"/>
      <c r="D589" s="248"/>
      <c r="E589" s="248"/>
      <c r="F589" s="249"/>
      <c r="G589" s="250"/>
      <c r="K589" s="44"/>
    </row>
    <row r="590" spans="2:11" ht="14.25" customHeight="1" thickBot="1">
      <c r="B590" s="177"/>
      <c r="C590" s="67"/>
      <c r="E590" s="8"/>
      <c r="F590" s="68"/>
      <c r="G590" s="18"/>
      <c r="K590" s="44"/>
    </row>
    <row r="591" spans="2:11" ht="14.25" customHeight="1">
      <c r="B591" s="259"/>
      <c r="C591" s="232"/>
      <c r="D591" s="105"/>
      <c r="E591" s="105"/>
      <c r="F591" s="233"/>
      <c r="G591" s="234"/>
      <c r="K591" s="44"/>
    </row>
    <row r="592" spans="2:11" ht="14.25" customHeight="1">
      <c r="B592" s="253"/>
      <c r="C592" s="59"/>
      <c r="D592" s="59"/>
      <c r="E592" s="57"/>
      <c r="F592" s="156"/>
      <c r="G592" s="261"/>
      <c r="H592" s="179"/>
      <c r="K592" s="44"/>
    </row>
    <row r="593" spans="2:11" ht="14.25" customHeight="1">
      <c r="B593" s="5" t="s">
        <v>1614</v>
      </c>
      <c r="C593" s="228" t="s">
        <v>818</v>
      </c>
      <c r="D593" s="229" t="s">
        <v>362</v>
      </c>
      <c r="E593" s="229">
        <v>1</v>
      </c>
      <c r="F593" s="220">
        <v>41.849614663661413</v>
      </c>
      <c r="G593" s="323">
        <f t="shared" ref="G593:G601" si="23">F593*(100-$G$5)/100</f>
        <v>41.849614663661413</v>
      </c>
      <c r="H593" s="179"/>
      <c r="K593" s="44"/>
    </row>
    <row r="594" spans="2:11" ht="14.25" customHeight="1">
      <c r="B594" s="5" t="s">
        <v>1617</v>
      </c>
      <c r="C594" s="228" t="s">
        <v>819</v>
      </c>
      <c r="D594" s="229" t="s">
        <v>363</v>
      </c>
      <c r="E594" s="229">
        <v>1</v>
      </c>
      <c r="F594" s="220">
        <v>56.949991088693878</v>
      </c>
      <c r="G594" s="323">
        <f t="shared" si="23"/>
        <v>56.949991088693878</v>
      </c>
      <c r="H594" s="179"/>
      <c r="K594" s="44"/>
    </row>
    <row r="595" spans="2:11" ht="14.25" customHeight="1">
      <c r="B595" s="253"/>
      <c r="C595" s="228" t="s">
        <v>820</v>
      </c>
      <c r="D595" s="229" t="s">
        <v>364</v>
      </c>
      <c r="E595" s="229">
        <v>1</v>
      </c>
      <c r="F595" s="220">
        <v>62.846328549897017</v>
      </c>
      <c r="G595" s="323">
        <f t="shared" si="23"/>
        <v>62.846328549897017</v>
      </c>
      <c r="H595" s="179"/>
      <c r="K595" s="44"/>
    </row>
    <row r="596" spans="2:11" ht="14.25" customHeight="1">
      <c r="B596" s="253"/>
      <c r="C596" s="228" t="s">
        <v>821</v>
      </c>
      <c r="D596" s="229" t="s">
        <v>365</v>
      </c>
      <c r="E596" s="229">
        <v>1</v>
      </c>
      <c r="F596" s="220">
        <v>88.962789109762696</v>
      </c>
      <c r="G596" s="323">
        <f t="shared" si="23"/>
        <v>88.962789109762696</v>
      </c>
      <c r="H596" s="179"/>
      <c r="K596" s="44"/>
    </row>
    <row r="597" spans="2:11" ht="14.25" customHeight="1">
      <c r="B597" s="253"/>
      <c r="C597" s="228" t="s">
        <v>822</v>
      </c>
      <c r="D597" s="229" t="s">
        <v>366</v>
      </c>
      <c r="E597" s="229">
        <v>1</v>
      </c>
      <c r="F597" s="220">
        <v>156.69876335919406</v>
      </c>
      <c r="G597" s="323">
        <f t="shared" si="23"/>
        <v>156.69876335919406</v>
      </c>
      <c r="H597" s="179"/>
      <c r="K597" s="44"/>
    </row>
    <row r="598" spans="2:11" ht="14.25" customHeight="1">
      <c r="B598" s="253"/>
      <c r="C598" s="228" t="s">
        <v>823</v>
      </c>
      <c r="D598" s="229" t="s">
        <v>367</v>
      </c>
      <c r="E598" s="229">
        <v>1</v>
      </c>
      <c r="F598" s="220">
        <v>204.15708926643893</v>
      </c>
      <c r="G598" s="323">
        <f t="shared" si="23"/>
        <v>204.15708926643893</v>
      </c>
      <c r="H598" s="179"/>
      <c r="K598" s="44"/>
    </row>
    <row r="599" spans="2:11" ht="14.25" customHeight="1">
      <c r="B599" s="253"/>
      <c r="C599" s="228" t="s">
        <v>824</v>
      </c>
      <c r="D599" s="229" t="s">
        <v>368</v>
      </c>
      <c r="E599" s="229">
        <v>1</v>
      </c>
      <c r="F599" s="220">
        <v>274.82685093559087</v>
      </c>
      <c r="G599" s="323">
        <f t="shared" si="23"/>
        <v>274.82685093559087</v>
      </c>
      <c r="H599" s="179"/>
      <c r="K599" s="44"/>
    </row>
    <row r="600" spans="2:11" ht="14.25" customHeight="1">
      <c r="B600" s="253"/>
      <c r="C600" s="228" t="s">
        <v>825</v>
      </c>
      <c r="D600" s="229" t="s">
        <v>369</v>
      </c>
      <c r="E600" s="229">
        <v>1</v>
      </c>
      <c r="F600" s="220">
        <v>354.35550010742844</v>
      </c>
      <c r="G600" s="323">
        <f t="shared" si="23"/>
        <v>354.35550010742844</v>
      </c>
      <c r="H600" s="179"/>
      <c r="K600" s="44"/>
    </row>
    <row r="601" spans="2:11" ht="14.25" customHeight="1">
      <c r="B601" s="253"/>
      <c r="C601" s="228" t="s">
        <v>826</v>
      </c>
      <c r="D601" s="229" t="s">
        <v>370</v>
      </c>
      <c r="E601" s="229">
        <v>1</v>
      </c>
      <c r="F601" s="220">
        <v>630.04522969587845</v>
      </c>
      <c r="G601" s="323">
        <f t="shared" si="23"/>
        <v>630.04522969587845</v>
      </c>
      <c r="K601" s="44"/>
    </row>
    <row r="602" spans="2:11" ht="14.25" customHeight="1">
      <c r="B602" s="137"/>
      <c r="C602" s="59"/>
      <c r="D602" s="29"/>
      <c r="E602" s="29"/>
      <c r="F602" s="30"/>
      <c r="G602" s="235"/>
      <c r="K602" s="44"/>
    </row>
    <row r="603" spans="2:11" ht="14.25" customHeight="1" thickBot="1">
      <c r="B603" s="257"/>
      <c r="C603" s="247"/>
      <c r="D603" s="248"/>
      <c r="E603" s="248"/>
      <c r="F603" s="249"/>
      <c r="G603" s="250"/>
      <c r="K603" s="44"/>
    </row>
    <row r="604" spans="2:11" ht="9.9499999999999993" customHeight="1" thickBot="1">
      <c r="B604" s="177"/>
      <c r="C604" s="67"/>
      <c r="E604" s="8"/>
      <c r="F604" s="68"/>
      <c r="G604" s="18"/>
      <c r="K604" s="44"/>
    </row>
    <row r="605" spans="2:11" ht="14.25" customHeight="1">
      <c r="B605" s="259"/>
      <c r="C605" s="232"/>
      <c r="D605" s="105"/>
      <c r="E605" s="105"/>
      <c r="F605" s="233"/>
      <c r="G605" s="234"/>
      <c r="K605" s="44"/>
    </row>
    <row r="606" spans="2:11" ht="14.25" customHeight="1">
      <c r="B606" s="253"/>
      <c r="C606" s="59"/>
      <c r="D606" s="59"/>
      <c r="E606" s="59"/>
      <c r="F606" s="59"/>
      <c r="G606" s="261"/>
      <c r="H606" s="179"/>
      <c r="K606" s="44"/>
    </row>
    <row r="607" spans="2:11" ht="14.25" customHeight="1">
      <c r="B607" s="5" t="s">
        <v>1618</v>
      </c>
      <c r="C607" s="228" t="s">
        <v>827</v>
      </c>
      <c r="D607" s="229" t="s">
        <v>362</v>
      </c>
      <c r="E607" s="229">
        <v>1</v>
      </c>
      <c r="F607" s="220">
        <v>12.080301140025968</v>
      </c>
      <c r="G607" s="323">
        <f t="shared" ref="G607:G615" si="24">F607*(100-$G$5)/100</f>
        <v>12.080301140025968</v>
      </c>
      <c r="H607" s="179"/>
      <c r="K607" s="44"/>
    </row>
    <row r="608" spans="2:11" ht="14.25" customHeight="1">
      <c r="B608" s="5" t="s">
        <v>1615</v>
      </c>
      <c r="C608" s="228" t="s">
        <v>828</v>
      </c>
      <c r="D608" s="229" t="s">
        <v>363</v>
      </c>
      <c r="E608" s="229">
        <v>1</v>
      </c>
      <c r="F608" s="220">
        <v>13.590338782529219</v>
      </c>
      <c r="G608" s="323">
        <f t="shared" si="24"/>
        <v>13.590338782529221</v>
      </c>
      <c r="H608" s="179"/>
      <c r="K608" s="44"/>
    </row>
    <row r="609" spans="2:11" ht="14.25" customHeight="1">
      <c r="B609" s="253"/>
      <c r="C609" s="228" t="s">
        <v>829</v>
      </c>
      <c r="D609" s="229" t="s">
        <v>364</v>
      </c>
      <c r="E609" s="229">
        <v>1</v>
      </c>
      <c r="F609" s="220">
        <v>16.358741127118503</v>
      </c>
      <c r="G609" s="323">
        <f t="shared" si="24"/>
        <v>16.358741127118503</v>
      </c>
      <c r="H609" s="179"/>
      <c r="K609" s="44"/>
    </row>
    <row r="610" spans="2:11" ht="14.25" customHeight="1">
      <c r="B610" s="253"/>
      <c r="C610" s="228" t="s">
        <v>830</v>
      </c>
      <c r="D610" s="229" t="s">
        <v>365</v>
      </c>
      <c r="E610" s="229">
        <v>1</v>
      </c>
      <c r="F610" s="220">
        <v>21.39219993546266</v>
      </c>
      <c r="G610" s="323">
        <f t="shared" si="24"/>
        <v>21.39219993546266</v>
      </c>
      <c r="H610" s="179"/>
      <c r="K610" s="44"/>
    </row>
    <row r="611" spans="2:11" ht="14.25" customHeight="1">
      <c r="B611" s="253"/>
      <c r="C611" s="228" t="s">
        <v>831</v>
      </c>
      <c r="D611" s="229" t="s">
        <v>366</v>
      </c>
      <c r="E611" s="229">
        <v>1</v>
      </c>
      <c r="F611" s="220">
        <v>26.425658743806803</v>
      </c>
      <c r="G611" s="323">
        <f t="shared" si="24"/>
        <v>26.425658743806803</v>
      </c>
      <c r="H611" s="179"/>
      <c r="K611" s="44"/>
    </row>
    <row r="612" spans="2:11" ht="14.25" customHeight="1">
      <c r="B612" s="253"/>
      <c r="C612" s="228" t="s">
        <v>832</v>
      </c>
      <c r="D612" s="229" t="s">
        <v>367</v>
      </c>
      <c r="E612" s="229">
        <v>1</v>
      </c>
      <c r="F612" s="220">
        <v>33.975846956323039</v>
      </c>
      <c r="G612" s="323">
        <f t="shared" si="24"/>
        <v>33.975846956323039</v>
      </c>
      <c r="H612" s="179"/>
      <c r="K612" s="44"/>
    </row>
    <row r="613" spans="2:11" ht="14.25" customHeight="1">
      <c r="B613" s="253"/>
      <c r="C613" s="228" t="s">
        <v>833</v>
      </c>
      <c r="D613" s="229" t="s">
        <v>368</v>
      </c>
      <c r="E613" s="229">
        <v>1</v>
      </c>
      <c r="F613" s="220">
        <v>55.368046891785681</v>
      </c>
      <c r="G613" s="323">
        <f t="shared" si="24"/>
        <v>55.368046891785681</v>
      </c>
      <c r="H613" s="179"/>
      <c r="K613" s="44"/>
    </row>
    <row r="614" spans="2:11" ht="14.25" customHeight="1">
      <c r="B614" s="253"/>
      <c r="C614" s="228" t="s">
        <v>834</v>
      </c>
      <c r="D614" s="229" t="s">
        <v>369</v>
      </c>
      <c r="E614" s="229">
        <v>1</v>
      </c>
      <c r="F614" s="220">
        <v>66.693329210560023</v>
      </c>
      <c r="G614" s="323">
        <f t="shared" si="24"/>
        <v>66.693329210560023</v>
      </c>
      <c r="H614" s="179"/>
      <c r="K614" s="44"/>
    </row>
    <row r="615" spans="2:11" ht="14.25" customHeight="1">
      <c r="B615" s="253"/>
      <c r="C615" s="228" t="s">
        <v>835</v>
      </c>
      <c r="D615" s="229" t="s">
        <v>370</v>
      </c>
      <c r="E615" s="229">
        <v>1</v>
      </c>
      <c r="F615" s="220">
        <v>88.085529146022722</v>
      </c>
      <c r="G615" s="323">
        <f t="shared" si="24"/>
        <v>88.085529146022722</v>
      </c>
      <c r="K615" s="44"/>
    </row>
    <row r="616" spans="2:11" ht="14.25" customHeight="1">
      <c r="B616" s="137"/>
      <c r="C616" s="59"/>
      <c r="D616" s="29"/>
      <c r="E616" s="29"/>
      <c r="F616" s="219"/>
      <c r="G616" s="201"/>
      <c r="K616" s="44"/>
    </row>
    <row r="617" spans="2:11" ht="14.25" customHeight="1" thickBot="1">
      <c r="B617" s="257"/>
      <c r="C617" s="247"/>
      <c r="D617" s="248"/>
      <c r="E617" s="248"/>
      <c r="F617" s="249"/>
      <c r="G617" s="250"/>
      <c r="K617" s="44"/>
    </row>
    <row r="618" spans="2:11" ht="9.9499999999999993" customHeight="1" thickBot="1">
      <c r="B618" s="177"/>
      <c r="C618" s="67"/>
      <c r="E618" s="8"/>
      <c r="F618" s="68"/>
      <c r="G618" s="18"/>
      <c r="K618" s="44"/>
    </row>
    <row r="619" spans="2:11" ht="14.25" customHeight="1">
      <c r="B619" s="259"/>
      <c r="C619" s="232"/>
      <c r="D619" s="105"/>
      <c r="E619" s="105"/>
      <c r="F619" s="233"/>
      <c r="G619" s="234"/>
      <c r="K619" s="44"/>
    </row>
    <row r="620" spans="2:11" ht="14.25" customHeight="1">
      <c r="B620" s="253"/>
      <c r="C620" s="59"/>
      <c r="D620" s="59"/>
      <c r="E620" s="57"/>
      <c r="F620" s="156"/>
      <c r="G620" s="261"/>
      <c r="H620" s="179"/>
      <c r="K620" s="44"/>
    </row>
    <row r="621" spans="2:11" ht="14.25" customHeight="1">
      <c r="B621" s="5" t="s">
        <v>1618</v>
      </c>
      <c r="C621" s="228" t="s">
        <v>836</v>
      </c>
      <c r="D621" s="229" t="s">
        <v>362</v>
      </c>
      <c r="E621" s="229">
        <v>1</v>
      </c>
      <c r="F621" s="220">
        <v>15.855395246284083</v>
      </c>
      <c r="G621" s="323">
        <f t="shared" ref="G621:G629" si="25">F621*(100-$G$5)/100</f>
        <v>15.855395246284083</v>
      </c>
      <c r="H621" s="179"/>
      <c r="K621" s="44"/>
    </row>
    <row r="622" spans="2:11" ht="14.25" customHeight="1">
      <c r="B622" s="5" t="s">
        <v>1617</v>
      </c>
      <c r="C622" s="228" t="s">
        <v>837</v>
      </c>
      <c r="D622" s="229" t="s">
        <v>363</v>
      </c>
      <c r="E622" s="229">
        <v>1</v>
      </c>
      <c r="F622" s="220">
        <v>15.855395246284083</v>
      </c>
      <c r="G622" s="323">
        <f t="shared" si="25"/>
        <v>15.855395246284083</v>
      </c>
      <c r="H622" s="179"/>
      <c r="K622" s="44"/>
    </row>
    <row r="623" spans="2:11" ht="14.25" customHeight="1">
      <c r="B623" s="253"/>
      <c r="C623" s="228" t="s">
        <v>838</v>
      </c>
      <c r="D623" s="229" t="s">
        <v>364</v>
      </c>
      <c r="E623" s="229">
        <v>1</v>
      </c>
      <c r="F623" s="220">
        <v>17.61710582920454</v>
      </c>
      <c r="G623" s="323">
        <f t="shared" si="25"/>
        <v>17.61710582920454</v>
      </c>
      <c r="H623" s="179"/>
      <c r="K623" s="44"/>
    </row>
    <row r="624" spans="2:11" ht="14.25" customHeight="1">
      <c r="B624" s="253"/>
      <c r="C624" s="228" t="s">
        <v>839</v>
      </c>
      <c r="D624" s="229" t="s">
        <v>365</v>
      </c>
      <c r="E624" s="229">
        <v>1</v>
      </c>
      <c r="F624" s="220">
        <v>23.65725639921753</v>
      </c>
      <c r="G624" s="323">
        <f t="shared" si="25"/>
        <v>23.65725639921753</v>
      </c>
      <c r="H624" s="179"/>
      <c r="K624" s="44"/>
    </row>
    <row r="625" spans="2:11" ht="14.25" customHeight="1">
      <c r="B625" s="253"/>
      <c r="C625" s="228" t="s">
        <v>840</v>
      </c>
      <c r="D625" s="229" t="s">
        <v>366</v>
      </c>
      <c r="E625" s="229">
        <v>1</v>
      </c>
      <c r="F625" s="220">
        <v>28.942388147978889</v>
      </c>
      <c r="G625" s="323">
        <f t="shared" si="25"/>
        <v>28.942388147978889</v>
      </c>
      <c r="H625" s="179"/>
      <c r="K625" s="44"/>
    </row>
    <row r="626" spans="2:11" ht="14.25" customHeight="1">
      <c r="B626" s="253"/>
      <c r="C626" s="228" t="s">
        <v>841</v>
      </c>
      <c r="D626" s="229" t="s">
        <v>367</v>
      </c>
      <c r="E626" s="229">
        <v>1</v>
      </c>
      <c r="F626" s="220">
        <v>36.492576360495114</v>
      </c>
      <c r="G626" s="323">
        <f t="shared" si="25"/>
        <v>36.492576360495114</v>
      </c>
      <c r="H626" s="179"/>
      <c r="K626" s="44"/>
    </row>
    <row r="627" spans="2:11" ht="14.25" customHeight="1">
      <c r="B627" s="253"/>
      <c r="C627" s="228" t="s">
        <v>842</v>
      </c>
      <c r="D627" s="229" t="s">
        <v>368</v>
      </c>
      <c r="E627" s="229">
        <v>1</v>
      </c>
      <c r="F627" s="220">
        <v>63.924926865970754</v>
      </c>
      <c r="G627" s="323">
        <f t="shared" si="25"/>
        <v>63.924926865970754</v>
      </c>
      <c r="H627" s="179"/>
      <c r="K627" s="44"/>
    </row>
    <row r="628" spans="2:11" ht="14.25" customHeight="1">
      <c r="B628" s="253"/>
      <c r="C628" s="228" t="s">
        <v>843</v>
      </c>
      <c r="D628" s="229" t="s">
        <v>369</v>
      </c>
      <c r="E628" s="229">
        <v>1</v>
      </c>
      <c r="F628" s="220">
        <v>72.985152720990229</v>
      </c>
      <c r="G628" s="323">
        <f t="shared" si="25"/>
        <v>72.985152720990229</v>
      </c>
      <c r="H628" s="179"/>
      <c r="K628" s="44"/>
    </row>
    <row r="629" spans="2:11" ht="14.25" customHeight="1">
      <c r="B629" s="253"/>
      <c r="C629" s="228" t="s">
        <v>844</v>
      </c>
      <c r="D629" s="229" t="s">
        <v>370</v>
      </c>
      <c r="E629" s="229">
        <v>1</v>
      </c>
      <c r="F629" s="220">
        <v>89.343893848108749</v>
      </c>
      <c r="G629" s="323">
        <f t="shared" si="25"/>
        <v>89.343893848108749</v>
      </c>
      <c r="K629" s="44"/>
    </row>
    <row r="630" spans="2:11" ht="14.25" customHeight="1">
      <c r="B630" s="137"/>
      <c r="C630" s="59"/>
      <c r="D630" s="29"/>
      <c r="E630" s="29"/>
      <c r="F630" s="219"/>
      <c r="G630" s="201"/>
      <c r="K630" s="44"/>
    </row>
    <row r="631" spans="2:11" ht="14.25" customHeight="1" thickBot="1">
      <c r="B631" s="257"/>
      <c r="C631" s="247"/>
      <c r="D631" s="248"/>
      <c r="E631" s="248"/>
      <c r="F631" s="249"/>
      <c r="G631" s="250"/>
      <c r="K631" s="44"/>
    </row>
    <row r="632" spans="2:11" ht="9.9499999999999993" customHeight="1" thickBot="1">
      <c r="B632" s="177"/>
      <c r="C632" s="28"/>
      <c r="D632" s="242"/>
      <c r="E632" s="242"/>
      <c r="F632" s="243"/>
      <c r="G632" s="244"/>
      <c r="K632" s="44"/>
    </row>
    <row r="633" spans="2:11" ht="14.25" customHeight="1">
      <c r="B633" s="259"/>
      <c r="C633" s="232"/>
      <c r="D633" s="232"/>
      <c r="E633" s="105"/>
      <c r="F633" s="233"/>
      <c r="G633" s="260"/>
      <c r="K633" s="44"/>
    </row>
    <row r="634" spans="2:11" ht="14.25" customHeight="1">
      <c r="B634" s="65"/>
      <c r="C634" s="59"/>
      <c r="D634" s="59"/>
      <c r="E634" s="59"/>
      <c r="F634" s="59"/>
      <c r="G634" s="261"/>
      <c r="K634" s="44"/>
    </row>
    <row r="635" spans="2:11" ht="14.25" customHeight="1">
      <c r="B635" s="5" t="s">
        <v>405</v>
      </c>
      <c r="C635" s="228" t="s">
        <v>845</v>
      </c>
      <c r="D635" s="229" t="s">
        <v>363</v>
      </c>
      <c r="E635" s="229">
        <v>1</v>
      </c>
      <c r="F635" s="220">
        <v>43.736308457508798</v>
      </c>
      <c r="G635" s="323">
        <f t="shared" ref="G635:G650" si="26">F635*(100-$G$5)/100</f>
        <v>43.736308457508791</v>
      </c>
      <c r="K635" s="44"/>
    </row>
    <row r="636" spans="2:11" ht="14.25" customHeight="1">
      <c r="B636" s="5" t="s">
        <v>406</v>
      </c>
      <c r="C636" s="228" t="s">
        <v>846</v>
      </c>
      <c r="D636" s="229" t="s">
        <v>364</v>
      </c>
      <c r="E636" s="229">
        <v>1</v>
      </c>
      <c r="F636" s="220">
        <v>46.920333391683101</v>
      </c>
      <c r="G636" s="323">
        <f t="shared" si="26"/>
        <v>46.920333391683101</v>
      </c>
      <c r="K636" s="44"/>
    </row>
    <row r="637" spans="2:11" ht="14.25" customHeight="1">
      <c r="B637" s="227"/>
      <c r="C637" s="228" t="s">
        <v>847</v>
      </c>
      <c r="D637" s="229" t="s">
        <v>365</v>
      </c>
      <c r="E637" s="229">
        <v>1</v>
      </c>
      <c r="F637" s="220">
        <v>51.554105849077146</v>
      </c>
      <c r="G637" s="323">
        <f t="shared" si="26"/>
        <v>51.554105849077153</v>
      </c>
      <c r="K637" s="44"/>
    </row>
    <row r="638" spans="2:11" ht="14.25" customHeight="1">
      <c r="B638" s="227"/>
      <c r="C638" s="228" t="s">
        <v>848</v>
      </c>
      <c r="D638" s="229" t="s">
        <v>366</v>
      </c>
      <c r="E638" s="229">
        <v>1</v>
      </c>
      <c r="F638" s="220">
        <v>56.24207447556352</v>
      </c>
      <c r="G638" s="323">
        <f t="shared" si="26"/>
        <v>56.24207447556352</v>
      </c>
      <c r="K638" s="44"/>
    </row>
    <row r="639" spans="2:11" ht="14.25" customHeight="1">
      <c r="B639" s="227"/>
      <c r="C639" s="228" t="s">
        <v>849</v>
      </c>
      <c r="D639" s="229" t="s">
        <v>367</v>
      </c>
      <c r="E639" s="229">
        <v>1</v>
      </c>
      <c r="F639" s="220">
        <v>77.188893829748352</v>
      </c>
      <c r="G639" s="323">
        <f t="shared" si="26"/>
        <v>77.188893829748352</v>
      </c>
      <c r="K639" s="44"/>
    </row>
    <row r="640" spans="2:11" ht="14.25" customHeight="1">
      <c r="B640" s="227"/>
      <c r="C640" s="228" t="s">
        <v>850</v>
      </c>
      <c r="D640" s="229" t="s">
        <v>368</v>
      </c>
      <c r="E640" s="229">
        <v>1</v>
      </c>
      <c r="F640" s="220">
        <v>217.10985338386658</v>
      </c>
      <c r="G640" s="323">
        <f t="shared" si="26"/>
        <v>217.10985338386658</v>
      </c>
      <c r="K640" s="44"/>
    </row>
    <row r="641" spans="2:11" ht="14.25" customHeight="1">
      <c r="B641" s="227"/>
      <c r="C641" s="228" t="s">
        <v>851</v>
      </c>
      <c r="D641" s="229" t="s">
        <v>369</v>
      </c>
      <c r="E641" s="229">
        <v>1</v>
      </c>
      <c r="F641" s="220">
        <v>224.23664961950774</v>
      </c>
      <c r="G641" s="323">
        <f t="shared" si="26"/>
        <v>224.23664961950774</v>
      </c>
      <c r="K641" s="44"/>
    </row>
    <row r="642" spans="2:11" ht="14.25" customHeight="1">
      <c r="B642" s="227"/>
      <c r="C642" s="228" t="s">
        <v>852</v>
      </c>
      <c r="D642" s="229" t="s">
        <v>370</v>
      </c>
      <c r="E642" s="229">
        <v>1</v>
      </c>
      <c r="F642" s="220">
        <v>313.15901405774508</v>
      </c>
      <c r="G642" s="323">
        <f t="shared" si="26"/>
        <v>313.15901405774508</v>
      </c>
      <c r="K642" s="44"/>
    </row>
    <row r="643" spans="2:11" ht="14.25" customHeight="1">
      <c r="B643" s="227"/>
      <c r="C643" s="228" t="s">
        <v>853</v>
      </c>
      <c r="D643" s="229" t="s">
        <v>267</v>
      </c>
      <c r="E643" s="229">
        <v>1</v>
      </c>
      <c r="F643" s="220">
        <v>327.39905748675426</v>
      </c>
      <c r="G643" s="323">
        <f t="shared" si="26"/>
        <v>327.39905748675426</v>
      </c>
      <c r="K643" s="44"/>
    </row>
    <row r="644" spans="2:11" ht="14.25" customHeight="1">
      <c r="B644" s="227"/>
      <c r="C644" s="228" t="s">
        <v>854</v>
      </c>
      <c r="D644" s="229" t="s">
        <v>408</v>
      </c>
      <c r="E644" s="229">
        <v>1</v>
      </c>
      <c r="F644" s="220">
        <v>825.74638133298481</v>
      </c>
      <c r="G644" s="323">
        <f t="shared" si="26"/>
        <v>825.7463813329847</v>
      </c>
      <c r="K644" s="44"/>
    </row>
    <row r="645" spans="2:11" ht="14.25" customHeight="1">
      <c r="B645" s="227"/>
      <c r="C645" s="228" t="s">
        <v>855</v>
      </c>
      <c r="D645" s="229" t="s">
        <v>407</v>
      </c>
      <c r="E645" s="229">
        <v>1</v>
      </c>
      <c r="F645" s="220">
        <v>483.70214140490611</v>
      </c>
      <c r="G645" s="323">
        <f t="shared" si="26"/>
        <v>483.70214140490611</v>
      </c>
      <c r="K645" s="44"/>
    </row>
    <row r="646" spans="2:11" ht="14.25" customHeight="1">
      <c r="B646" s="65"/>
      <c r="C646" s="228" t="s">
        <v>856</v>
      </c>
      <c r="D646" s="229" t="s">
        <v>409</v>
      </c>
      <c r="E646" s="229">
        <v>1</v>
      </c>
      <c r="F646" s="220">
        <v>1333.361250094003</v>
      </c>
      <c r="G646" s="323">
        <f t="shared" si="26"/>
        <v>1333.361250094003</v>
      </c>
      <c r="K646" s="44"/>
    </row>
    <row r="647" spans="2:11" ht="14.25" customHeight="1">
      <c r="B647" s="65"/>
      <c r="C647" s="228" t="s">
        <v>857</v>
      </c>
      <c r="D647" s="229" t="s">
        <v>410</v>
      </c>
      <c r="E647" s="229">
        <v>1</v>
      </c>
      <c r="F647" s="220">
        <v>1764.8169522380276</v>
      </c>
      <c r="G647" s="323">
        <f t="shared" si="26"/>
        <v>1764.8169522380276</v>
      </c>
      <c r="K647" s="44"/>
    </row>
    <row r="648" spans="2:11" ht="14.25" customHeight="1">
      <c r="B648" s="65"/>
      <c r="C648" s="228" t="s">
        <v>858</v>
      </c>
      <c r="D648" s="229" t="s">
        <v>411</v>
      </c>
      <c r="E648" s="229">
        <v>1</v>
      </c>
      <c r="F648" s="220">
        <v>2158.6876111165229</v>
      </c>
      <c r="G648" s="323">
        <f t="shared" si="26"/>
        <v>2158.6876111165229</v>
      </c>
      <c r="K648" s="44"/>
    </row>
    <row r="649" spans="2:11" ht="14.25" customHeight="1">
      <c r="B649" s="65"/>
      <c r="C649" s="228" t="s">
        <v>859</v>
      </c>
      <c r="D649" s="229" t="s">
        <v>412</v>
      </c>
      <c r="E649" s="229">
        <v>1</v>
      </c>
      <c r="F649" s="220">
        <v>2070.9304643137702</v>
      </c>
      <c r="G649" s="323">
        <f t="shared" si="26"/>
        <v>2070.9304643137702</v>
      </c>
      <c r="K649" s="44"/>
    </row>
    <row r="650" spans="2:11" ht="14.25" customHeight="1">
      <c r="B650" s="65"/>
      <c r="C650" s="228" t="s">
        <v>860</v>
      </c>
      <c r="D650" s="229" t="s">
        <v>413</v>
      </c>
      <c r="E650" s="229">
        <v>1</v>
      </c>
      <c r="F650" s="220">
        <v>2193.657689223347</v>
      </c>
      <c r="G650" s="323">
        <f t="shared" si="26"/>
        <v>2193.657689223347</v>
      </c>
      <c r="K650" s="44"/>
    </row>
    <row r="651" spans="2:11" ht="14.25" customHeight="1" thickBot="1">
      <c r="B651" s="69"/>
      <c r="C651" s="247"/>
      <c r="D651" s="248"/>
      <c r="E651" s="248"/>
      <c r="F651" s="249"/>
      <c r="G651" s="250"/>
      <c r="K651" s="44"/>
    </row>
    <row r="652" spans="2:11" ht="9.9499999999999993" customHeight="1" thickBot="1">
      <c r="B652" s="10"/>
      <c r="C652" s="67"/>
      <c r="E652" s="8"/>
      <c r="F652" s="68"/>
      <c r="G652" s="18"/>
      <c r="K652" s="44"/>
    </row>
    <row r="653" spans="2:11" ht="14.25" customHeight="1">
      <c r="B653" s="21"/>
      <c r="C653" s="232"/>
      <c r="D653" s="105"/>
      <c r="E653" s="105"/>
      <c r="F653" s="233"/>
      <c r="G653" s="234"/>
      <c r="K653" s="44"/>
    </row>
    <row r="654" spans="2:11" ht="14.25" customHeight="1">
      <c r="B654" s="4"/>
      <c r="C654" s="59"/>
      <c r="D654" s="59"/>
      <c r="E654" s="29"/>
      <c r="F654" s="252"/>
      <c r="G654" s="261"/>
      <c r="K654" s="44"/>
    </row>
    <row r="655" spans="2:11" ht="14.25" customHeight="1">
      <c r="B655" s="5" t="s">
        <v>405</v>
      </c>
      <c r="C655" s="228" t="s">
        <v>861</v>
      </c>
      <c r="D655" s="229" t="s">
        <v>363</v>
      </c>
      <c r="E655" s="229">
        <v>1</v>
      </c>
      <c r="F655" s="220">
        <v>43.736308457508798</v>
      </c>
      <c r="G655" s="323">
        <f t="shared" ref="G655:G663" si="27">F655*(100-$G$5)/100</f>
        <v>43.736308457508791</v>
      </c>
      <c r="K655" s="44"/>
    </row>
    <row r="656" spans="2:11" ht="14.25" customHeight="1">
      <c r="B656" s="5" t="s">
        <v>1619</v>
      </c>
      <c r="C656" s="228" t="s">
        <v>862</v>
      </c>
      <c r="D656" s="229" t="s">
        <v>364</v>
      </c>
      <c r="E656" s="229">
        <v>1</v>
      </c>
      <c r="F656" s="220">
        <v>46.920333391683101</v>
      </c>
      <c r="G656" s="323">
        <f t="shared" si="27"/>
        <v>46.920333391683101</v>
      </c>
      <c r="K656" s="44"/>
    </row>
    <row r="657" spans="2:11" ht="14.25" customHeight="1">
      <c r="B657" s="227"/>
      <c r="C657" s="228" t="s">
        <v>863</v>
      </c>
      <c r="D657" s="229" t="s">
        <v>365</v>
      </c>
      <c r="E657" s="229">
        <v>1</v>
      </c>
      <c r="F657" s="220">
        <v>51.554105849077146</v>
      </c>
      <c r="G657" s="323">
        <f t="shared" si="27"/>
        <v>51.554105849077153</v>
      </c>
      <c r="K657" s="44"/>
    </row>
    <row r="658" spans="2:11" ht="14.25" customHeight="1">
      <c r="B658" s="227"/>
      <c r="C658" s="228" t="s">
        <v>864</v>
      </c>
      <c r="D658" s="229" t="s">
        <v>366</v>
      </c>
      <c r="E658" s="229">
        <v>1</v>
      </c>
      <c r="F658" s="220">
        <v>56.24207447556352</v>
      </c>
      <c r="G658" s="323">
        <f t="shared" si="27"/>
        <v>56.24207447556352</v>
      </c>
      <c r="K658" s="44"/>
    </row>
    <row r="659" spans="2:11" ht="14.25" customHeight="1">
      <c r="B659" s="227"/>
      <c r="C659" s="228" t="s">
        <v>865</v>
      </c>
      <c r="D659" s="229" t="s">
        <v>367</v>
      </c>
      <c r="E659" s="229">
        <v>1</v>
      </c>
      <c r="F659" s="220">
        <v>77.188893829748352</v>
      </c>
      <c r="G659" s="323">
        <f t="shared" si="27"/>
        <v>77.188893829748352</v>
      </c>
      <c r="K659" s="44"/>
    </row>
    <row r="660" spans="2:11" ht="14.25" customHeight="1">
      <c r="B660" s="227"/>
      <c r="C660" s="228" t="s">
        <v>866</v>
      </c>
      <c r="D660" s="229" t="s">
        <v>368</v>
      </c>
      <c r="E660" s="229">
        <v>1</v>
      </c>
      <c r="F660" s="220">
        <v>217.10985338386658</v>
      </c>
      <c r="G660" s="323">
        <f t="shared" si="27"/>
        <v>217.10985338386658</v>
      </c>
      <c r="K660" s="44"/>
    </row>
    <row r="661" spans="2:11" ht="14.25" customHeight="1">
      <c r="B661" s="227"/>
      <c r="C661" s="228" t="s">
        <v>867</v>
      </c>
      <c r="D661" s="229" t="s">
        <v>369</v>
      </c>
      <c r="E661" s="229">
        <v>1</v>
      </c>
      <c r="F661" s="220">
        <v>224.23664961950774</v>
      </c>
      <c r="G661" s="323">
        <f t="shared" si="27"/>
        <v>224.23664961950774</v>
      </c>
      <c r="K661" s="44"/>
    </row>
    <row r="662" spans="2:11" ht="14.25" customHeight="1">
      <c r="B662" s="227"/>
      <c r="C662" s="228" t="s">
        <v>868</v>
      </c>
      <c r="D662" s="229" t="s">
        <v>370</v>
      </c>
      <c r="E662" s="229">
        <v>1</v>
      </c>
      <c r="F662" s="220">
        <v>313.15901405774508</v>
      </c>
      <c r="G662" s="323">
        <f t="shared" si="27"/>
        <v>313.15901405774508</v>
      </c>
      <c r="K662" s="44"/>
    </row>
    <row r="663" spans="2:11" ht="14.25" customHeight="1">
      <c r="B663" s="227"/>
      <c r="C663" s="228" t="s">
        <v>869</v>
      </c>
      <c r="D663" s="229" t="s">
        <v>267</v>
      </c>
      <c r="E663" s="229">
        <v>1</v>
      </c>
      <c r="F663" s="220">
        <v>327.39905748675426</v>
      </c>
      <c r="G663" s="323">
        <f t="shared" si="27"/>
        <v>327.39905748675426</v>
      </c>
      <c r="K663" s="44"/>
    </row>
    <row r="664" spans="2:11" ht="14.25" customHeight="1" thickBot="1">
      <c r="B664" s="246"/>
      <c r="C664" s="247"/>
      <c r="D664" s="247"/>
      <c r="E664" s="248"/>
      <c r="F664" s="249"/>
      <c r="G664" s="262"/>
      <c r="K664" s="44"/>
    </row>
    <row r="665" spans="2:11" ht="14.25" customHeight="1" thickBot="1">
      <c r="B665" s="241"/>
      <c r="C665" s="28"/>
      <c r="D665" s="28"/>
      <c r="E665" s="242"/>
      <c r="F665" s="243"/>
      <c r="G665" s="28"/>
      <c r="K665" s="44"/>
    </row>
    <row r="666" spans="2:11" ht="14.25" customHeight="1">
      <c r="B666" s="226"/>
      <c r="C666" s="232"/>
      <c r="D666" s="232"/>
      <c r="E666" s="105"/>
      <c r="F666" s="233"/>
      <c r="G666" s="260"/>
      <c r="K666" s="44"/>
    </row>
    <row r="667" spans="2:11" ht="14.25" customHeight="1">
      <c r="B667" s="227"/>
      <c r="C667" s="59"/>
      <c r="D667" s="59"/>
      <c r="E667" s="59"/>
      <c r="F667" s="59"/>
      <c r="G667" s="261"/>
      <c r="K667" s="44"/>
    </row>
    <row r="668" spans="2:11" ht="14.25" customHeight="1">
      <c r="B668" s="5" t="s">
        <v>405</v>
      </c>
      <c r="C668" s="228" t="s">
        <v>870</v>
      </c>
      <c r="D668" s="229" t="s">
        <v>363</v>
      </c>
      <c r="E668" s="229">
        <v>1</v>
      </c>
      <c r="F668" s="220">
        <v>51.554105849077146</v>
      </c>
      <c r="G668" s="323">
        <f>F668*(100-$G$5)/100</f>
        <v>51.554105849077153</v>
      </c>
      <c r="K668" s="44"/>
    </row>
    <row r="669" spans="2:11" ht="14.25" customHeight="1">
      <c r="B669" s="5" t="s">
        <v>1620</v>
      </c>
      <c r="C669" s="228" t="s">
        <v>871</v>
      </c>
      <c r="D669" s="229" t="s">
        <v>364</v>
      </c>
      <c r="E669" s="229">
        <v>1</v>
      </c>
      <c r="F669" s="220">
        <v>59.426099409737802</v>
      </c>
      <c r="G669" s="323">
        <f>F669*(100-$G$5)/100</f>
        <v>59.426099409737802</v>
      </c>
      <c r="K669" s="44"/>
    </row>
    <row r="670" spans="2:11" ht="14.25" customHeight="1">
      <c r="B670" s="227"/>
      <c r="C670" s="228" t="s">
        <v>872</v>
      </c>
      <c r="D670" s="229" t="s">
        <v>365</v>
      </c>
      <c r="E670" s="229">
        <v>1</v>
      </c>
      <c r="F670" s="220">
        <v>64.059871867131861</v>
      </c>
      <c r="G670" s="323">
        <f>F670*(100-$G$5)/100</f>
        <v>64.059871867131861</v>
      </c>
      <c r="K670" s="44"/>
    </row>
    <row r="671" spans="2:11" ht="14.25" customHeight="1">
      <c r="B671" s="227"/>
      <c r="C671" s="228" t="s">
        <v>873</v>
      </c>
      <c r="D671" s="229" t="s">
        <v>366</v>
      </c>
      <c r="E671" s="229">
        <v>1</v>
      </c>
      <c r="F671" s="220">
        <v>73.801633261477846</v>
      </c>
      <c r="G671" s="323">
        <f>F671*(100-$G$5)/100</f>
        <v>73.801633261477846</v>
      </c>
      <c r="K671" s="44"/>
    </row>
    <row r="672" spans="2:11" ht="14.25" customHeight="1">
      <c r="B672" s="227"/>
      <c r="C672" s="228" t="s">
        <v>874</v>
      </c>
      <c r="D672" s="229" t="s">
        <v>367</v>
      </c>
      <c r="E672" s="229">
        <v>1</v>
      </c>
      <c r="F672" s="220">
        <v>87.486165957290694</v>
      </c>
      <c r="G672" s="323">
        <f>F672*(100-$G$5)/100</f>
        <v>87.48616595729068</v>
      </c>
      <c r="K672" s="44"/>
    </row>
    <row r="673" spans="2:7" ht="14.25" customHeight="1">
      <c r="B673" s="227"/>
      <c r="C673" s="59"/>
      <c r="D673" s="59"/>
      <c r="E673" s="29"/>
      <c r="F673" s="30"/>
      <c r="G673" s="261"/>
    </row>
    <row r="674" spans="2:7" ht="14.25" customHeight="1" thickBot="1">
      <c r="B674" s="246"/>
      <c r="C674" s="263"/>
      <c r="D674" s="248"/>
      <c r="E674" s="247"/>
      <c r="F674" s="247"/>
      <c r="G674" s="264"/>
    </row>
    <row r="675" spans="2:7" ht="14.25" customHeight="1" thickBot="1"/>
    <row r="676" spans="2:7" ht="14.25" customHeight="1">
      <c r="B676" s="226"/>
      <c r="C676" s="232"/>
      <c r="D676" s="232"/>
      <c r="E676" s="105"/>
      <c r="F676" s="233"/>
      <c r="G676" s="260"/>
    </row>
    <row r="677" spans="2:7" ht="14.25" customHeight="1">
      <c r="B677" s="5" t="s">
        <v>2295</v>
      </c>
      <c r="C677" s="228" t="s">
        <v>2296</v>
      </c>
      <c r="D677" s="229" t="s">
        <v>2297</v>
      </c>
      <c r="E677" s="229">
        <v>1</v>
      </c>
      <c r="F677" s="220">
        <v>88.437582692307686</v>
      </c>
      <c r="G677" s="323">
        <f>F677*(100-$G$5)/100</f>
        <v>88.437582692307672</v>
      </c>
    </row>
    <row r="678" spans="2:7" ht="14.25" customHeight="1">
      <c r="B678" s="5" t="s">
        <v>2298</v>
      </c>
      <c r="C678" s="228" t="s">
        <v>2299</v>
      </c>
      <c r="D678" s="229" t="s">
        <v>2300</v>
      </c>
      <c r="E678" s="229">
        <v>1</v>
      </c>
      <c r="F678" s="220">
        <v>92.626315384615381</v>
      </c>
      <c r="G678" s="323">
        <f>F678*(100-$G$5)/100</f>
        <v>92.626315384615367</v>
      </c>
    </row>
    <row r="679" spans="2:7" ht="14.25" customHeight="1">
      <c r="B679" s="227"/>
      <c r="C679" s="228" t="s">
        <v>2301</v>
      </c>
      <c r="D679" s="229" t="s">
        <v>2302</v>
      </c>
      <c r="E679" s="229">
        <v>1</v>
      </c>
      <c r="F679" s="220">
        <v>97.842473076923056</v>
      </c>
      <c r="G679" s="323">
        <f>F679*(100-$G$5)/100</f>
        <v>97.842473076923056</v>
      </c>
    </row>
    <row r="680" spans="2:7" ht="14.25" customHeight="1">
      <c r="B680" s="227"/>
      <c r="C680" s="228" t="s">
        <v>2303</v>
      </c>
      <c r="D680" s="229" t="s">
        <v>2304</v>
      </c>
      <c r="E680" s="229">
        <v>1</v>
      </c>
      <c r="F680" s="220">
        <v>106.93123269230769</v>
      </c>
      <c r="G680" s="323">
        <f>F680*(100-$G$5)/100</f>
        <v>106.93123269230769</v>
      </c>
    </row>
    <row r="681" spans="2:7" ht="14.25" customHeight="1">
      <c r="B681" s="227"/>
      <c r="C681" s="59"/>
      <c r="D681" s="59"/>
      <c r="E681" s="29"/>
      <c r="F681" s="30"/>
      <c r="G681" s="261"/>
    </row>
    <row r="682" spans="2:7" ht="14.25" customHeight="1" thickBot="1">
      <c r="B682" s="246"/>
      <c r="C682" s="263"/>
      <c r="D682" s="248"/>
      <c r="E682" s="247"/>
      <c r="F682" s="247"/>
      <c r="G682" s="264"/>
    </row>
    <row r="683" spans="2:7" ht="14.25" customHeight="1" thickBot="1"/>
    <row r="684" spans="2:7" ht="14.25" customHeight="1">
      <c r="B684" s="226"/>
      <c r="C684" s="232"/>
      <c r="D684" s="105"/>
      <c r="E684" s="105"/>
      <c r="F684" s="233"/>
      <c r="G684" s="234"/>
    </row>
    <row r="685" spans="2:7" ht="14.25" customHeight="1">
      <c r="B685" s="240" t="s">
        <v>2416</v>
      </c>
      <c r="C685" s="1063"/>
      <c r="D685" s="1063"/>
      <c r="E685" s="1063"/>
      <c r="F685" s="1063"/>
      <c r="G685" s="1064"/>
    </row>
    <row r="686" spans="2:7" ht="14.25" customHeight="1">
      <c r="B686" s="240"/>
      <c r="C686" s="236"/>
      <c r="D686" s="237"/>
      <c r="E686" s="237"/>
      <c r="F686" s="321"/>
      <c r="G686" s="899"/>
    </row>
    <row r="687" spans="2:7" ht="14.25" customHeight="1">
      <c r="B687" s="240"/>
      <c r="C687" s="236">
        <v>170164032</v>
      </c>
      <c r="D687" s="237" t="s">
        <v>99</v>
      </c>
      <c r="E687" s="237">
        <v>1</v>
      </c>
      <c r="F687" s="321">
        <v>19.9232385</v>
      </c>
      <c r="G687" s="322">
        <f>F687*(100-$G$5)/100</f>
        <v>19.9232385</v>
      </c>
    </row>
    <row r="688" spans="2:7" ht="14.25" customHeight="1">
      <c r="B688" s="240"/>
      <c r="C688" s="228">
        <v>170165040</v>
      </c>
      <c r="D688" s="229" t="s">
        <v>101</v>
      </c>
      <c r="E688" s="229">
        <v>1</v>
      </c>
      <c r="F688" s="220">
        <v>21.527000000000001</v>
      </c>
      <c r="G688" s="323">
        <f>F688*(100-$G$5)/100</f>
        <v>21.527000000000001</v>
      </c>
    </row>
    <row r="689" spans="2:7" ht="14.25" customHeight="1">
      <c r="B689" s="227"/>
      <c r="C689" s="59"/>
      <c r="D689" s="29"/>
      <c r="E689" s="29"/>
      <c r="F689" s="219"/>
      <c r="G689" s="201"/>
    </row>
    <row r="690" spans="2:7" ht="14.25" customHeight="1">
      <c r="B690" s="227"/>
      <c r="C690" s="59"/>
      <c r="D690" s="29"/>
      <c r="E690" s="29"/>
      <c r="F690" s="219"/>
      <c r="G690" s="201"/>
    </row>
    <row r="691" spans="2:7" ht="14.25" customHeight="1" thickBot="1">
      <c r="B691" s="246"/>
      <c r="C691" s="247"/>
      <c r="D691" s="248"/>
      <c r="E691" s="248"/>
      <c r="F691" s="249"/>
      <c r="G691" s="250"/>
    </row>
  </sheetData>
  <mergeCells count="30">
    <mergeCell ref="C553:G553"/>
    <mergeCell ref="C419:G420"/>
    <mergeCell ref="C103:G104"/>
    <mergeCell ref="C270:G271"/>
    <mergeCell ref="C306:G307"/>
    <mergeCell ref="C331:G332"/>
    <mergeCell ref="C370:G371"/>
    <mergeCell ref="C291:G292"/>
    <mergeCell ref="C398:G399"/>
    <mergeCell ref="C440:G441"/>
    <mergeCell ref="C498:G499"/>
    <mergeCell ref="C317:G318"/>
    <mergeCell ref="C353:G354"/>
    <mergeCell ref="C383:G384"/>
    <mergeCell ref="C685:G685"/>
    <mergeCell ref="B2:G2"/>
    <mergeCell ref="B3:B5"/>
    <mergeCell ref="E3:E5"/>
    <mergeCell ref="D3:D5"/>
    <mergeCell ref="C251:G252"/>
    <mergeCell ref="C76:G77"/>
    <mergeCell ref="C88:G89"/>
    <mergeCell ref="C7:G9"/>
    <mergeCell ref="C33:G35"/>
    <mergeCell ref="C65:G65"/>
    <mergeCell ref="C168:G169"/>
    <mergeCell ref="C3:C5"/>
    <mergeCell ref="C227:G228"/>
    <mergeCell ref="F3:F5"/>
    <mergeCell ref="G3:G4"/>
  </mergeCells>
  <phoneticPr fontId="0" type="noConversion"/>
  <printOptions horizontalCentered="1"/>
  <pageMargins left="0.59055118110236227" right="0.39370078740157483" top="0" bottom="1.1811023622047245" header="0" footer="0"/>
  <pageSetup paperSize="9" scale="85" fitToHeight="0" orientation="portrait" r:id="rId1"/>
  <headerFooter scaleWithDoc="0">
    <oddFooter>&amp;L&amp;"-,Obyčejné"
&amp;"-,Tučné"CLEVELINGS s.r.o.&amp;"-,Obyčejné"
Míškovice 238
768 52 Míškovice&amp;C
&amp;G&amp;R
&amp;"Calibri,Obyčejné"Tel.:  +420 573 033 029
sales@clevelings.cz
www.clevelings.cz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2"/>
  </sheetPr>
  <dimension ref="B1:K357"/>
  <sheetViews>
    <sheetView zoomScaleNormal="100" workbookViewId="0">
      <pane ySplit="5" topLeftCell="A6" activePane="bottomLeft" state="frozen"/>
      <selection activeCell="J19" sqref="J19"/>
      <selection pane="bottomLeft" activeCell="H10" sqref="H10"/>
    </sheetView>
  </sheetViews>
  <sheetFormatPr defaultColWidth="9.140625" defaultRowHeight="14.25" customHeight="1"/>
  <cols>
    <col min="1" max="1" width="2.42578125" style="53" customWidth="1"/>
    <col min="2" max="2" width="37.7109375" style="53" customWidth="1"/>
    <col min="3" max="3" width="18.28515625" style="1" customWidth="1"/>
    <col min="4" max="4" width="15.7109375" style="53" customWidth="1"/>
    <col min="5" max="5" width="15.7109375" style="54" customWidth="1"/>
    <col min="6" max="6" width="15.7109375" style="3" customWidth="1"/>
    <col min="7" max="7" width="1.28515625" style="53" customWidth="1"/>
    <col min="8" max="10" width="9.140625" style="53"/>
    <col min="11" max="11" width="9.140625" style="454"/>
    <col min="12" max="16384" width="9.140625" style="53"/>
  </cols>
  <sheetData>
    <row r="1" spans="2:8" ht="12.75" customHeight="1"/>
    <row r="2" spans="2:8" ht="20.85" customHeight="1">
      <c r="B2" s="1039" t="s">
        <v>1458</v>
      </c>
      <c r="C2" s="1089"/>
      <c r="D2" s="1089"/>
      <c r="E2" s="1089"/>
      <c r="F2" s="1089"/>
    </row>
    <row r="3" spans="2:8" ht="14.25" customHeight="1">
      <c r="B3" s="1090" t="s">
        <v>1453</v>
      </c>
      <c r="C3" s="1101" t="s">
        <v>1408</v>
      </c>
      <c r="D3" s="1093" t="s">
        <v>1573</v>
      </c>
      <c r="E3" s="1098" t="s">
        <v>2270</v>
      </c>
      <c r="F3" s="1096" t="s">
        <v>1574</v>
      </c>
    </row>
    <row r="4" spans="2:8" ht="14.25" customHeight="1">
      <c r="B4" s="1091"/>
      <c r="C4" s="1102"/>
      <c r="D4" s="1094"/>
      <c r="E4" s="1099"/>
      <c r="F4" s="1097"/>
    </row>
    <row r="5" spans="2:8" ht="14.25" customHeight="1">
      <c r="B5" s="1092"/>
      <c r="C5" s="1103"/>
      <c r="D5" s="1095"/>
      <c r="E5" s="1100"/>
      <c r="F5" s="665">
        <f>'RABATOVÝ LIST '!J11</f>
        <v>0</v>
      </c>
    </row>
    <row r="6" spans="2:8" ht="14.25" customHeight="1" thickBot="1">
      <c r="B6" s="180"/>
      <c r="C6" s="181"/>
      <c r="D6" s="182"/>
      <c r="E6" s="183"/>
      <c r="F6" s="184"/>
    </row>
    <row r="7" spans="2:8" ht="14.25" customHeight="1">
      <c r="B7" s="191"/>
      <c r="C7" s="192"/>
      <c r="D7" s="193"/>
      <c r="E7" s="194"/>
      <c r="F7" s="195"/>
    </row>
    <row r="8" spans="2:8" ht="14.25" customHeight="1">
      <c r="B8" s="196"/>
      <c r="C8" s="1081" t="s">
        <v>1595</v>
      </c>
      <c r="D8" s="1081"/>
      <c r="E8" s="1081"/>
      <c r="F8" s="1082"/>
    </row>
    <row r="9" spans="2:8" ht="14.25" customHeight="1">
      <c r="B9" s="197"/>
      <c r="C9" s="1081"/>
      <c r="D9" s="1081"/>
      <c r="E9" s="1081"/>
      <c r="F9" s="1082"/>
    </row>
    <row r="10" spans="2:8" ht="14.25" customHeight="1">
      <c r="B10" s="206"/>
      <c r="C10" s="813">
        <v>18116032</v>
      </c>
      <c r="D10" s="814">
        <v>32</v>
      </c>
      <c r="E10" s="815">
        <v>80.986191203651615</v>
      </c>
      <c r="F10" s="816">
        <f t="shared" ref="F10:F27" si="0">(E10*(100-$F$5))/100</f>
        <v>80.986191203651615</v>
      </c>
      <c r="H10" s="966"/>
    </row>
    <row r="11" spans="2:8" ht="14.25" customHeight="1">
      <c r="B11" s="453" t="s">
        <v>1621</v>
      </c>
      <c r="C11" s="817">
        <v>18116040</v>
      </c>
      <c r="D11" s="818">
        <v>40</v>
      </c>
      <c r="E11" s="819">
        <v>88.130750298540761</v>
      </c>
      <c r="F11" s="820">
        <f t="shared" si="0"/>
        <v>88.130750298540775</v>
      </c>
    </row>
    <row r="12" spans="2:8" ht="14.25" customHeight="1">
      <c r="B12" s="197"/>
      <c r="C12" s="817">
        <v>18116050</v>
      </c>
      <c r="D12" s="818">
        <v>50</v>
      </c>
      <c r="E12" s="819">
        <v>121.50106899783994</v>
      </c>
      <c r="F12" s="820">
        <f t="shared" si="0"/>
        <v>121.50106899783994</v>
      </c>
    </row>
    <row r="13" spans="2:8" ht="14.25" customHeight="1">
      <c r="B13" s="197"/>
      <c r="C13" s="817">
        <v>18116063</v>
      </c>
      <c r="D13" s="818">
        <v>63</v>
      </c>
      <c r="E13" s="819">
        <v>169.75974106677683</v>
      </c>
      <c r="F13" s="820">
        <f t="shared" si="0"/>
        <v>169.75974106677685</v>
      </c>
    </row>
    <row r="14" spans="2:8" ht="14.25" customHeight="1">
      <c r="B14" s="198"/>
      <c r="C14" s="817">
        <v>18116075</v>
      </c>
      <c r="D14" s="818">
        <v>75</v>
      </c>
      <c r="E14" s="819">
        <v>186.28022390084706</v>
      </c>
      <c r="F14" s="820">
        <f t="shared" si="0"/>
        <v>186.28022390084706</v>
      </c>
    </row>
    <row r="15" spans="2:8" ht="14.25" customHeight="1">
      <c r="B15" s="198"/>
      <c r="C15" s="817">
        <v>18116090</v>
      </c>
      <c r="D15" s="818">
        <v>90</v>
      </c>
      <c r="E15" s="819">
        <v>206.37901190358562</v>
      </c>
      <c r="F15" s="820">
        <f t="shared" si="0"/>
        <v>206.37901190358562</v>
      </c>
    </row>
    <row r="16" spans="2:8" ht="14.25" customHeight="1">
      <c r="B16" s="198"/>
      <c r="C16" s="817">
        <v>18116110</v>
      </c>
      <c r="D16" s="818">
        <v>110</v>
      </c>
      <c r="E16" s="819">
        <v>266.78829205549363</v>
      </c>
      <c r="F16" s="820">
        <f t="shared" si="0"/>
        <v>266.78829205549363</v>
      </c>
    </row>
    <row r="17" spans="2:6" ht="14.25" customHeight="1">
      <c r="B17" s="198"/>
      <c r="C17" s="817">
        <v>18116125</v>
      </c>
      <c r="D17" s="818">
        <v>125</v>
      </c>
      <c r="E17" s="819">
        <v>297.23979697822227</v>
      </c>
      <c r="F17" s="820">
        <f t="shared" si="0"/>
        <v>297.23979697822227</v>
      </c>
    </row>
    <row r="18" spans="2:6" ht="14.25" customHeight="1">
      <c r="B18" s="198"/>
      <c r="C18" s="817">
        <v>18116140</v>
      </c>
      <c r="D18" s="818">
        <v>140</v>
      </c>
      <c r="E18" s="819">
        <v>334.34213130229074</v>
      </c>
      <c r="F18" s="820">
        <f t="shared" si="0"/>
        <v>334.34213130229074</v>
      </c>
    </row>
    <row r="19" spans="2:6" ht="14.25" customHeight="1">
      <c r="B19" s="198"/>
      <c r="C19" s="817">
        <v>18116160</v>
      </c>
      <c r="D19" s="818">
        <v>160</v>
      </c>
      <c r="E19" s="819">
        <v>392.66032098740197</v>
      </c>
      <c r="F19" s="820">
        <f t="shared" si="0"/>
        <v>392.66032098740192</v>
      </c>
    </row>
    <row r="20" spans="2:6" ht="14.25" customHeight="1">
      <c r="B20" s="198"/>
      <c r="C20" s="817">
        <v>18116180</v>
      </c>
      <c r="D20" s="818">
        <v>180</v>
      </c>
      <c r="E20" s="819">
        <v>656.7040568052247</v>
      </c>
      <c r="F20" s="820">
        <f t="shared" si="0"/>
        <v>656.7040568052247</v>
      </c>
    </row>
    <row r="21" spans="2:6" ht="14.25" customHeight="1">
      <c r="B21" s="198"/>
      <c r="C21" s="817">
        <v>18116200</v>
      </c>
      <c r="D21" s="818">
        <v>200</v>
      </c>
      <c r="E21" s="819">
        <v>795.2097573073637</v>
      </c>
      <c r="F21" s="820">
        <f t="shared" si="0"/>
        <v>795.20975730736382</v>
      </c>
    </row>
    <row r="22" spans="2:6" ht="14.25" customHeight="1">
      <c r="B22" s="198"/>
      <c r="C22" s="817">
        <v>18116225</v>
      </c>
      <c r="D22" s="818">
        <v>225</v>
      </c>
      <c r="E22" s="819">
        <v>948.94847100165475</v>
      </c>
      <c r="F22" s="820">
        <f t="shared" si="0"/>
        <v>948.94847100165464</v>
      </c>
    </row>
    <row r="23" spans="2:6" ht="14.25" customHeight="1">
      <c r="B23" s="198"/>
      <c r="C23" s="817">
        <v>18116250</v>
      </c>
      <c r="D23" s="818">
        <v>250</v>
      </c>
      <c r="E23" s="819">
        <v>1106.2449427818146</v>
      </c>
      <c r="F23" s="820">
        <f t="shared" si="0"/>
        <v>1106.2449427818146</v>
      </c>
    </row>
    <row r="24" spans="2:6" ht="14.25" customHeight="1">
      <c r="B24" s="198"/>
      <c r="C24" s="817">
        <v>18116280</v>
      </c>
      <c r="D24" s="818">
        <v>280</v>
      </c>
      <c r="E24" s="819">
        <v>1315.2087748457468</v>
      </c>
      <c r="F24" s="820">
        <f t="shared" si="0"/>
        <v>1315.2087748457468</v>
      </c>
    </row>
    <row r="25" spans="2:6" ht="14.25" customHeight="1">
      <c r="B25" s="198"/>
      <c r="C25" s="817">
        <v>18116315</v>
      </c>
      <c r="D25" s="818">
        <v>315</v>
      </c>
      <c r="E25" s="819">
        <v>1595.1244681650201</v>
      </c>
      <c r="F25" s="820">
        <f t="shared" si="0"/>
        <v>1595.1244681650198</v>
      </c>
    </row>
    <row r="26" spans="2:6" ht="14.25" customHeight="1">
      <c r="B26" s="198"/>
      <c r="C26" s="817">
        <v>18116355</v>
      </c>
      <c r="D26" s="818">
        <v>355</v>
      </c>
      <c r="E26" s="819">
        <v>2917.7682313371565</v>
      </c>
      <c r="F26" s="820">
        <f t="shared" si="0"/>
        <v>2917.7682313371565</v>
      </c>
    </row>
    <row r="27" spans="2:6" ht="14.25" customHeight="1">
      <c r="B27" s="198"/>
      <c r="C27" s="817">
        <v>18116400</v>
      </c>
      <c r="D27" s="818">
        <v>400</v>
      </c>
      <c r="E27" s="819">
        <v>3209.0251861464872</v>
      </c>
      <c r="F27" s="820">
        <f t="shared" si="0"/>
        <v>3209.0251861464872</v>
      </c>
    </row>
    <row r="28" spans="2:6" ht="14.25" customHeight="1">
      <c r="B28" s="198"/>
      <c r="C28" s="821">
        <v>18116450</v>
      </c>
      <c r="D28" s="822">
        <v>450</v>
      </c>
      <c r="E28" s="811" t="s">
        <v>1404</v>
      </c>
      <c r="F28" s="812" t="s">
        <v>1404</v>
      </c>
    </row>
    <row r="29" spans="2:6" ht="14.25" customHeight="1">
      <c r="B29" s="198"/>
      <c r="C29" s="821">
        <v>18116500</v>
      </c>
      <c r="D29" s="822">
        <v>500</v>
      </c>
      <c r="E29" s="811" t="s">
        <v>1404</v>
      </c>
      <c r="F29" s="812" t="s">
        <v>1404</v>
      </c>
    </row>
    <row r="30" spans="2:6" ht="14.25" customHeight="1">
      <c r="B30" s="198"/>
      <c r="C30" s="821">
        <v>18116560</v>
      </c>
      <c r="D30" s="822">
        <v>560</v>
      </c>
      <c r="E30" s="811" t="s">
        <v>1404</v>
      </c>
      <c r="F30" s="823" t="s">
        <v>1404</v>
      </c>
    </row>
    <row r="31" spans="2:6" ht="14.25" customHeight="1">
      <c r="B31" s="198"/>
      <c r="C31" s="821">
        <v>18116630</v>
      </c>
      <c r="D31" s="822">
        <v>630</v>
      </c>
      <c r="E31" s="811" t="s">
        <v>1404</v>
      </c>
      <c r="F31" s="812" t="s">
        <v>1404</v>
      </c>
    </row>
    <row r="32" spans="2:6" ht="14.25" customHeight="1">
      <c r="B32" s="198"/>
      <c r="C32" s="821">
        <v>18116710</v>
      </c>
      <c r="D32" s="822">
        <v>710</v>
      </c>
      <c r="E32" s="811" t="s">
        <v>1404</v>
      </c>
      <c r="F32" s="812" t="s">
        <v>1404</v>
      </c>
    </row>
    <row r="33" spans="2:6" ht="14.25" customHeight="1">
      <c r="B33" s="198"/>
      <c r="C33" s="821">
        <v>18116800</v>
      </c>
      <c r="D33" s="822">
        <v>800</v>
      </c>
      <c r="E33" s="811" t="s">
        <v>1404</v>
      </c>
      <c r="F33" s="812" t="s">
        <v>1404</v>
      </c>
    </row>
    <row r="34" spans="2:6" ht="14.25" customHeight="1">
      <c r="B34" s="198"/>
      <c r="C34" s="1087" t="s">
        <v>1594</v>
      </c>
      <c r="D34" s="1087"/>
      <c r="E34" s="1087"/>
      <c r="F34" s="1088"/>
    </row>
    <row r="35" spans="2:6" ht="14.25" customHeight="1">
      <c r="B35" s="198"/>
      <c r="C35" s="1081"/>
      <c r="D35" s="1081"/>
      <c r="E35" s="1081"/>
      <c r="F35" s="1082"/>
    </row>
    <row r="36" spans="2:6" ht="14.25" customHeight="1">
      <c r="B36" s="198"/>
      <c r="C36" s="824">
        <v>18110032</v>
      </c>
      <c r="D36" s="825">
        <v>32</v>
      </c>
      <c r="E36" s="826" t="s">
        <v>1404</v>
      </c>
      <c r="F36" s="827" t="s">
        <v>1404</v>
      </c>
    </row>
    <row r="37" spans="2:6" ht="14.25" customHeight="1">
      <c r="B37" s="197"/>
      <c r="C37" s="821">
        <v>18110040</v>
      </c>
      <c r="D37" s="822">
        <v>40</v>
      </c>
      <c r="E37" s="828" t="s">
        <v>1404</v>
      </c>
      <c r="F37" s="829" t="s">
        <v>1404</v>
      </c>
    </row>
    <row r="38" spans="2:6" ht="14.25" customHeight="1">
      <c r="B38" s="197"/>
      <c r="C38" s="817">
        <v>18110050</v>
      </c>
      <c r="D38" s="818">
        <v>50</v>
      </c>
      <c r="E38" s="819">
        <v>103.78735452483465</v>
      </c>
      <c r="F38" s="820">
        <f t="shared" ref="F38:F52" si="1">(E38*(100-$F$5))/100</f>
        <v>103.78735452483467</v>
      </c>
    </row>
    <row r="39" spans="2:6" ht="14.25" customHeight="1">
      <c r="B39" s="197"/>
      <c r="C39" s="817">
        <v>18110063</v>
      </c>
      <c r="D39" s="818">
        <v>63</v>
      </c>
      <c r="E39" s="819">
        <v>151.994105300673</v>
      </c>
      <c r="F39" s="820">
        <f t="shared" si="1"/>
        <v>151.994105300673</v>
      </c>
    </row>
    <row r="40" spans="2:6" ht="14.25" customHeight="1">
      <c r="B40" s="198"/>
      <c r="C40" s="817">
        <v>18110075</v>
      </c>
      <c r="D40" s="818">
        <v>75</v>
      </c>
      <c r="E40" s="819">
        <v>161.67135250885397</v>
      </c>
      <c r="F40" s="820">
        <f t="shared" si="1"/>
        <v>161.67135250885397</v>
      </c>
    </row>
    <row r="41" spans="2:6" ht="14.25" customHeight="1">
      <c r="B41" s="198"/>
      <c r="C41" s="817">
        <v>18110090</v>
      </c>
      <c r="D41" s="818">
        <v>90</v>
      </c>
      <c r="E41" s="819">
        <v>174.53446317196943</v>
      </c>
      <c r="F41" s="820">
        <f t="shared" si="1"/>
        <v>174.53446317196943</v>
      </c>
    </row>
    <row r="42" spans="2:6" ht="14.25" customHeight="1">
      <c r="B42" s="198"/>
      <c r="C42" s="817">
        <v>18110110</v>
      </c>
      <c r="D42" s="818">
        <v>110</v>
      </c>
      <c r="E42" s="819">
        <v>217.91006889642836</v>
      </c>
      <c r="F42" s="820">
        <f t="shared" si="1"/>
        <v>217.91006889642836</v>
      </c>
    </row>
    <row r="43" spans="2:6" ht="14.25" customHeight="1">
      <c r="B43" s="198"/>
      <c r="C43" s="817">
        <v>18110125</v>
      </c>
      <c r="D43" s="818">
        <v>125</v>
      </c>
      <c r="E43" s="819">
        <v>246.77728236132683</v>
      </c>
      <c r="F43" s="820">
        <f t="shared" si="1"/>
        <v>246.77728236132683</v>
      </c>
    </row>
    <row r="44" spans="2:6" ht="14.25" customHeight="1">
      <c r="B44" s="198"/>
      <c r="C44" s="817">
        <v>18110140</v>
      </c>
      <c r="D44" s="818">
        <v>140</v>
      </c>
      <c r="E44" s="819">
        <v>281.14871062160501</v>
      </c>
      <c r="F44" s="820">
        <f t="shared" si="1"/>
        <v>281.14871062160501</v>
      </c>
    </row>
    <row r="45" spans="2:6" ht="14.25" customHeight="1">
      <c r="B45" s="198"/>
      <c r="C45" s="817">
        <v>18110160</v>
      </c>
      <c r="D45" s="818">
        <v>160</v>
      </c>
      <c r="E45" s="819">
        <v>310.50950856543699</v>
      </c>
      <c r="F45" s="820">
        <f t="shared" si="1"/>
        <v>310.50950856543699</v>
      </c>
    </row>
    <row r="46" spans="2:6" ht="14.25" customHeight="1">
      <c r="B46" s="198"/>
      <c r="C46" s="817">
        <v>18110180</v>
      </c>
      <c r="D46" s="818">
        <v>180</v>
      </c>
      <c r="E46" s="819">
        <v>496.18701527696572</v>
      </c>
      <c r="F46" s="820">
        <f t="shared" si="1"/>
        <v>496.18701527696578</v>
      </c>
    </row>
    <row r="47" spans="2:6" ht="14.25" customHeight="1">
      <c r="B47" s="198"/>
      <c r="C47" s="817">
        <v>18110200</v>
      </c>
      <c r="D47" s="818">
        <v>200</v>
      </c>
      <c r="E47" s="819">
        <v>599.64531348251114</v>
      </c>
      <c r="F47" s="820">
        <f t="shared" si="1"/>
        <v>599.64531348251114</v>
      </c>
    </row>
    <row r="48" spans="2:6" ht="14.25" customHeight="1">
      <c r="B48" s="198"/>
      <c r="C48" s="817">
        <v>18110225</v>
      </c>
      <c r="D48" s="818">
        <v>225</v>
      </c>
      <c r="E48" s="819">
        <v>710.94113492930398</v>
      </c>
      <c r="F48" s="820">
        <f t="shared" si="1"/>
        <v>710.94113492930398</v>
      </c>
    </row>
    <row r="49" spans="2:6" ht="14.25" customHeight="1">
      <c r="B49" s="198"/>
      <c r="C49" s="817">
        <v>18110250</v>
      </c>
      <c r="D49" s="818">
        <v>250</v>
      </c>
      <c r="E49" s="819">
        <v>859.12117834730907</v>
      </c>
      <c r="F49" s="820">
        <f t="shared" si="1"/>
        <v>859.12117834730907</v>
      </c>
    </row>
    <row r="50" spans="2:6" ht="14.25" customHeight="1">
      <c r="B50" s="198"/>
      <c r="C50" s="817">
        <v>18110280</v>
      </c>
      <c r="D50" s="818">
        <v>280</v>
      </c>
      <c r="E50" s="819">
        <v>950.539006687962</v>
      </c>
      <c r="F50" s="820">
        <f t="shared" si="1"/>
        <v>950.539006687962</v>
      </c>
    </row>
    <row r="51" spans="2:6" ht="14.25" customHeight="1">
      <c r="B51" s="198"/>
      <c r="C51" s="817">
        <v>18110315</v>
      </c>
      <c r="D51" s="818">
        <v>315</v>
      </c>
      <c r="E51" s="819">
        <v>1226.5125588334765</v>
      </c>
      <c r="F51" s="820">
        <f t="shared" si="1"/>
        <v>1226.5125588334765</v>
      </c>
    </row>
    <row r="52" spans="2:6" ht="14.25" customHeight="1">
      <c r="B52" s="198"/>
      <c r="C52" s="817">
        <v>18110355</v>
      </c>
      <c r="D52" s="818">
        <v>355</v>
      </c>
      <c r="E52" s="819">
        <v>1937.1246374434918</v>
      </c>
      <c r="F52" s="820">
        <f t="shared" si="1"/>
        <v>1937.1246374434916</v>
      </c>
    </row>
    <row r="53" spans="2:6" ht="14.25" customHeight="1">
      <c r="B53" s="198"/>
      <c r="C53" s="359">
        <v>18110400</v>
      </c>
      <c r="D53" s="360">
        <v>400</v>
      </c>
      <c r="E53" s="335" t="s">
        <v>1404</v>
      </c>
      <c r="F53" s="336" t="s">
        <v>1404</v>
      </c>
    </row>
    <row r="54" spans="2:6" ht="14.25" customHeight="1">
      <c r="B54" s="198"/>
      <c r="C54" s="359">
        <v>18110450</v>
      </c>
      <c r="D54" s="360">
        <v>450</v>
      </c>
      <c r="E54" s="335" t="s">
        <v>1404</v>
      </c>
      <c r="F54" s="336" t="s">
        <v>1404</v>
      </c>
    </row>
    <row r="55" spans="2:6" ht="14.25" customHeight="1">
      <c r="B55" s="198"/>
      <c r="C55" s="359">
        <v>18110500</v>
      </c>
      <c r="D55" s="360">
        <v>500</v>
      </c>
      <c r="E55" s="335" t="s">
        <v>1404</v>
      </c>
      <c r="F55" s="336" t="s">
        <v>1404</v>
      </c>
    </row>
    <row r="56" spans="2:6" ht="14.25" customHeight="1">
      <c r="B56" s="198"/>
      <c r="C56" s="359">
        <v>18110560</v>
      </c>
      <c r="D56" s="360">
        <v>560</v>
      </c>
      <c r="E56" s="335" t="s">
        <v>1404</v>
      </c>
      <c r="F56" s="336" t="s">
        <v>1404</v>
      </c>
    </row>
    <row r="57" spans="2:6" ht="14.25" customHeight="1">
      <c r="B57" s="198"/>
      <c r="C57" s="359">
        <v>18110630</v>
      </c>
      <c r="D57" s="360">
        <v>630</v>
      </c>
      <c r="E57" s="335" t="s">
        <v>1404</v>
      </c>
      <c r="F57" s="336" t="s">
        <v>1404</v>
      </c>
    </row>
    <row r="58" spans="2:6" ht="14.25" customHeight="1">
      <c r="B58" s="198"/>
      <c r="C58" s="359">
        <v>18110710</v>
      </c>
      <c r="D58" s="360">
        <v>710</v>
      </c>
      <c r="E58" s="335" t="s">
        <v>1404</v>
      </c>
      <c r="F58" s="336" t="s">
        <v>1404</v>
      </c>
    </row>
    <row r="59" spans="2:6" ht="14.25" customHeight="1">
      <c r="B59" s="198"/>
      <c r="C59" s="359">
        <v>18110800</v>
      </c>
      <c r="D59" s="360">
        <v>800</v>
      </c>
      <c r="E59" s="335" t="s">
        <v>1404</v>
      </c>
      <c r="F59" s="336" t="s">
        <v>1404</v>
      </c>
    </row>
    <row r="60" spans="2:6" ht="14.25" customHeight="1" thickBot="1">
      <c r="B60" s="202"/>
      <c r="C60" s="203"/>
      <c r="D60" s="190"/>
      <c r="E60" s="204"/>
      <c r="F60" s="205"/>
    </row>
    <row r="61" spans="2:6" ht="14.25" customHeight="1">
      <c r="B61" s="217"/>
      <c r="C61" s="199"/>
      <c r="D61" s="185"/>
      <c r="E61" s="200"/>
      <c r="F61" s="200"/>
    </row>
    <row r="62" spans="2:6" ht="14.25" customHeight="1" thickBot="1">
      <c r="F62" s="2"/>
    </row>
    <row r="63" spans="2:6" ht="14.25" customHeight="1">
      <c r="B63" s="191"/>
      <c r="C63" s="1085" t="s">
        <v>1595</v>
      </c>
      <c r="D63" s="1085"/>
      <c r="E63" s="1085"/>
      <c r="F63" s="1086"/>
    </row>
    <row r="64" spans="2:6" ht="14.25" customHeight="1">
      <c r="B64" s="197"/>
      <c r="C64" s="1081"/>
      <c r="D64" s="1081"/>
      <c r="E64" s="1081"/>
      <c r="F64" s="1082"/>
    </row>
    <row r="65" spans="2:6" ht="14.25" customHeight="1">
      <c r="B65" s="197"/>
      <c r="C65" s="1081"/>
      <c r="D65" s="1081"/>
      <c r="E65" s="1081"/>
      <c r="F65" s="1082"/>
    </row>
    <row r="66" spans="2:6" ht="14.25" customHeight="1">
      <c r="B66" s="453" t="s">
        <v>1622</v>
      </c>
      <c r="C66" s="813">
        <v>18216032</v>
      </c>
      <c r="D66" s="814">
        <v>32</v>
      </c>
      <c r="E66" s="815">
        <v>80.986191203651615</v>
      </c>
      <c r="F66" s="816">
        <f t="shared" ref="F66:F83" si="2">(E66*(100-$F$5))/100</f>
        <v>80.986191203651615</v>
      </c>
    </row>
    <row r="67" spans="2:6" ht="14.25" customHeight="1">
      <c r="B67" s="197"/>
      <c r="C67" s="817">
        <v>18216040</v>
      </c>
      <c r="D67" s="818">
        <v>40</v>
      </c>
      <c r="E67" s="819">
        <v>88.130750298540761</v>
      </c>
      <c r="F67" s="820">
        <f t="shared" si="2"/>
        <v>88.130750298540775</v>
      </c>
    </row>
    <row r="68" spans="2:6" ht="14.25" customHeight="1">
      <c r="B68" s="197"/>
      <c r="C68" s="817">
        <v>18216050</v>
      </c>
      <c r="D68" s="818">
        <v>50</v>
      </c>
      <c r="E68" s="819">
        <v>121.50106899783994</v>
      </c>
      <c r="F68" s="820">
        <f t="shared" si="2"/>
        <v>121.50106899783994</v>
      </c>
    </row>
    <row r="69" spans="2:6" ht="14.25" customHeight="1">
      <c r="B69" s="198"/>
      <c r="C69" s="817">
        <v>18216063</v>
      </c>
      <c r="D69" s="818">
        <v>63</v>
      </c>
      <c r="E69" s="819">
        <v>169.7558858114914</v>
      </c>
      <c r="F69" s="820">
        <f t="shared" si="2"/>
        <v>169.7558858114914</v>
      </c>
    </row>
    <row r="70" spans="2:6" ht="14.25" customHeight="1">
      <c r="B70" s="198"/>
      <c r="C70" s="817">
        <v>18216075</v>
      </c>
      <c r="D70" s="818">
        <v>75</v>
      </c>
      <c r="E70" s="819">
        <v>186.28130908381627</v>
      </c>
      <c r="F70" s="820">
        <f t="shared" si="2"/>
        <v>186.28130908381627</v>
      </c>
    </row>
    <row r="71" spans="2:6" ht="14.25" customHeight="1">
      <c r="B71" s="198"/>
      <c r="C71" s="817">
        <v>18216090</v>
      </c>
      <c r="D71" s="818">
        <v>90</v>
      </c>
      <c r="E71" s="819">
        <v>206.3846662780042</v>
      </c>
      <c r="F71" s="820">
        <f t="shared" si="2"/>
        <v>206.38466627800418</v>
      </c>
    </row>
    <row r="72" spans="2:6" ht="14.25" customHeight="1">
      <c r="B72" s="198"/>
      <c r="C72" s="817">
        <v>18216110</v>
      </c>
      <c r="D72" s="818">
        <v>110</v>
      </c>
      <c r="E72" s="819">
        <v>266.78829205549363</v>
      </c>
      <c r="F72" s="820">
        <f t="shared" si="2"/>
        <v>266.78829205549363</v>
      </c>
    </row>
    <row r="73" spans="2:6" ht="14.25" customHeight="1">
      <c r="B73" s="198"/>
      <c r="C73" s="817">
        <v>18216125</v>
      </c>
      <c r="D73" s="818">
        <v>125</v>
      </c>
      <c r="E73" s="819">
        <v>297.23979697822227</v>
      </c>
      <c r="F73" s="820">
        <f t="shared" si="2"/>
        <v>297.23979697822227</v>
      </c>
    </row>
    <row r="74" spans="2:6" ht="14.25" customHeight="1">
      <c r="B74" s="198"/>
      <c r="C74" s="817">
        <v>18216140</v>
      </c>
      <c r="D74" s="818">
        <v>140</v>
      </c>
      <c r="E74" s="819">
        <v>334.34213130229074</v>
      </c>
      <c r="F74" s="820">
        <f t="shared" si="2"/>
        <v>334.34213130229074</v>
      </c>
    </row>
    <row r="75" spans="2:6" ht="14.25" customHeight="1">
      <c r="B75" s="198"/>
      <c r="C75" s="817">
        <v>18216160</v>
      </c>
      <c r="D75" s="818">
        <v>160</v>
      </c>
      <c r="E75" s="819">
        <v>392.66032098740197</v>
      </c>
      <c r="F75" s="820">
        <f t="shared" si="2"/>
        <v>392.66032098740192</v>
      </c>
    </row>
    <row r="76" spans="2:6" ht="14.25" customHeight="1">
      <c r="B76" s="198"/>
      <c r="C76" s="817">
        <v>18216180</v>
      </c>
      <c r="D76" s="818">
        <v>180</v>
      </c>
      <c r="E76" s="819">
        <v>656.7040568052247</v>
      </c>
      <c r="F76" s="820">
        <f t="shared" si="2"/>
        <v>656.7040568052247</v>
      </c>
    </row>
    <row r="77" spans="2:6" ht="14.25" customHeight="1">
      <c r="B77" s="198"/>
      <c r="C77" s="817">
        <v>18216200</v>
      </c>
      <c r="D77" s="818">
        <v>200</v>
      </c>
      <c r="E77" s="819">
        <v>795.2097573073637</v>
      </c>
      <c r="F77" s="820">
        <f t="shared" si="2"/>
        <v>795.20975730736382</v>
      </c>
    </row>
    <row r="78" spans="2:6" ht="14.25" customHeight="1">
      <c r="B78" s="198"/>
      <c r="C78" s="817">
        <v>18216225</v>
      </c>
      <c r="D78" s="818">
        <v>225</v>
      </c>
      <c r="E78" s="819">
        <v>948.94847100165475</v>
      </c>
      <c r="F78" s="820">
        <f t="shared" si="2"/>
        <v>948.94847100165464</v>
      </c>
    </row>
    <row r="79" spans="2:6" ht="14.25" customHeight="1">
      <c r="B79" s="198"/>
      <c r="C79" s="817">
        <v>18216250</v>
      </c>
      <c r="D79" s="818">
        <v>250</v>
      </c>
      <c r="E79" s="819">
        <v>1106.2449427818146</v>
      </c>
      <c r="F79" s="820">
        <f t="shared" si="2"/>
        <v>1106.2449427818146</v>
      </c>
    </row>
    <row r="80" spans="2:6" ht="14.25" customHeight="1">
      <c r="B80" s="198"/>
      <c r="C80" s="817">
        <v>18216280</v>
      </c>
      <c r="D80" s="818">
        <v>280</v>
      </c>
      <c r="E80" s="819">
        <v>1315.2087748457468</v>
      </c>
      <c r="F80" s="820">
        <f t="shared" si="2"/>
        <v>1315.2087748457468</v>
      </c>
    </row>
    <row r="81" spans="2:6" ht="14.25" customHeight="1">
      <c r="B81" s="198"/>
      <c r="C81" s="817">
        <v>18216315</v>
      </c>
      <c r="D81" s="818">
        <v>315</v>
      </c>
      <c r="E81" s="819">
        <v>1595.1244681650201</v>
      </c>
      <c r="F81" s="820">
        <f t="shared" si="2"/>
        <v>1595.1244681650198</v>
      </c>
    </row>
    <row r="82" spans="2:6" ht="14.25" customHeight="1">
      <c r="B82" s="198"/>
      <c r="C82" s="817">
        <v>18216355</v>
      </c>
      <c r="D82" s="818">
        <v>355</v>
      </c>
      <c r="E82" s="819">
        <v>2917.7682313371565</v>
      </c>
      <c r="F82" s="820">
        <f t="shared" si="2"/>
        <v>2917.7682313371565</v>
      </c>
    </row>
    <row r="83" spans="2:6" ht="14.25" customHeight="1">
      <c r="B83" s="198"/>
      <c r="C83" s="817">
        <v>18216400</v>
      </c>
      <c r="D83" s="818">
        <v>400</v>
      </c>
      <c r="E83" s="819">
        <v>3209.0251861464872</v>
      </c>
      <c r="F83" s="820">
        <f t="shared" si="2"/>
        <v>3209.0251861464872</v>
      </c>
    </row>
    <row r="84" spans="2:6" ht="14.25" customHeight="1">
      <c r="B84" s="198"/>
      <c r="C84" s="359">
        <v>18216500</v>
      </c>
      <c r="D84" s="360">
        <v>500</v>
      </c>
      <c r="E84" s="335" t="s">
        <v>1404</v>
      </c>
      <c r="F84" s="336" t="s">
        <v>1404</v>
      </c>
    </row>
    <row r="85" spans="2:6" ht="14.25" customHeight="1">
      <c r="B85" s="198"/>
      <c r="C85" s="359">
        <v>18216560</v>
      </c>
      <c r="D85" s="360">
        <v>560</v>
      </c>
      <c r="E85" s="335" t="s">
        <v>1404</v>
      </c>
      <c r="F85" s="336" t="s">
        <v>1404</v>
      </c>
    </row>
    <row r="86" spans="2:6" ht="14.25" customHeight="1">
      <c r="B86" s="198"/>
      <c r="C86" s="359">
        <v>18216630</v>
      </c>
      <c r="D86" s="360">
        <v>630</v>
      </c>
      <c r="E86" s="335" t="s">
        <v>1404</v>
      </c>
      <c r="F86" s="336" t="s">
        <v>1404</v>
      </c>
    </row>
    <row r="87" spans="2:6" ht="14.25" customHeight="1">
      <c r="B87" s="198"/>
      <c r="C87" s="359">
        <v>18216710</v>
      </c>
      <c r="D87" s="360">
        <v>710</v>
      </c>
      <c r="E87" s="335" t="s">
        <v>1404</v>
      </c>
      <c r="F87" s="336" t="s">
        <v>1404</v>
      </c>
    </row>
    <row r="88" spans="2:6" ht="14.25" customHeight="1">
      <c r="B88" s="198"/>
      <c r="C88" s="359">
        <v>18216800</v>
      </c>
      <c r="D88" s="360">
        <v>800</v>
      </c>
      <c r="E88" s="335" t="s">
        <v>1404</v>
      </c>
      <c r="F88" s="336" t="s">
        <v>1404</v>
      </c>
    </row>
    <row r="89" spans="2:6" ht="14.25" customHeight="1">
      <c r="B89" s="198"/>
      <c r="C89" s="1087" t="s">
        <v>1594</v>
      </c>
      <c r="D89" s="1087"/>
      <c r="E89" s="1087"/>
      <c r="F89" s="1088"/>
    </row>
    <row r="90" spans="2:6" ht="14.25" customHeight="1">
      <c r="B90" s="198"/>
      <c r="C90" s="1081"/>
      <c r="D90" s="1081"/>
      <c r="E90" s="1081"/>
      <c r="F90" s="1082"/>
    </row>
    <row r="91" spans="2:6" ht="14.25" customHeight="1">
      <c r="B91" s="197"/>
      <c r="C91" s="817">
        <v>18210040</v>
      </c>
      <c r="D91" s="818">
        <v>40</v>
      </c>
      <c r="E91" s="819">
        <v>100.76442186877152</v>
      </c>
      <c r="F91" s="820">
        <f t="shared" ref="F91:F105" si="3">(E91*(100-$F$5))/100</f>
        <v>100.76442186877152</v>
      </c>
    </row>
    <row r="92" spans="2:6" ht="14.25" customHeight="1">
      <c r="B92" s="197"/>
      <c r="C92" s="817">
        <v>18210050</v>
      </c>
      <c r="D92" s="818">
        <v>50</v>
      </c>
      <c r="E92" s="819">
        <v>147.56709252492522</v>
      </c>
      <c r="F92" s="820">
        <f t="shared" si="3"/>
        <v>147.56709252492522</v>
      </c>
    </row>
    <row r="93" spans="2:6" ht="14.25" customHeight="1">
      <c r="B93" s="197"/>
      <c r="C93" s="817">
        <v>18210063</v>
      </c>
      <c r="D93" s="818">
        <v>63</v>
      </c>
      <c r="E93" s="819">
        <v>156.96247816393591</v>
      </c>
      <c r="F93" s="820">
        <f t="shared" si="3"/>
        <v>156.96247816393591</v>
      </c>
    </row>
    <row r="94" spans="2:6" ht="14.25" customHeight="1">
      <c r="B94" s="198"/>
      <c r="C94" s="817">
        <v>18210075</v>
      </c>
      <c r="D94" s="818">
        <v>75</v>
      </c>
      <c r="E94" s="819">
        <v>169.45093511841694</v>
      </c>
      <c r="F94" s="820">
        <f t="shared" si="3"/>
        <v>169.45093511841694</v>
      </c>
    </row>
    <row r="95" spans="2:6" ht="14.25" customHeight="1">
      <c r="B95" s="198"/>
      <c r="C95" s="817">
        <v>18210090</v>
      </c>
      <c r="D95" s="818">
        <v>90</v>
      </c>
      <c r="E95" s="819">
        <v>211.56317368585272</v>
      </c>
      <c r="F95" s="820">
        <f t="shared" si="3"/>
        <v>211.56317368585272</v>
      </c>
    </row>
    <row r="96" spans="2:6" ht="14.25" customHeight="1">
      <c r="B96" s="198"/>
      <c r="C96" s="817">
        <v>18210110</v>
      </c>
      <c r="D96" s="818">
        <v>110</v>
      </c>
      <c r="E96" s="819">
        <v>239.58959452555999</v>
      </c>
      <c r="F96" s="820">
        <f t="shared" si="3"/>
        <v>239.58959452555999</v>
      </c>
    </row>
    <row r="97" spans="2:6" ht="14.25" customHeight="1">
      <c r="B97" s="198"/>
      <c r="C97" s="817">
        <v>18210125</v>
      </c>
      <c r="D97" s="818">
        <v>125</v>
      </c>
      <c r="E97" s="819">
        <v>272.95991322485918</v>
      </c>
      <c r="F97" s="820">
        <f t="shared" si="3"/>
        <v>272.95991322485918</v>
      </c>
    </row>
    <row r="98" spans="2:6" ht="14.25" customHeight="1">
      <c r="B98" s="198"/>
      <c r="C98" s="817">
        <v>18210140</v>
      </c>
      <c r="D98" s="818">
        <v>140</v>
      </c>
      <c r="E98" s="819">
        <v>301.46554229654078</v>
      </c>
      <c r="F98" s="820">
        <f t="shared" si="3"/>
        <v>301.46554229654078</v>
      </c>
    </row>
    <row r="99" spans="2:6" ht="14.25" customHeight="1">
      <c r="B99" s="198"/>
      <c r="C99" s="817">
        <v>18210160</v>
      </c>
      <c r="D99" s="818">
        <v>160</v>
      </c>
      <c r="E99" s="819">
        <v>481.73496628831617</v>
      </c>
      <c r="F99" s="820">
        <f t="shared" si="3"/>
        <v>481.73496628831623</v>
      </c>
    </row>
    <row r="100" spans="2:6" ht="14.25" customHeight="1">
      <c r="B100" s="198"/>
      <c r="C100" s="817">
        <v>18210180</v>
      </c>
      <c r="D100" s="818">
        <v>180</v>
      </c>
      <c r="E100" s="819">
        <v>582.17991600243795</v>
      </c>
      <c r="F100" s="820">
        <f t="shared" si="3"/>
        <v>582.17991600243795</v>
      </c>
    </row>
    <row r="101" spans="2:6" ht="14.25" customHeight="1">
      <c r="B101" s="198"/>
      <c r="C101" s="817">
        <v>18210200</v>
      </c>
      <c r="D101" s="818">
        <v>200</v>
      </c>
      <c r="E101" s="819">
        <v>690.23411158184877</v>
      </c>
      <c r="F101" s="820">
        <f t="shared" si="3"/>
        <v>690.23411158184865</v>
      </c>
    </row>
    <row r="102" spans="2:6" ht="14.25" customHeight="1">
      <c r="B102" s="198"/>
      <c r="C102" s="817">
        <v>18210225</v>
      </c>
      <c r="D102" s="818">
        <v>225</v>
      </c>
      <c r="E102" s="819">
        <v>834.09823140515437</v>
      </c>
      <c r="F102" s="820">
        <f t="shared" si="3"/>
        <v>834.09823140515437</v>
      </c>
    </row>
    <row r="103" spans="2:6" ht="14.25" customHeight="1">
      <c r="B103" s="198"/>
      <c r="C103" s="817">
        <v>18210250</v>
      </c>
      <c r="D103" s="818">
        <v>250</v>
      </c>
      <c r="E103" s="819">
        <v>922.8534045514192</v>
      </c>
      <c r="F103" s="820">
        <f t="shared" si="3"/>
        <v>922.8534045514192</v>
      </c>
    </row>
    <row r="104" spans="2:6" ht="14.25" customHeight="1">
      <c r="B104" s="198"/>
      <c r="C104" s="817">
        <v>18210280</v>
      </c>
      <c r="D104" s="818">
        <v>280</v>
      </c>
      <c r="E104" s="819">
        <v>1190.788892071336</v>
      </c>
      <c r="F104" s="820">
        <f t="shared" si="3"/>
        <v>1190.788892071336</v>
      </c>
    </row>
    <row r="105" spans="2:6" ht="14.25" customHeight="1">
      <c r="B105" s="198"/>
      <c r="C105" s="817">
        <v>18210315</v>
      </c>
      <c r="D105" s="818">
        <v>315</v>
      </c>
      <c r="E105" s="819">
        <v>1880.7035314985358</v>
      </c>
      <c r="F105" s="820">
        <f t="shared" si="3"/>
        <v>1880.703531498536</v>
      </c>
    </row>
    <row r="106" spans="2:6" ht="14.25" customHeight="1">
      <c r="B106" s="198"/>
      <c r="C106" s="359">
        <v>18210355</v>
      </c>
      <c r="D106" s="359">
        <v>355</v>
      </c>
      <c r="E106" s="335" t="s">
        <v>1404</v>
      </c>
      <c r="F106" s="336" t="s">
        <v>1404</v>
      </c>
    </row>
    <row r="107" spans="2:6" ht="14.25" customHeight="1">
      <c r="B107" s="198"/>
      <c r="C107" s="359">
        <v>18210400</v>
      </c>
      <c r="D107" s="359">
        <v>400</v>
      </c>
      <c r="E107" s="335" t="s">
        <v>1404</v>
      </c>
      <c r="F107" s="336" t="s">
        <v>1404</v>
      </c>
    </row>
    <row r="108" spans="2:6" ht="14.25" customHeight="1">
      <c r="B108" s="198"/>
      <c r="C108" s="359">
        <v>18210450</v>
      </c>
      <c r="D108" s="360">
        <v>450</v>
      </c>
      <c r="E108" s="335" t="s">
        <v>1404</v>
      </c>
      <c r="F108" s="336" t="s">
        <v>1404</v>
      </c>
    </row>
    <row r="109" spans="2:6" ht="14.25" customHeight="1">
      <c r="B109" s="198"/>
      <c r="C109" s="359">
        <v>18210500</v>
      </c>
      <c r="D109" s="360">
        <v>500</v>
      </c>
      <c r="E109" s="335" t="s">
        <v>1404</v>
      </c>
      <c r="F109" s="336" t="s">
        <v>1404</v>
      </c>
    </row>
    <row r="110" spans="2:6" ht="14.25" customHeight="1">
      <c r="B110" s="198"/>
      <c r="C110" s="359">
        <v>18210560</v>
      </c>
      <c r="D110" s="360">
        <v>560</v>
      </c>
      <c r="E110" s="335" t="s">
        <v>1404</v>
      </c>
      <c r="F110" s="336" t="s">
        <v>1404</v>
      </c>
    </row>
    <row r="111" spans="2:6" ht="14.25" customHeight="1">
      <c r="B111" s="198"/>
      <c r="C111" s="359">
        <v>18210630</v>
      </c>
      <c r="D111" s="360">
        <v>630</v>
      </c>
      <c r="E111" s="335" t="s">
        <v>1404</v>
      </c>
      <c r="F111" s="336" t="s">
        <v>1404</v>
      </c>
    </row>
    <row r="112" spans="2:6" ht="14.25" customHeight="1">
      <c r="B112" s="198"/>
      <c r="C112" s="359">
        <v>18210710</v>
      </c>
      <c r="D112" s="360">
        <v>710</v>
      </c>
      <c r="E112" s="335" t="s">
        <v>1404</v>
      </c>
      <c r="F112" s="336" t="s">
        <v>1404</v>
      </c>
    </row>
    <row r="113" spans="2:6" ht="14.25" customHeight="1">
      <c r="B113" s="198"/>
      <c r="C113" s="359">
        <v>18210800</v>
      </c>
      <c r="D113" s="360">
        <v>800</v>
      </c>
      <c r="E113" s="335" t="s">
        <v>1404</v>
      </c>
      <c r="F113" s="336" t="s">
        <v>1404</v>
      </c>
    </row>
    <row r="114" spans="2:6" ht="14.25" customHeight="1">
      <c r="B114" s="198"/>
      <c r="C114" s="199"/>
      <c r="D114" s="185"/>
      <c r="E114" s="200"/>
      <c r="F114" s="201"/>
    </row>
    <row r="115" spans="2:6" ht="14.25" customHeight="1" thickBot="1">
      <c r="B115" s="202"/>
      <c r="C115" s="203"/>
      <c r="D115" s="190"/>
      <c r="E115" s="204"/>
      <c r="F115" s="205"/>
    </row>
    <row r="116" spans="2:6" ht="14.25" customHeight="1">
      <c r="F116" s="2"/>
    </row>
    <row r="117" spans="2:6" ht="14.25" customHeight="1">
      <c r="F117" s="2"/>
    </row>
    <row r="118" spans="2:6" ht="14.25" customHeight="1">
      <c r="F118" s="2"/>
    </row>
    <row r="119" spans="2:6" ht="14.25" customHeight="1">
      <c r="F119" s="2"/>
    </row>
    <row r="120" spans="2:6" ht="14.25" customHeight="1">
      <c r="F120" s="2"/>
    </row>
    <row r="121" spans="2:6" ht="14.25" customHeight="1">
      <c r="F121" s="2"/>
    </row>
    <row r="122" spans="2:6" ht="14.25" customHeight="1" thickBot="1">
      <c r="F122" s="2"/>
    </row>
    <row r="123" spans="2:6" ht="14.25" customHeight="1">
      <c r="B123" s="212"/>
      <c r="C123" s="213"/>
      <c r="D123" s="214"/>
      <c r="E123" s="215"/>
      <c r="F123" s="216"/>
    </row>
    <row r="124" spans="2:6" ht="14.25" customHeight="1">
      <c r="B124" s="196"/>
      <c r="C124" s="1081" t="s">
        <v>1595</v>
      </c>
      <c r="D124" s="1081"/>
      <c r="E124" s="1081"/>
      <c r="F124" s="1082"/>
    </row>
    <row r="125" spans="2:6" ht="14.25" customHeight="1">
      <c r="B125" s="197"/>
      <c r="C125" s="1081"/>
      <c r="D125" s="1081"/>
      <c r="E125" s="1081"/>
      <c r="F125" s="1082"/>
    </row>
    <row r="126" spans="2:6" ht="14.25" customHeight="1">
      <c r="B126" s="197"/>
      <c r="C126" s="813">
        <v>18016032</v>
      </c>
      <c r="D126" s="814">
        <v>32</v>
      </c>
      <c r="E126" s="815">
        <v>80.986191203651615</v>
      </c>
      <c r="F126" s="816">
        <f t="shared" ref="F126:F143" si="4">(E126*(100-$F$5))/100</f>
        <v>80.986191203651615</v>
      </c>
    </row>
    <row r="127" spans="2:6" ht="14.25" customHeight="1">
      <c r="B127" s="453" t="s">
        <v>1623</v>
      </c>
      <c r="C127" s="817">
        <v>18016040</v>
      </c>
      <c r="D127" s="818">
        <v>40</v>
      </c>
      <c r="E127" s="819">
        <v>88.130750298540761</v>
      </c>
      <c r="F127" s="820">
        <f t="shared" si="4"/>
        <v>88.130750298540775</v>
      </c>
    </row>
    <row r="128" spans="2:6" ht="14.25" customHeight="1">
      <c r="B128" s="453"/>
      <c r="C128" s="817">
        <v>18016050</v>
      </c>
      <c r="D128" s="818">
        <v>50</v>
      </c>
      <c r="E128" s="819">
        <v>121.50106899783994</v>
      </c>
      <c r="F128" s="820">
        <f t="shared" si="4"/>
        <v>121.50106899783994</v>
      </c>
    </row>
    <row r="129" spans="2:6" ht="14.25" customHeight="1">
      <c r="B129" s="197"/>
      <c r="C129" s="817">
        <v>18016063</v>
      </c>
      <c r="D129" s="818">
        <v>63</v>
      </c>
      <c r="E129" s="819">
        <v>169.76377600000004</v>
      </c>
      <c r="F129" s="820">
        <f t="shared" si="4"/>
        <v>169.76377600000004</v>
      </c>
    </row>
    <row r="130" spans="2:6" ht="14.25" customHeight="1">
      <c r="B130" s="198"/>
      <c r="C130" s="817">
        <v>18016075</v>
      </c>
      <c r="D130" s="818">
        <v>75</v>
      </c>
      <c r="E130" s="819">
        <v>186.28130908381627</v>
      </c>
      <c r="F130" s="820">
        <f t="shared" si="4"/>
        <v>186.28130908381627</v>
      </c>
    </row>
    <row r="131" spans="2:6" ht="14.25" customHeight="1">
      <c r="B131" s="198"/>
      <c r="C131" s="817">
        <v>18016090</v>
      </c>
      <c r="D131" s="818">
        <v>90</v>
      </c>
      <c r="E131" s="819">
        <v>206.3846662780042</v>
      </c>
      <c r="F131" s="820">
        <f t="shared" si="4"/>
        <v>206.38466627800418</v>
      </c>
    </row>
    <row r="132" spans="2:6" ht="14.25" customHeight="1">
      <c r="B132" s="198"/>
      <c r="C132" s="817">
        <v>18016110</v>
      </c>
      <c r="D132" s="818">
        <v>110</v>
      </c>
      <c r="E132" s="819">
        <v>266.78829205549363</v>
      </c>
      <c r="F132" s="820">
        <f t="shared" si="4"/>
        <v>266.78829205549363</v>
      </c>
    </row>
    <row r="133" spans="2:6" ht="14.25" customHeight="1">
      <c r="B133" s="198"/>
      <c r="C133" s="817">
        <v>18016125</v>
      </c>
      <c r="D133" s="818">
        <v>125</v>
      </c>
      <c r="E133" s="819">
        <v>297.23979697822227</v>
      </c>
      <c r="F133" s="820">
        <f t="shared" si="4"/>
        <v>297.23979697822227</v>
      </c>
    </row>
    <row r="134" spans="2:6" ht="14.25" customHeight="1">
      <c r="B134" s="198"/>
      <c r="C134" s="817">
        <v>18016140</v>
      </c>
      <c r="D134" s="818">
        <v>140</v>
      </c>
      <c r="E134" s="819">
        <v>334.34213130229074</v>
      </c>
      <c r="F134" s="820">
        <f t="shared" si="4"/>
        <v>334.34213130229074</v>
      </c>
    </row>
    <row r="135" spans="2:6" ht="14.25" customHeight="1">
      <c r="B135" s="198"/>
      <c r="C135" s="817">
        <v>18016160</v>
      </c>
      <c r="D135" s="818">
        <v>160</v>
      </c>
      <c r="E135" s="819">
        <v>392.67390400000005</v>
      </c>
      <c r="F135" s="820">
        <f t="shared" si="4"/>
        <v>392.67390400000005</v>
      </c>
    </row>
    <row r="136" spans="2:6" ht="14.25" customHeight="1">
      <c r="B136" s="198"/>
      <c r="C136" s="817">
        <v>18016180</v>
      </c>
      <c r="D136" s="818">
        <v>180</v>
      </c>
      <c r="E136" s="819">
        <v>656.7040568052247</v>
      </c>
      <c r="F136" s="820">
        <f t="shared" si="4"/>
        <v>656.7040568052247</v>
      </c>
    </row>
    <row r="137" spans="2:6" ht="14.25" customHeight="1">
      <c r="B137" s="198"/>
      <c r="C137" s="817">
        <v>18016200</v>
      </c>
      <c r="D137" s="818">
        <v>200</v>
      </c>
      <c r="E137" s="819">
        <v>795.2097573073637</v>
      </c>
      <c r="F137" s="820">
        <f t="shared" si="4"/>
        <v>795.20975730736382</v>
      </c>
    </row>
    <row r="138" spans="2:6" ht="14.25" customHeight="1">
      <c r="B138" s="198"/>
      <c r="C138" s="817">
        <v>18016225</v>
      </c>
      <c r="D138" s="818">
        <v>225</v>
      </c>
      <c r="E138" s="819">
        <v>948.94847100165475</v>
      </c>
      <c r="F138" s="820">
        <f t="shared" si="4"/>
        <v>948.94847100165464</v>
      </c>
    </row>
    <row r="139" spans="2:6" ht="14.25" customHeight="1">
      <c r="B139" s="198"/>
      <c r="C139" s="817">
        <v>18016250</v>
      </c>
      <c r="D139" s="818">
        <v>250</v>
      </c>
      <c r="E139" s="819">
        <v>1106.2449427818146</v>
      </c>
      <c r="F139" s="820">
        <f t="shared" si="4"/>
        <v>1106.2449427818146</v>
      </c>
    </row>
    <row r="140" spans="2:6" ht="14.25" customHeight="1">
      <c r="B140" s="198"/>
      <c r="C140" s="817">
        <v>18016280</v>
      </c>
      <c r="D140" s="818">
        <v>280</v>
      </c>
      <c r="E140" s="819">
        <v>1315.2087748457468</v>
      </c>
      <c r="F140" s="820">
        <f t="shared" si="4"/>
        <v>1315.2087748457468</v>
      </c>
    </row>
    <row r="141" spans="2:6" ht="14.25" customHeight="1">
      <c r="B141" s="198"/>
      <c r="C141" s="817">
        <v>18016315</v>
      </c>
      <c r="D141" s="818">
        <v>315</v>
      </c>
      <c r="E141" s="819">
        <v>1595.1190136927275</v>
      </c>
      <c r="F141" s="820">
        <f t="shared" si="4"/>
        <v>1595.1190136927275</v>
      </c>
    </row>
    <row r="142" spans="2:6" ht="14.25" customHeight="1">
      <c r="B142" s="198"/>
      <c r="C142" s="817">
        <v>18016355</v>
      </c>
      <c r="D142" s="818">
        <v>355</v>
      </c>
      <c r="E142" s="819">
        <v>2917.7682313371565</v>
      </c>
      <c r="F142" s="820">
        <f t="shared" si="4"/>
        <v>2917.7682313371565</v>
      </c>
    </row>
    <row r="143" spans="2:6" ht="14.25" customHeight="1">
      <c r="B143" s="198"/>
      <c r="C143" s="817">
        <v>18016400</v>
      </c>
      <c r="D143" s="818">
        <v>400</v>
      </c>
      <c r="E143" s="819">
        <v>3209.0251861464872</v>
      </c>
      <c r="F143" s="820">
        <f t="shared" si="4"/>
        <v>3209.0251861464872</v>
      </c>
    </row>
    <row r="144" spans="2:6" ht="14.25" customHeight="1">
      <c r="B144" s="198"/>
      <c r="C144" s="821">
        <v>18016450</v>
      </c>
      <c r="D144" s="822">
        <v>450</v>
      </c>
      <c r="E144" s="811" t="s">
        <v>1404</v>
      </c>
      <c r="F144" s="812" t="s">
        <v>1404</v>
      </c>
    </row>
    <row r="145" spans="2:6" ht="14.25" customHeight="1">
      <c r="B145" s="198"/>
      <c r="C145" s="821">
        <v>18016500</v>
      </c>
      <c r="D145" s="822">
        <v>500</v>
      </c>
      <c r="E145" s="811" t="s">
        <v>1404</v>
      </c>
      <c r="F145" s="812" t="s">
        <v>1404</v>
      </c>
    </row>
    <row r="146" spans="2:6" ht="14.25" customHeight="1">
      <c r="B146" s="198"/>
      <c r="C146" s="821">
        <v>18016560</v>
      </c>
      <c r="D146" s="822">
        <v>560</v>
      </c>
      <c r="E146" s="811" t="s">
        <v>1404</v>
      </c>
      <c r="F146" s="812" t="s">
        <v>1404</v>
      </c>
    </row>
    <row r="147" spans="2:6" ht="14.25" customHeight="1">
      <c r="B147" s="198"/>
      <c r="C147" s="821">
        <v>18016630</v>
      </c>
      <c r="D147" s="822">
        <v>630</v>
      </c>
      <c r="E147" s="811" t="s">
        <v>1404</v>
      </c>
      <c r="F147" s="812" t="s">
        <v>1404</v>
      </c>
    </row>
    <row r="148" spans="2:6" ht="14.25" customHeight="1">
      <c r="B148" s="198"/>
      <c r="C148" s="821">
        <v>18016710</v>
      </c>
      <c r="D148" s="822">
        <v>710</v>
      </c>
      <c r="E148" s="811" t="s">
        <v>1404</v>
      </c>
      <c r="F148" s="812" t="s">
        <v>1404</v>
      </c>
    </row>
    <row r="149" spans="2:6" ht="14.25" customHeight="1">
      <c r="B149" s="198"/>
      <c r="C149" s="821">
        <v>18016800</v>
      </c>
      <c r="D149" s="822">
        <v>800</v>
      </c>
      <c r="E149" s="811" t="s">
        <v>1404</v>
      </c>
      <c r="F149" s="812" t="s">
        <v>1404</v>
      </c>
    </row>
    <row r="150" spans="2:6" ht="14.25" customHeight="1">
      <c r="B150" s="198"/>
      <c r="C150" s="1087" t="s">
        <v>1594</v>
      </c>
      <c r="D150" s="1087"/>
      <c r="E150" s="1087"/>
      <c r="F150" s="1088"/>
    </row>
    <row r="151" spans="2:6" ht="14.25" customHeight="1">
      <c r="B151" s="198"/>
      <c r="C151" s="1081"/>
      <c r="D151" s="1081"/>
      <c r="E151" s="1081"/>
      <c r="F151" s="1082"/>
    </row>
    <row r="152" spans="2:6" ht="14.25" customHeight="1">
      <c r="B152" s="198"/>
      <c r="C152" s="824">
        <v>18010032</v>
      </c>
      <c r="D152" s="825">
        <v>32</v>
      </c>
      <c r="E152" s="830" t="s">
        <v>1404</v>
      </c>
      <c r="F152" s="827" t="s">
        <v>1404</v>
      </c>
    </row>
    <row r="153" spans="2:6" ht="14.25" customHeight="1">
      <c r="B153" s="197"/>
      <c r="C153" s="821">
        <v>18010040</v>
      </c>
      <c r="D153" s="822">
        <v>40</v>
      </c>
      <c r="E153" s="831" t="s">
        <v>1404</v>
      </c>
      <c r="F153" s="829" t="s">
        <v>1404</v>
      </c>
    </row>
    <row r="154" spans="2:6" ht="14.25" customHeight="1">
      <c r="B154" s="197"/>
      <c r="C154" s="817">
        <v>18010050</v>
      </c>
      <c r="D154" s="818">
        <v>50</v>
      </c>
      <c r="E154" s="832">
        <v>100.755424</v>
      </c>
      <c r="F154" s="820">
        <f t="shared" ref="F154:F169" si="5">(E154*(100-$F$5))/100</f>
        <v>100.755424</v>
      </c>
    </row>
    <row r="155" spans="2:6" ht="14.25" customHeight="1">
      <c r="B155" s="197"/>
      <c r="C155" s="817">
        <v>18010063</v>
      </c>
      <c r="D155" s="818">
        <v>63</v>
      </c>
      <c r="E155" s="832">
        <v>147.57060509085193</v>
      </c>
      <c r="F155" s="820">
        <f t="shared" si="5"/>
        <v>147.57060509085193</v>
      </c>
    </row>
    <row r="156" spans="2:6" ht="14.25" customHeight="1">
      <c r="B156" s="198"/>
      <c r="C156" s="817">
        <v>18010075</v>
      </c>
      <c r="D156" s="818">
        <v>75</v>
      </c>
      <c r="E156" s="832">
        <v>156.97035199999999</v>
      </c>
      <c r="F156" s="820">
        <f t="shared" si="5"/>
        <v>156.97035199999999</v>
      </c>
    </row>
    <row r="157" spans="2:6" ht="14.25" customHeight="1">
      <c r="B157" s="198"/>
      <c r="C157" s="817">
        <v>18010090</v>
      </c>
      <c r="D157" s="818">
        <v>90</v>
      </c>
      <c r="E157" s="832">
        <v>169.44076799999999</v>
      </c>
      <c r="F157" s="820">
        <f t="shared" si="5"/>
        <v>169.44076799999999</v>
      </c>
    </row>
    <row r="158" spans="2:6" ht="14.25" customHeight="1">
      <c r="B158" s="198"/>
      <c r="C158" s="817">
        <v>18010110</v>
      </c>
      <c r="D158" s="818">
        <v>110</v>
      </c>
      <c r="E158" s="832">
        <v>211.56317368585272</v>
      </c>
      <c r="F158" s="820">
        <f t="shared" si="5"/>
        <v>211.56317368585272</v>
      </c>
    </row>
    <row r="159" spans="2:6" ht="14.25" customHeight="1">
      <c r="B159" s="198"/>
      <c r="C159" s="817">
        <v>18010125</v>
      </c>
      <c r="D159" s="818">
        <v>125</v>
      </c>
      <c r="E159" s="832">
        <v>239.58959452555999</v>
      </c>
      <c r="F159" s="820">
        <f t="shared" si="5"/>
        <v>239.58959452555999</v>
      </c>
    </row>
    <row r="160" spans="2:6" ht="14.25" customHeight="1">
      <c r="B160" s="198"/>
      <c r="C160" s="817">
        <v>18010140</v>
      </c>
      <c r="D160" s="818">
        <v>140</v>
      </c>
      <c r="E160" s="832">
        <v>272.96635292905813</v>
      </c>
      <c r="F160" s="820">
        <f t="shared" si="5"/>
        <v>272.96635292905813</v>
      </c>
    </row>
    <row r="161" spans="2:6" ht="14.25" customHeight="1">
      <c r="B161" s="198"/>
      <c r="C161" s="817">
        <v>18010160</v>
      </c>
      <c r="D161" s="818">
        <v>160</v>
      </c>
      <c r="E161" s="832">
        <v>301.45875200000006</v>
      </c>
      <c r="F161" s="820">
        <f t="shared" si="5"/>
        <v>301.45875200000006</v>
      </c>
    </row>
    <row r="162" spans="2:6" ht="14.25" customHeight="1">
      <c r="B162" s="198"/>
      <c r="C162" s="817">
        <v>18010180</v>
      </c>
      <c r="D162" s="818">
        <v>180</v>
      </c>
      <c r="E162" s="832">
        <v>481.74336000000011</v>
      </c>
      <c r="F162" s="820">
        <f t="shared" si="5"/>
        <v>481.74336000000011</v>
      </c>
    </row>
    <row r="163" spans="2:6" ht="14.25" customHeight="1">
      <c r="B163" s="198"/>
      <c r="C163" s="817">
        <v>18010200</v>
      </c>
      <c r="D163" s="818">
        <v>200</v>
      </c>
      <c r="E163" s="832">
        <v>582.18731200000013</v>
      </c>
      <c r="F163" s="820">
        <f t="shared" si="5"/>
        <v>582.18731200000013</v>
      </c>
    </row>
    <row r="164" spans="2:6" ht="14.25" customHeight="1">
      <c r="B164" s="198"/>
      <c r="C164" s="817">
        <v>18010225</v>
      </c>
      <c r="D164" s="818">
        <v>225</v>
      </c>
      <c r="E164" s="832">
        <v>690.23411158184877</v>
      </c>
      <c r="F164" s="820">
        <f t="shared" si="5"/>
        <v>690.23411158184865</v>
      </c>
    </row>
    <row r="165" spans="2:6" ht="14.25" customHeight="1">
      <c r="B165" s="198"/>
      <c r="C165" s="817">
        <v>18010250</v>
      </c>
      <c r="D165" s="818">
        <v>250</v>
      </c>
      <c r="E165" s="832">
        <v>834.09823140515437</v>
      </c>
      <c r="F165" s="820">
        <f t="shared" si="5"/>
        <v>834.09823140515437</v>
      </c>
    </row>
    <row r="166" spans="2:6" ht="14.25" customHeight="1">
      <c r="B166" s="198"/>
      <c r="C166" s="817">
        <v>18010280</v>
      </c>
      <c r="D166" s="818">
        <v>280</v>
      </c>
      <c r="E166" s="832">
        <v>922.84816425997553</v>
      </c>
      <c r="F166" s="820">
        <f t="shared" si="5"/>
        <v>922.84816425997565</v>
      </c>
    </row>
    <row r="167" spans="2:6" ht="14.25" customHeight="1">
      <c r="B167" s="198"/>
      <c r="C167" s="817">
        <v>18010315</v>
      </c>
      <c r="D167" s="818">
        <v>315</v>
      </c>
      <c r="E167" s="832">
        <v>1190.7884065947449</v>
      </c>
      <c r="F167" s="820">
        <f t="shared" si="5"/>
        <v>1190.7884065947449</v>
      </c>
    </row>
    <row r="168" spans="2:6" ht="14.25" customHeight="1">
      <c r="B168" s="198"/>
      <c r="C168" s="817">
        <v>18010355</v>
      </c>
      <c r="D168" s="818">
        <v>355</v>
      </c>
      <c r="E168" s="832">
        <v>1880.7140800000002</v>
      </c>
      <c r="F168" s="820">
        <f t="shared" si="5"/>
        <v>1880.7140800000002</v>
      </c>
    </row>
    <row r="169" spans="2:6" ht="14.25" customHeight="1">
      <c r="B169" s="198"/>
      <c r="C169" s="817">
        <v>18010400</v>
      </c>
      <c r="D169" s="818">
        <v>400</v>
      </c>
      <c r="E169" s="832">
        <v>2610.3198468717237</v>
      </c>
      <c r="F169" s="820">
        <f t="shared" si="5"/>
        <v>2610.3198468717237</v>
      </c>
    </row>
    <row r="170" spans="2:6" ht="14.25" customHeight="1">
      <c r="B170" s="198"/>
      <c r="C170" s="821">
        <v>18010450</v>
      </c>
      <c r="D170" s="822">
        <v>450</v>
      </c>
      <c r="E170" s="811" t="s">
        <v>1404</v>
      </c>
      <c r="F170" s="812" t="s">
        <v>1404</v>
      </c>
    </row>
    <row r="171" spans="2:6" ht="14.25" customHeight="1">
      <c r="B171" s="198"/>
      <c r="C171" s="821">
        <v>18010500</v>
      </c>
      <c r="D171" s="822">
        <v>500</v>
      </c>
      <c r="E171" s="811" t="s">
        <v>1404</v>
      </c>
      <c r="F171" s="812" t="s">
        <v>1404</v>
      </c>
    </row>
    <row r="172" spans="2:6" ht="14.25" customHeight="1">
      <c r="B172" s="198"/>
      <c r="C172" s="821">
        <v>18010560</v>
      </c>
      <c r="D172" s="822">
        <v>560</v>
      </c>
      <c r="E172" s="811" t="s">
        <v>1404</v>
      </c>
      <c r="F172" s="812" t="s">
        <v>1404</v>
      </c>
    </row>
    <row r="173" spans="2:6" ht="14.25" customHeight="1">
      <c r="B173" s="198"/>
      <c r="C173" s="821">
        <v>18010630</v>
      </c>
      <c r="D173" s="822">
        <v>630</v>
      </c>
      <c r="E173" s="811" t="s">
        <v>1404</v>
      </c>
      <c r="F173" s="812" t="s">
        <v>1404</v>
      </c>
    </row>
    <row r="174" spans="2:6" ht="14.25" customHeight="1">
      <c r="B174" s="198"/>
      <c r="C174" s="821">
        <v>18010710</v>
      </c>
      <c r="D174" s="822">
        <v>710</v>
      </c>
      <c r="E174" s="811" t="s">
        <v>1404</v>
      </c>
      <c r="F174" s="812" t="s">
        <v>1404</v>
      </c>
    </row>
    <row r="175" spans="2:6" ht="14.25" customHeight="1">
      <c r="B175" s="198"/>
      <c r="C175" s="821">
        <v>18010800</v>
      </c>
      <c r="D175" s="822">
        <v>800</v>
      </c>
      <c r="E175" s="811" t="s">
        <v>1404</v>
      </c>
      <c r="F175" s="812" t="s">
        <v>1404</v>
      </c>
    </row>
    <row r="176" spans="2:6" ht="14.25" customHeight="1">
      <c r="B176" s="198"/>
      <c r="C176" s="199"/>
      <c r="D176" s="185"/>
      <c r="E176" s="200"/>
      <c r="F176" s="201"/>
    </row>
    <row r="177" spans="2:6" ht="14.25" customHeight="1" thickBot="1">
      <c r="B177" s="202"/>
      <c r="C177" s="203"/>
      <c r="D177" s="190"/>
      <c r="E177" s="204"/>
      <c r="F177" s="205"/>
    </row>
    <row r="178" spans="2:6" ht="14.25" customHeight="1">
      <c r="F178" s="2"/>
    </row>
    <row r="179" spans="2:6" ht="14.25" customHeight="1">
      <c r="F179" s="2"/>
    </row>
    <row r="180" spans="2:6" ht="14.25" customHeight="1">
      <c r="F180" s="2"/>
    </row>
    <row r="181" spans="2:6" ht="14.25" customHeight="1">
      <c r="F181" s="2"/>
    </row>
    <row r="182" spans="2:6" ht="14.25" customHeight="1" thickBot="1">
      <c r="F182" s="2"/>
    </row>
    <row r="183" spans="2:6" ht="14.25" customHeight="1">
      <c r="B183" s="207"/>
      <c r="C183" s="208"/>
      <c r="D183" s="209"/>
      <c r="E183" s="210"/>
      <c r="F183" s="211"/>
    </row>
    <row r="184" spans="2:6" ht="14.25" customHeight="1">
      <c r="B184" s="186"/>
      <c r="C184" s="1081" t="s">
        <v>1595</v>
      </c>
      <c r="D184" s="1081"/>
      <c r="E184" s="1081"/>
      <c r="F184" s="1082"/>
    </row>
    <row r="185" spans="2:6" ht="14.25" customHeight="1">
      <c r="B185" s="187"/>
      <c r="C185" s="1081"/>
      <c r="D185" s="1081"/>
      <c r="E185" s="1081"/>
      <c r="F185" s="1082"/>
    </row>
    <row r="186" spans="2:6" ht="14.25" customHeight="1">
      <c r="B186" s="187"/>
      <c r="C186" s="813">
        <v>18316032</v>
      </c>
      <c r="D186" s="814">
        <v>32</v>
      </c>
      <c r="E186" s="815">
        <v>80.986191203651629</v>
      </c>
      <c r="F186" s="816">
        <f t="shared" ref="F186:F203" si="6">(E186*(100-$F$5))/100</f>
        <v>80.986191203651629</v>
      </c>
    </row>
    <row r="187" spans="2:6" ht="14.25" customHeight="1">
      <c r="B187" s="453" t="s">
        <v>1624</v>
      </c>
      <c r="C187" s="817">
        <v>18316040</v>
      </c>
      <c r="D187" s="818">
        <v>40</v>
      </c>
      <c r="E187" s="819">
        <v>88.130750298540761</v>
      </c>
      <c r="F187" s="820">
        <f t="shared" si="6"/>
        <v>88.130750298540775</v>
      </c>
    </row>
    <row r="188" spans="2:6" ht="14.25" customHeight="1">
      <c r="B188" s="187"/>
      <c r="C188" s="817">
        <v>18316050</v>
      </c>
      <c r="D188" s="818">
        <v>50</v>
      </c>
      <c r="E188" s="819">
        <v>121.50106899783994</v>
      </c>
      <c r="F188" s="820">
        <f t="shared" si="6"/>
        <v>121.50106899783994</v>
      </c>
    </row>
    <row r="189" spans="2:6" ht="14.25" customHeight="1">
      <c r="B189" s="187"/>
      <c r="C189" s="817">
        <v>18316063</v>
      </c>
      <c r="D189" s="818">
        <v>63</v>
      </c>
      <c r="E189" s="819">
        <v>169.75588581149142</v>
      </c>
      <c r="F189" s="820">
        <f t="shared" si="6"/>
        <v>169.75588581149142</v>
      </c>
    </row>
    <row r="190" spans="2:6" ht="14.25" customHeight="1">
      <c r="B190" s="188"/>
      <c r="C190" s="817">
        <v>18316075</v>
      </c>
      <c r="D190" s="818">
        <v>75</v>
      </c>
      <c r="E190" s="819">
        <v>186.28130908381627</v>
      </c>
      <c r="F190" s="820">
        <f t="shared" si="6"/>
        <v>186.28130908381627</v>
      </c>
    </row>
    <row r="191" spans="2:6" ht="14.25" customHeight="1">
      <c r="B191" s="188"/>
      <c r="C191" s="817">
        <v>18316090</v>
      </c>
      <c r="D191" s="818">
        <v>90</v>
      </c>
      <c r="E191" s="819">
        <v>206.37901190358562</v>
      </c>
      <c r="F191" s="820">
        <f t="shared" si="6"/>
        <v>206.37901190358562</v>
      </c>
    </row>
    <row r="192" spans="2:6" ht="14.25" customHeight="1">
      <c r="B192" s="188"/>
      <c r="C192" s="817">
        <v>18316110</v>
      </c>
      <c r="D192" s="818">
        <v>110</v>
      </c>
      <c r="E192" s="819">
        <v>266.78829205549363</v>
      </c>
      <c r="F192" s="820">
        <f t="shared" si="6"/>
        <v>266.78829205549363</v>
      </c>
    </row>
    <row r="193" spans="2:6" ht="14.25" customHeight="1">
      <c r="B193" s="188"/>
      <c r="C193" s="817">
        <v>18316125</v>
      </c>
      <c r="D193" s="818">
        <v>125</v>
      </c>
      <c r="E193" s="819">
        <v>297.23979697822227</v>
      </c>
      <c r="F193" s="820">
        <f t="shared" si="6"/>
        <v>297.23979697822227</v>
      </c>
    </row>
    <row r="194" spans="2:6" ht="14.25" customHeight="1">
      <c r="B194" s="188"/>
      <c r="C194" s="817">
        <v>18316140</v>
      </c>
      <c r="D194" s="818">
        <v>140</v>
      </c>
      <c r="E194" s="819">
        <v>334.34213130229074</v>
      </c>
      <c r="F194" s="820">
        <f t="shared" si="6"/>
        <v>334.34213130229074</v>
      </c>
    </row>
    <row r="195" spans="2:6" ht="14.25" customHeight="1">
      <c r="B195" s="188"/>
      <c r="C195" s="817">
        <v>18316160</v>
      </c>
      <c r="D195" s="818">
        <v>160</v>
      </c>
      <c r="E195" s="819">
        <v>392.66032098740192</v>
      </c>
      <c r="F195" s="820">
        <f t="shared" si="6"/>
        <v>392.66032098740192</v>
      </c>
    </row>
    <row r="196" spans="2:6" ht="14.25" customHeight="1">
      <c r="B196" s="188"/>
      <c r="C196" s="817">
        <v>18316180</v>
      </c>
      <c r="D196" s="818">
        <v>180</v>
      </c>
      <c r="E196" s="819">
        <v>656.70405680522481</v>
      </c>
      <c r="F196" s="820">
        <f t="shared" si="6"/>
        <v>656.70405680522481</v>
      </c>
    </row>
    <row r="197" spans="2:6" ht="14.25" customHeight="1">
      <c r="B197" s="188"/>
      <c r="C197" s="817">
        <v>18316200</v>
      </c>
      <c r="D197" s="818">
        <v>200</v>
      </c>
      <c r="E197" s="819">
        <v>795.20975730736382</v>
      </c>
      <c r="F197" s="820">
        <f t="shared" si="6"/>
        <v>795.20975730736382</v>
      </c>
    </row>
    <row r="198" spans="2:6" ht="14.25" customHeight="1">
      <c r="B198" s="188"/>
      <c r="C198" s="817">
        <v>18316225</v>
      </c>
      <c r="D198" s="818">
        <v>225</v>
      </c>
      <c r="E198" s="819">
        <v>948.94847100165475</v>
      </c>
      <c r="F198" s="820">
        <f t="shared" si="6"/>
        <v>948.94847100165464</v>
      </c>
    </row>
    <row r="199" spans="2:6" ht="14.25" customHeight="1">
      <c r="B199" s="188"/>
      <c r="C199" s="817">
        <v>18316250</v>
      </c>
      <c r="D199" s="818">
        <v>250</v>
      </c>
      <c r="E199" s="819">
        <v>1106.2449427818146</v>
      </c>
      <c r="F199" s="820">
        <f t="shared" si="6"/>
        <v>1106.2449427818146</v>
      </c>
    </row>
    <row r="200" spans="2:6" ht="14.25" customHeight="1">
      <c r="B200" s="188"/>
      <c r="C200" s="817">
        <v>18316280</v>
      </c>
      <c r="D200" s="818">
        <v>280</v>
      </c>
      <c r="E200" s="819">
        <v>1315.2087748457468</v>
      </c>
      <c r="F200" s="820">
        <f t="shared" si="6"/>
        <v>1315.2087748457468</v>
      </c>
    </row>
    <row r="201" spans="2:6" ht="14.25" customHeight="1">
      <c r="B201" s="188"/>
      <c r="C201" s="817">
        <v>18316315</v>
      </c>
      <c r="D201" s="818">
        <v>315</v>
      </c>
      <c r="E201" s="819">
        <v>1595.1244681650201</v>
      </c>
      <c r="F201" s="820">
        <f t="shared" si="6"/>
        <v>1595.1244681650198</v>
      </c>
    </row>
    <row r="202" spans="2:6" ht="14.25" customHeight="1">
      <c r="B202" s="188"/>
      <c r="C202" s="817">
        <v>18316355</v>
      </c>
      <c r="D202" s="818">
        <v>355</v>
      </c>
      <c r="E202" s="819">
        <v>2917.7682313371565</v>
      </c>
      <c r="F202" s="820">
        <f t="shared" si="6"/>
        <v>2917.7682313371565</v>
      </c>
    </row>
    <row r="203" spans="2:6" ht="14.25" customHeight="1">
      <c r="B203" s="188"/>
      <c r="C203" s="817">
        <v>18316400</v>
      </c>
      <c r="D203" s="818">
        <v>400</v>
      </c>
      <c r="E203" s="819">
        <v>3209.0251861464872</v>
      </c>
      <c r="F203" s="820">
        <f t="shared" si="6"/>
        <v>3209.0251861464872</v>
      </c>
    </row>
    <row r="204" spans="2:6" ht="14.25" customHeight="1">
      <c r="B204" s="188"/>
      <c r="C204" s="821">
        <v>18316450</v>
      </c>
      <c r="D204" s="822">
        <v>450</v>
      </c>
      <c r="E204" s="811" t="s">
        <v>1404</v>
      </c>
      <c r="F204" s="812" t="s">
        <v>1404</v>
      </c>
    </row>
    <row r="205" spans="2:6" ht="14.25" customHeight="1">
      <c r="B205" s="188"/>
      <c r="C205" s="821">
        <v>18316500</v>
      </c>
      <c r="D205" s="822">
        <v>500</v>
      </c>
      <c r="E205" s="811" t="s">
        <v>1404</v>
      </c>
      <c r="F205" s="812" t="s">
        <v>1404</v>
      </c>
    </row>
    <row r="206" spans="2:6" ht="14.25" customHeight="1">
      <c r="B206" s="188"/>
      <c r="C206" s="821">
        <v>18316560</v>
      </c>
      <c r="D206" s="822">
        <v>560</v>
      </c>
      <c r="E206" s="811" t="s">
        <v>1404</v>
      </c>
      <c r="F206" s="812" t="s">
        <v>1404</v>
      </c>
    </row>
    <row r="207" spans="2:6" ht="14.25" customHeight="1">
      <c r="B207" s="188"/>
      <c r="C207" s="821">
        <v>18316630</v>
      </c>
      <c r="D207" s="822">
        <v>630</v>
      </c>
      <c r="E207" s="811" t="s">
        <v>1404</v>
      </c>
      <c r="F207" s="812" t="s">
        <v>1404</v>
      </c>
    </row>
    <row r="208" spans="2:6" ht="14.25" customHeight="1">
      <c r="B208" s="188"/>
      <c r="C208" s="821">
        <v>18316710</v>
      </c>
      <c r="D208" s="822">
        <v>710</v>
      </c>
      <c r="E208" s="811" t="s">
        <v>1404</v>
      </c>
      <c r="F208" s="812" t="s">
        <v>1404</v>
      </c>
    </row>
    <row r="209" spans="2:6" ht="14.25" customHeight="1">
      <c r="B209" s="188"/>
      <c r="C209" s="821">
        <v>18316800</v>
      </c>
      <c r="D209" s="822">
        <v>800</v>
      </c>
      <c r="E209" s="811" t="s">
        <v>1404</v>
      </c>
      <c r="F209" s="812" t="s">
        <v>1404</v>
      </c>
    </row>
    <row r="210" spans="2:6" ht="14.25" customHeight="1">
      <c r="B210" s="188"/>
      <c r="C210" s="1087" t="s">
        <v>1594</v>
      </c>
      <c r="D210" s="1087"/>
      <c r="E210" s="1087"/>
      <c r="F210" s="1088"/>
    </row>
    <row r="211" spans="2:6" ht="14.25" customHeight="1">
      <c r="B211" s="188"/>
      <c r="C211" s="1081"/>
      <c r="D211" s="1081"/>
      <c r="E211" s="1081"/>
      <c r="F211" s="1082"/>
    </row>
    <row r="212" spans="2:6" ht="14.25" customHeight="1">
      <c r="B212" s="188"/>
      <c r="C212" s="824">
        <v>18310032</v>
      </c>
      <c r="D212" s="825">
        <v>32</v>
      </c>
      <c r="E212" s="826" t="s">
        <v>1404</v>
      </c>
      <c r="F212" s="827" t="s">
        <v>1404</v>
      </c>
    </row>
    <row r="213" spans="2:6" ht="14.25" customHeight="1">
      <c r="B213" s="187"/>
      <c r="C213" s="821">
        <v>18310040</v>
      </c>
      <c r="D213" s="822">
        <v>40</v>
      </c>
      <c r="E213" s="828" t="s">
        <v>1404</v>
      </c>
      <c r="F213" s="829" t="s">
        <v>1404</v>
      </c>
    </row>
    <row r="214" spans="2:6" ht="14.25" customHeight="1">
      <c r="B214" s="187"/>
      <c r="C214" s="817">
        <v>18310050</v>
      </c>
      <c r="D214" s="818">
        <v>50</v>
      </c>
      <c r="E214" s="819">
        <v>100.76442186877152</v>
      </c>
      <c r="F214" s="820">
        <f t="shared" ref="F214:F229" si="7">(E214*(100-$F$5))/100</f>
        <v>100.76442186877152</v>
      </c>
    </row>
    <row r="215" spans="2:6" ht="14.25" customHeight="1">
      <c r="B215" s="187"/>
      <c r="C215" s="817">
        <v>18310063</v>
      </c>
      <c r="D215" s="818">
        <v>63</v>
      </c>
      <c r="E215" s="819">
        <v>147.56709252492524</v>
      </c>
      <c r="F215" s="820">
        <f t="shared" si="7"/>
        <v>147.56709252492524</v>
      </c>
    </row>
    <row r="216" spans="2:6" ht="14.25" customHeight="1">
      <c r="B216" s="188"/>
      <c r="C216" s="817">
        <v>18310075</v>
      </c>
      <c r="D216" s="818">
        <v>75</v>
      </c>
      <c r="E216" s="819">
        <v>156.96247816393591</v>
      </c>
      <c r="F216" s="820">
        <f t="shared" si="7"/>
        <v>156.96247816393591</v>
      </c>
    </row>
    <row r="217" spans="2:6" ht="14.25" customHeight="1">
      <c r="B217" s="188"/>
      <c r="C217" s="817">
        <v>18310090</v>
      </c>
      <c r="D217" s="818">
        <v>90</v>
      </c>
      <c r="E217" s="819">
        <v>169.45093511841691</v>
      </c>
      <c r="F217" s="820">
        <f t="shared" si="7"/>
        <v>169.45093511841688</v>
      </c>
    </row>
    <row r="218" spans="2:6" ht="14.25" customHeight="1">
      <c r="B218" s="188"/>
      <c r="C218" s="817">
        <v>18310110</v>
      </c>
      <c r="D218" s="818">
        <v>110</v>
      </c>
      <c r="E218" s="819">
        <v>211.56317368585272</v>
      </c>
      <c r="F218" s="820">
        <f t="shared" si="7"/>
        <v>211.56317368585272</v>
      </c>
    </row>
    <row r="219" spans="2:6" ht="14.25" customHeight="1">
      <c r="B219" s="188"/>
      <c r="C219" s="817">
        <v>18310125</v>
      </c>
      <c r="D219" s="818">
        <v>125</v>
      </c>
      <c r="E219" s="819">
        <v>239.58959452555999</v>
      </c>
      <c r="F219" s="820">
        <f t="shared" si="7"/>
        <v>239.58959452555999</v>
      </c>
    </row>
    <row r="220" spans="2:6" ht="14.25" customHeight="1">
      <c r="B220" s="188"/>
      <c r="C220" s="817">
        <v>18310140</v>
      </c>
      <c r="D220" s="818">
        <v>140</v>
      </c>
      <c r="E220" s="819">
        <v>272.95991322485918</v>
      </c>
      <c r="F220" s="820">
        <f t="shared" si="7"/>
        <v>272.95991322485918</v>
      </c>
    </row>
    <row r="221" spans="2:6" ht="14.25" customHeight="1">
      <c r="B221" s="188"/>
      <c r="C221" s="817">
        <v>18310160</v>
      </c>
      <c r="D221" s="818">
        <v>160</v>
      </c>
      <c r="E221" s="819">
        <v>301.46554229654078</v>
      </c>
      <c r="F221" s="820">
        <f t="shared" si="7"/>
        <v>301.46554229654078</v>
      </c>
    </row>
    <row r="222" spans="2:6" ht="14.25" customHeight="1">
      <c r="B222" s="188"/>
      <c r="C222" s="817">
        <v>18310180</v>
      </c>
      <c r="D222" s="818">
        <v>180</v>
      </c>
      <c r="E222" s="819">
        <v>481.73496628831617</v>
      </c>
      <c r="F222" s="820">
        <f t="shared" si="7"/>
        <v>481.73496628831623</v>
      </c>
    </row>
    <row r="223" spans="2:6" ht="14.25" customHeight="1">
      <c r="B223" s="188"/>
      <c r="C223" s="817">
        <v>18310200</v>
      </c>
      <c r="D223" s="818">
        <v>200</v>
      </c>
      <c r="E223" s="819">
        <v>582.1799160024384</v>
      </c>
      <c r="F223" s="820">
        <f t="shared" si="7"/>
        <v>582.1799160024384</v>
      </c>
    </row>
    <row r="224" spans="2:6" ht="14.25" customHeight="1">
      <c r="B224" s="188"/>
      <c r="C224" s="817">
        <v>18310225</v>
      </c>
      <c r="D224" s="818">
        <v>225</v>
      </c>
      <c r="E224" s="819">
        <v>690.23411158184877</v>
      </c>
      <c r="F224" s="820">
        <f t="shared" si="7"/>
        <v>690.23411158184865</v>
      </c>
    </row>
    <row r="225" spans="2:6" ht="14.25" customHeight="1">
      <c r="B225" s="188"/>
      <c r="C225" s="817">
        <v>18310250</v>
      </c>
      <c r="D225" s="818">
        <v>250</v>
      </c>
      <c r="E225" s="819">
        <v>834.09823140515437</v>
      </c>
      <c r="F225" s="820">
        <f t="shared" si="7"/>
        <v>834.09823140515437</v>
      </c>
    </row>
    <row r="226" spans="2:6" ht="14.25" customHeight="1">
      <c r="B226" s="188"/>
      <c r="C226" s="817">
        <v>18310280</v>
      </c>
      <c r="D226" s="818">
        <v>280</v>
      </c>
      <c r="E226" s="819">
        <v>922.8534045514192</v>
      </c>
      <c r="F226" s="820">
        <f t="shared" si="7"/>
        <v>922.8534045514192</v>
      </c>
    </row>
    <row r="227" spans="2:6" ht="14.25" customHeight="1">
      <c r="B227" s="188"/>
      <c r="C227" s="817">
        <v>18310315</v>
      </c>
      <c r="D227" s="818">
        <v>315</v>
      </c>
      <c r="E227" s="819">
        <v>1190.788892071336</v>
      </c>
      <c r="F227" s="820">
        <f t="shared" si="7"/>
        <v>1190.788892071336</v>
      </c>
    </row>
    <row r="228" spans="2:6" ht="14.25" customHeight="1">
      <c r="B228" s="188"/>
      <c r="C228" s="817">
        <v>18310355</v>
      </c>
      <c r="D228" s="818">
        <v>355</v>
      </c>
      <c r="E228" s="819">
        <v>1880.7035314985358</v>
      </c>
      <c r="F228" s="820">
        <f t="shared" si="7"/>
        <v>1880.703531498536</v>
      </c>
    </row>
    <row r="229" spans="2:6" ht="14.25" customHeight="1">
      <c r="B229" s="188"/>
      <c r="C229" s="817">
        <v>18310400</v>
      </c>
      <c r="D229" s="818">
        <v>400</v>
      </c>
      <c r="E229" s="819">
        <v>2610.3198468717246</v>
      </c>
      <c r="F229" s="820">
        <f t="shared" si="7"/>
        <v>2610.3198468717246</v>
      </c>
    </row>
    <row r="230" spans="2:6" ht="14.25" customHeight="1">
      <c r="B230" s="188"/>
      <c r="C230" s="821">
        <v>18310450</v>
      </c>
      <c r="D230" s="822">
        <v>450</v>
      </c>
      <c r="E230" s="811" t="s">
        <v>1404</v>
      </c>
      <c r="F230" s="812" t="s">
        <v>1404</v>
      </c>
    </row>
    <row r="231" spans="2:6" ht="14.25" customHeight="1">
      <c r="B231" s="188"/>
      <c r="C231" s="821">
        <v>18310500</v>
      </c>
      <c r="D231" s="822">
        <v>500</v>
      </c>
      <c r="E231" s="811" t="s">
        <v>1404</v>
      </c>
      <c r="F231" s="812" t="s">
        <v>1404</v>
      </c>
    </row>
    <row r="232" spans="2:6" ht="14.25" customHeight="1">
      <c r="B232" s="188"/>
      <c r="C232" s="821">
        <v>18310560</v>
      </c>
      <c r="D232" s="822">
        <v>560</v>
      </c>
      <c r="E232" s="811" t="s">
        <v>1404</v>
      </c>
      <c r="F232" s="812" t="s">
        <v>1404</v>
      </c>
    </row>
    <row r="233" spans="2:6" ht="14.25" customHeight="1">
      <c r="B233" s="188"/>
      <c r="C233" s="821">
        <v>18310630</v>
      </c>
      <c r="D233" s="822">
        <v>630</v>
      </c>
      <c r="E233" s="811" t="s">
        <v>1404</v>
      </c>
      <c r="F233" s="812" t="s">
        <v>1404</v>
      </c>
    </row>
    <row r="234" spans="2:6" ht="14.25" customHeight="1">
      <c r="B234" s="188"/>
      <c r="C234" s="821">
        <v>18310710</v>
      </c>
      <c r="D234" s="822">
        <v>710</v>
      </c>
      <c r="E234" s="811" t="s">
        <v>1404</v>
      </c>
      <c r="F234" s="812" t="s">
        <v>1404</v>
      </c>
    </row>
    <row r="235" spans="2:6" ht="14.25" customHeight="1">
      <c r="B235" s="188"/>
      <c r="C235" s="821">
        <v>18310800</v>
      </c>
      <c r="D235" s="822">
        <v>800</v>
      </c>
      <c r="E235" s="811" t="s">
        <v>1404</v>
      </c>
      <c r="F235" s="812" t="s">
        <v>1404</v>
      </c>
    </row>
    <row r="236" spans="2:6" ht="14.25" customHeight="1">
      <c r="B236" s="188"/>
      <c r="C236" s="199"/>
      <c r="D236" s="185"/>
      <c r="E236" s="200"/>
      <c r="F236" s="201"/>
    </row>
    <row r="237" spans="2:6" ht="14.25" customHeight="1" thickBot="1">
      <c r="B237" s="189"/>
      <c r="C237" s="203"/>
      <c r="D237" s="190"/>
      <c r="E237" s="204"/>
      <c r="F237" s="205"/>
    </row>
    <row r="238" spans="2:6" ht="14.25" customHeight="1">
      <c r="F238" s="2"/>
    </row>
    <row r="239" spans="2:6" ht="14.25" customHeight="1">
      <c r="F239" s="2"/>
    </row>
    <row r="240" spans="2:6" ht="14.25" customHeight="1">
      <c r="F240" s="2"/>
    </row>
    <row r="241" spans="2:6" ht="14.25" customHeight="1">
      <c r="F241" s="2"/>
    </row>
    <row r="242" spans="2:6" ht="14.25" customHeight="1" thickBot="1">
      <c r="F242" s="2"/>
    </row>
    <row r="243" spans="2:6" ht="14.25" customHeight="1">
      <c r="B243" s="212"/>
      <c r="C243" s="213"/>
      <c r="D243" s="214"/>
      <c r="E243" s="215"/>
      <c r="F243" s="216"/>
    </row>
    <row r="244" spans="2:6" ht="14.25" customHeight="1">
      <c r="B244" s="196"/>
      <c r="C244" s="1081" t="s">
        <v>1595</v>
      </c>
      <c r="D244" s="1081"/>
      <c r="E244" s="1081"/>
      <c r="F244" s="1082"/>
    </row>
    <row r="245" spans="2:6" ht="14.25" customHeight="1">
      <c r="B245" s="197"/>
      <c r="C245" s="1081"/>
      <c r="D245" s="1081"/>
      <c r="E245" s="1081"/>
      <c r="F245" s="1082"/>
    </row>
    <row r="246" spans="2:6" ht="14.25" customHeight="1">
      <c r="B246" s="197"/>
      <c r="C246" s="813">
        <v>18616032</v>
      </c>
      <c r="D246" s="814">
        <v>32</v>
      </c>
      <c r="E246" s="815">
        <v>81.320184819876118</v>
      </c>
      <c r="F246" s="816">
        <f t="shared" ref="F246:F263" si="8">(E246*(100-$F$5))/100</f>
        <v>81.320184819876118</v>
      </c>
    </row>
    <row r="247" spans="2:6" ht="14.25" customHeight="1">
      <c r="B247" s="453" t="s">
        <v>1625</v>
      </c>
      <c r="C247" s="817">
        <v>18616040</v>
      </c>
      <c r="D247" s="818">
        <v>40</v>
      </c>
      <c r="E247" s="819">
        <v>88.609958530515058</v>
      </c>
      <c r="F247" s="820">
        <f t="shared" si="8"/>
        <v>88.609958530515044</v>
      </c>
    </row>
    <row r="248" spans="2:6" ht="14.25" customHeight="1">
      <c r="B248" s="197"/>
      <c r="C248" s="817">
        <v>18616050</v>
      </c>
      <c r="D248" s="818">
        <v>50</v>
      </c>
      <c r="E248" s="819">
        <v>122.45948546178849</v>
      </c>
      <c r="F248" s="820">
        <f t="shared" si="8"/>
        <v>122.45948546178847</v>
      </c>
    </row>
    <row r="249" spans="2:6" ht="14.25" customHeight="1">
      <c r="B249" s="197"/>
      <c r="C249" s="817">
        <v>18616063</v>
      </c>
      <c r="D249" s="818">
        <v>63</v>
      </c>
      <c r="E249" s="819">
        <v>171.55654704678872</v>
      </c>
      <c r="F249" s="820">
        <f t="shared" si="8"/>
        <v>171.55654704678872</v>
      </c>
    </row>
    <row r="250" spans="2:6" ht="14.25" customHeight="1">
      <c r="B250" s="198"/>
      <c r="C250" s="817">
        <v>18616075</v>
      </c>
      <c r="D250" s="818">
        <v>75</v>
      </c>
      <c r="E250" s="819">
        <v>188.89517216731235</v>
      </c>
      <c r="F250" s="820">
        <f t="shared" si="8"/>
        <v>188.89517216731235</v>
      </c>
    </row>
    <row r="251" spans="2:6" ht="14.25" customHeight="1">
      <c r="B251" s="198"/>
      <c r="C251" s="817">
        <v>18616090</v>
      </c>
      <c r="D251" s="818">
        <v>90</v>
      </c>
      <c r="E251" s="819">
        <v>210.74997183765393</v>
      </c>
      <c r="F251" s="820">
        <f t="shared" si="8"/>
        <v>210.74997183765393</v>
      </c>
    </row>
    <row r="252" spans="2:6" ht="14.25" customHeight="1">
      <c r="B252" s="198"/>
      <c r="C252" s="817">
        <v>18616110</v>
      </c>
      <c r="D252" s="818">
        <v>110</v>
      </c>
      <c r="E252" s="819">
        <v>274.25232330503223</v>
      </c>
      <c r="F252" s="820">
        <f t="shared" si="8"/>
        <v>274.25232330503223</v>
      </c>
    </row>
    <row r="253" spans="2:6" ht="14.25" customHeight="1">
      <c r="B253" s="198"/>
      <c r="C253" s="817">
        <v>18616125</v>
      </c>
      <c r="D253" s="818">
        <v>125</v>
      </c>
      <c r="E253" s="819">
        <v>309.87346854845299</v>
      </c>
      <c r="F253" s="820">
        <f t="shared" si="8"/>
        <v>309.87346854845299</v>
      </c>
    </row>
    <row r="254" spans="2:6" ht="14.25" customHeight="1">
      <c r="B254" s="198"/>
      <c r="C254" s="817">
        <v>18616140</v>
      </c>
      <c r="D254" s="818">
        <v>140</v>
      </c>
      <c r="E254" s="819">
        <v>350.88207603619048</v>
      </c>
      <c r="F254" s="820">
        <f t="shared" si="8"/>
        <v>350.88207603619048</v>
      </c>
    </row>
    <row r="255" spans="2:6" ht="14.25" customHeight="1">
      <c r="B255" s="198"/>
      <c r="C255" s="817">
        <v>18616160</v>
      </c>
      <c r="D255" s="818">
        <v>160</v>
      </c>
      <c r="E255" s="819">
        <v>415.50258004484215</v>
      </c>
      <c r="F255" s="820">
        <f t="shared" si="8"/>
        <v>415.5025800448422</v>
      </c>
    </row>
    <row r="256" spans="2:6" ht="14.25" customHeight="1">
      <c r="B256" s="198"/>
      <c r="C256" s="817">
        <v>18616180</v>
      </c>
      <c r="D256" s="818">
        <v>180</v>
      </c>
      <c r="E256" s="819">
        <v>685.04994979958121</v>
      </c>
      <c r="F256" s="820">
        <f t="shared" si="8"/>
        <v>685.04994979958121</v>
      </c>
    </row>
    <row r="257" spans="2:6" ht="14.25" customHeight="1">
      <c r="B257" s="198"/>
      <c r="C257" s="817">
        <v>18616200</v>
      </c>
      <c r="D257" s="818">
        <v>200</v>
      </c>
      <c r="E257" s="819">
        <v>829.88700754841091</v>
      </c>
      <c r="F257" s="820">
        <f t="shared" si="8"/>
        <v>829.88700754841091</v>
      </c>
    </row>
    <row r="258" spans="2:6" ht="14.25" customHeight="1">
      <c r="B258" s="198"/>
      <c r="C258" s="817">
        <v>18616225</v>
      </c>
      <c r="D258" s="818">
        <v>225</v>
      </c>
      <c r="E258" s="819">
        <v>984.58413770665038</v>
      </c>
      <c r="F258" s="820">
        <f t="shared" si="8"/>
        <v>984.58413770665038</v>
      </c>
    </row>
    <row r="259" spans="2:6" ht="14.25" customHeight="1">
      <c r="B259" s="198"/>
      <c r="C259" s="817">
        <v>18616250</v>
      </c>
      <c r="D259" s="818">
        <v>250</v>
      </c>
      <c r="E259" s="819">
        <v>1186.0984599826184</v>
      </c>
      <c r="F259" s="820">
        <f t="shared" si="8"/>
        <v>1186.0984599826184</v>
      </c>
    </row>
    <row r="260" spans="2:6" ht="14.25" customHeight="1">
      <c r="B260" s="198"/>
      <c r="C260" s="817">
        <v>18616280</v>
      </c>
      <c r="D260" s="818">
        <v>280</v>
      </c>
      <c r="E260" s="819">
        <v>1424.8603311984043</v>
      </c>
      <c r="F260" s="820">
        <f t="shared" si="8"/>
        <v>1424.8603311984043</v>
      </c>
    </row>
    <row r="261" spans="2:6" ht="14.25" customHeight="1">
      <c r="B261" s="198"/>
      <c r="C261" s="817">
        <v>18616315</v>
      </c>
      <c r="D261" s="818">
        <v>315</v>
      </c>
      <c r="E261" s="819">
        <v>1753.2196203318042</v>
      </c>
      <c r="F261" s="820">
        <f t="shared" si="8"/>
        <v>1753.2196203318044</v>
      </c>
    </row>
    <row r="262" spans="2:6" ht="14.25" customHeight="1">
      <c r="B262" s="198"/>
      <c r="C262" s="817">
        <v>18616355</v>
      </c>
      <c r="D262" s="818">
        <v>355</v>
      </c>
      <c r="E262" s="819">
        <v>2977.8725607959891</v>
      </c>
      <c r="F262" s="820">
        <f t="shared" si="8"/>
        <v>2977.8725607959891</v>
      </c>
    </row>
    <row r="263" spans="2:6" ht="14.25" customHeight="1">
      <c r="B263" s="198"/>
      <c r="C263" s="817">
        <v>18616400</v>
      </c>
      <c r="D263" s="818">
        <v>400</v>
      </c>
      <c r="E263" s="819">
        <v>3285.4952028003208</v>
      </c>
      <c r="F263" s="820">
        <f t="shared" si="8"/>
        <v>3285.4952028003208</v>
      </c>
    </row>
    <row r="264" spans="2:6" ht="14.25" customHeight="1">
      <c r="B264" s="198"/>
      <c r="C264" s="821">
        <v>18616450</v>
      </c>
      <c r="D264" s="822">
        <v>450</v>
      </c>
      <c r="E264" s="811" t="s">
        <v>1404</v>
      </c>
      <c r="F264" s="812" t="s">
        <v>1404</v>
      </c>
    </row>
    <row r="265" spans="2:6" ht="14.25" customHeight="1">
      <c r="B265" s="198"/>
      <c r="C265" s="821">
        <v>18616500</v>
      </c>
      <c r="D265" s="822">
        <v>500</v>
      </c>
      <c r="E265" s="811" t="s">
        <v>1404</v>
      </c>
      <c r="F265" s="812" t="s">
        <v>1404</v>
      </c>
    </row>
    <row r="266" spans="2:6" ht="14.25" customHeight="1">
      <c r="B266" s="198"/>
      <c r="C266" s="821">
        <v>18616560</v>
      </c>
      <c r="D266" s="822">
        <v>560</v>
      </c>
      <c r="E266" s="811" t="s">
        <v>1404</v>
      </c>
      <c r="F266" s="812" t="s">
        <v>1404</v>
      </c>
    </row>
    <row r="267" spans="2:6" ht="14.25" customHeight="1">
      <c r="B267" s="198"/>
      <c r="C267" s="821">
        <v>18616630</v>
      </c>
      <c r="D267" s="822">
        <v>630</v>
      </c>
      <c r="E267" s="811" t="s">
        <v>1404</v>
      </c>
      <c r="F267" s="812" t="s">
        <v>1404</v>
      </c>
    </row>
    <row r="268" spans="2:6" ht="14.25" customHeight="1">
      <c r="B268" s="198"/>
      <c r="C268" s="821">
        <v>18616710</v>
      </c>
      <c r="D268" s="822">
        <v>710</v>
      </c>
      <c r="E268" s="811" t="s">
        <v>1404</v>
      </c>
      <c r="F268" s="812" t="s">
        <v>1404</v>
      </c>
    </row>
    <row r="269" spans="2:6" ht="14.25" customHeight="1">
      <c r="B269" s="198"/>
      <c r="C269" s="821">
        <v>18616800</v>
      </c>
      <c r="D269" s="822">
        <v>800</v>
      </c>
      <c r="E269" s="811" t="s">
        <v>1404</v>
      </c>
      <c r="F269" s="812" t="s">
        <v>1404</v>
      </c>
    </row>
    <row r="270" spans="2:6" ht="14.25" customHeight="1">
      <c r="B270" s="198"/>
      <c r="C270" s="1087" t="s">
        <v>1594</v>
      </c>
      <c r="D270" s="1087"/>
      <c r="E270" s="1087"/>
      <c r="F270" s="1088"/>
    </row>
    <row r="271" spans="2:6" ht="14.25" customHeight="1">
      <c r="B271" s="198"/>
      <c r="C271" s="1081"/>
      <c r="D271" s="1081"/>
      <c r="E271" s="1081"/>
      <c r="F271" s="1082"/>
    </row>
    <row r="272" spans="2:6" ht="14.25" customHeight="1">
      <c r="B272" s="198"/>
      <c r="C272" s="824">
        <v>18610032</v>
      </c>
      <c r="D272" s="825">
        <v>32</v>
      </c>
      <c r="E272" s="826" t="s">
        <v>1404</v>
      </c>
      <c r="F272" s="827" t="s">
        <v>1404</v>
      </c>
    </row>
    <row r="273" spans="2:6" ht="14.25" customHeight="1">
      <c r="B273" s="197"/>
      <c r="C273" s="821">
        <v>18610040</v>
      </c>
      <c r="D273" s="822">
        <v>40</v>
      </c>
      <c r="E273" s="828" t="s">
        <v>1404</v>
      </c>
      <c r="F273" s="829" t="s">
        <v>1404</v>
      </c>
    </row>
    <row r="274" spans="2:6" ht="14.25" customHeight="1">
      <c r="B274" s="197"/>
      <c r="C274" s="817">
        <v>18610050</v>
      </c>
      <c r="D274" s="818">
        <v>50</v>
      </c>
      <c r="E274" s="819">
        <v>101.40336617807054</v>
      </c>
      <c r="F274" s="820">
        <f t="shared" ref="F274:F289" si="9">(E274*(100-$F$5))/100</f>
        <v>101.40336617807054</v>
      </c>
    </row>
    <row r="275" spans="2:6" ht="14.25" customHeight="1">
      <c r="B275" s="197"/>
      <c r="C275" s="817">
        <v>18610063</v>
      </c>
      <c r="D275" s="818">
        <v>63</v>
      </c>
      <c r="E275" s="819">
        <v>148.8595026050983</v>
      </c>
      <c r="F275" s="820">
        <f t="shared" si="9"/>
        <v>148.8595026050983</v>
      </c>
    </row>
    <row r="276" spans="2:6" ht="14.25" customHeight="1">
      <c r="B276" s="198"/>
      <c r="C276" s="817">
        <v>18610075</v>
      </c>
      <c r="D276" s="818">
        <v>75</v>
      </c>
      <c r="E276" s="819">
        <v>158.58888186033343</v>
      </c>
      <c r="F276" s="820">
        <f t="shared" si="9"/>
        <v>158.58888186033343</v>
      </c>
    </row>
    <row r="277" spans="2:6" ht="14.25" customHeight="1">
      <c r="B277" s="198"/>
      <c r="C277" s="817">
        <v>18610090</v>
      </c>
      <c r="D277" s="818">
        <v>90</v>
      </c>
      <c r="E277" s="819">
        <v>171.86149773986321</v>
      </c>
      <c r="F277" s="820">
        <f t="shared" si="9"/>
        <v>171.86149773986324</v>
      </c>
    </row>
    <row r="278" spans="2:6" ht="14.25" customHeight="1">
      <c r="B278" s="198"/>
      <c r="C278" s="817">
        <v>18610110</v>
      </c>
      <c r="D278" s="818">
        <v>110</v>
      </c>
      <c r="E278" s="819">
        <v>217.06680762276935</v>
      </c>
      <c r="F278" s="820">
        <f t="shared" si="9"/>
        <v>217.06680762276935</v>
      </c>
    </row>
    <row r="279" spans="2:6" ht="14.25" customHeight="1">
      <c r="B279" s="198"/>
      <c r="C279" s="817">
        <v>18610125</v>
      </c>
      <c r="D279" s="818">
        <v>125</v>
      </c>
      <c r="E279" s="819">
        <v>247.85230616172251</v>
      </c>
      <c r="F279" s="820">
        <f t="shared" si="9"/>
        <v>247.85230616172251</v>
      </c>
    </row>
    <row r="280" spans="2:6" ht="14.25" customHeight="1">
      <c r="B280" s="198"/>
      <c r="C280" s="817">
        <v>18610140</v>
      </c>
      <c r="D280" s="818">
        <v>140</v>
      </c>
      <c r="E280" s="819">
        <v>283.0087646347439</v>
      </c>
      <c r="F280" s="820">
        <f t="shared" si="9"/>
        <v>283.0087646347439</v>
      </c>
    </row>
    <row r="281" spans="2:6" ht="14.25" customHeight="1">
      <c r="B281" s="198"/>
      <c r="C281" s="817">
        <v>18610160</v>
      </c>
      <c r="D281" s="818">
        <v>160</v>
      </c>
      <c r="E281" s="819">
        <v>315.88535364049375</v>
      </c>
      <c r="F281" s="820">
        <f t="shared" si="9"/>
        <v>315.88535364049375</v>
      </c>
    </row>
    <row r="282" spans="2:6" ht="14.25" customHeight="1">
      <c r="B282" s="198"/>
      <c r="C282" s="817">
        <v>18610180</v>
      </c>
      <c r="D282" s="818">
        <v>180</v>
      </c>
      <c r="E282" s="819">
        <v>500.87425264413696</v>
      </c>
      <c r="F282" s="820">
        <f t="shared" si="9"/>
        <v>500.87425264413696</v>
      </c>
    </row>
    <row r="283" spans="2:6" ht="14.25" customHeight="1">
      <c r="B283" s="198"/>
      <c r="C283" s="817">
        <v>18610200</v>
      </c>
      <c r="D283" s="818">
        <v>200</v>
      </c>
      <c r="E283" s="819">
        <v>603.58455036395537</v>
      </c>
      <c r="F283" s="820">
        <f t="shared" si="9"/>
        <v>603.58455036395537</v>
      </c>
    </row>
    <row r="284" spans="2:6" ht="14.25" customHeight="1">
      <c r="B284" s="198"/>
      <c r="C284" s="817">
        <v>18610225</v>
      </c>
      <c r="D284" s="818">
        <v>225</v>
      </c>
      <c r="E284" s="819">
        <v>711.62422448179109</v>
      </c>
      <c r="F284" s="820">
        <f t="shared" si="9"/>
        <v>711.62422448179098</v>
      </c>
    </row>
    <row r="285" spans="2:6" ht="14.25" customHeight="1">
      <c r="B285" s="198"/>
      <c r="C285" s="817">
        <v>18610250</v>
      </c>
      <c r="D285" s="818">
        <v>250</v>
      </c>
      <c r="E285" s="819">
        <v>889.96229408409454</v>
      </c>
      <c r="F285" s="820">
        <f t="shared" si="9"/>
        <v>889.96229408409442</v>
      </c>
    </row>
    <row r="286" spans="2:6" ht="14.25" customHeight="1">
      <c r="B286" s="198"/>
      <c r="C286" s="817">
        <v>18610280</v>
      </c>
      <c r="D286" s="818">
        <v>280</v>
      </c>
      <c r="E286" s="819">
        <v>993.64552972943659</v>
      </c>
      <c r="F286" s="820">
        <f t="shared" si="9"/>
        <v>993.64552972943648</v>
      </c>
    </row>
    <row r="287" spans="2:6" ht="14.25" customHeight="1">
      <c r="B287" s="198"/>
      <c r="C287" s="817">
        <v>18610315</v>
      </c>
      <c r="D287" s="818">
        <v>315</v>
      </c>
      <c r="E287" s="819">
        <v>1291.872786094757</v>
      </c>
      <c r="F287" s="820">
        <f t="shared" si="9"/>
        <v>1291.872786094757</v>
      </c>
    </row>
    <row r="288" spans="2:6" ht="14.25" customHeight="1">
      <c r="B288" s="198"/>
      <c r="C288" s="817">
        <v>18610355</v>
      </c>
      <c r="D288" s="818">
        <v>355</v>
      </c>
      <c r="E288" s="819">
        <v>1898.6956223899324</v>
      </c>
      <c r="F288" s="820">
        <f t="shared" si="9"/>
        <v>1898.6956223899324</v>
      </c>
    </row>
    <row r="289" spans="2:6" ht="14.25" customHeight="1">
      <c r="B289" s="198"/>
      <c r="C289" s="817">
        <v>18610400</v>
      </c>
      <c r="D289" s="818">
        <v>400</v>
      </c>
      <c r="E289" s="819">
        <v>2710.2710668922959</v>
      </c>
      <c r="F289" s="820">
        <f t="shared" si="9"/>
        <v>2710.2710668922959</v>
      </c>
    </row>
    <row r="290" spans="2:6" ht="14.25" customHeight="1">
      <c r="B290" s="198"/>
      <c r="C290" s="821">
        <v>18610450</v>
      </c>
      <c r="D290" s="822">
        <v>450</v>
      </c>
      <c r="E290" s="811" t="s">
        <v>1404</v>
      </c>
      <c r="F290" s="812" t="s">
        <v>1404</v>
      </c>
    </row>
    <row r="291" spans="2:6" ht="14.25" customHeight="1">
      <c r="B291" s="198"/>
      <c r="C291" s="821">
        <v>18610500</v>
      </c>
      <c r="D291" s="822">
        <v>500</v>
      </c>
      <c r="E291" s="811" t="s">
        <v>1404</v>
      </c>
      <c r="F291" s="812" t="s">
        <v>1404</v>
      </c>
    </row>
    <row r="292" spans="2:6" ht="14.25" customHeight="1">
      <c r="B292" s="198"/>
      <c r="C292" s="821">
        <v>18610560</v>
      </c>
      <c r="D292" s="822">
        <v>560</v>
      </c>
      <c r="E292" s="811" t="s">
        <v>1404</v>
      </c>
      <c r="F292" s="812" t="s">
        <v>1404</v>
      </c>
    </row>
    <row r="293" spans="2:6" ht="14.25" customHeight="1">
      <c r="B293" s="198"/>
      <c r="C293" s="821">
        <v>18610630</v>
      </c>
      <c r="D293" s="822">
        <v>630</v>
      </c>
      <c r="E293" s="811" t="s">
        <v>1404</v>
      </c>
      <c r="F293" s="812" t="s">
        <v>1404</v>
      </c>
    </row>
    <row r="294" spans="2:6" ht="14.25" customHeight="1">
      <c r="B294" s="198"/>
      <c r="C294" s="821">
        <v>18610710</v>
      </c>
      <c r="D294" s="822">
        <v>710</v>
      </c>
      <c r="E294" s="811" t="s">
        <v>1404</v>
      </c>
      <c r="F294" s="812" t="s">
        <v>1404</v>
      </c>
    </row>
    <row r="295" spans="2:6" ht="14.25" customHeight="1">
      <c r="B295" s="198"/>
      <c r="C295" s="821">
        <v>18610800</v>
      </c>
      <c r="D295" s="822">
        <v>800</v>
      </c>
      <c r="E295" s="811" t="s">
        <v>1404</v>
      </c>
      <c r="F295" s="812" t="s">
        <v>1404</v>
      </c>
    </row>
    <row r="296" spans="2:6" ht="14.25" customHeight="1">
      <c r="B296" s="198"/>
      <c r="C296" s="199"/>
      <c r="D296" s="185"/>
      <c r="E296" s="200"/>
      <c r="F296" s="201"/>
    </row>
    <row r="297" spans="2:6" ht="14.25" customHeight="1" thickBot="1">
      <c r="B297" s="202"/>
      <c r="C297" s="203"/>
      <c r="D297" s="190"/>
      <c r="E297" s="204"/>
      <c r="F297" s="205"/>
    </row>
    <row r="302" spans="2:6" ht="14.25" customHeight="1" thickBot="1"/>
    <row r="303" spans="2:6" ht="14.25" customHeight="1">
      <c r="B303" s="212"/>
      <c r="C303" s="213"/>
      <c r="D303" s="214"/>
      <c r="E303" s="215"/>
      <c r="F303" s="221"/>
    </row>
    <row r="304" spans="2:6" ht="14.25" customHeight="1">
      <c r="B304" s="196"/>
      <c r="C304" s="1081" t="s">
        <v>1595</v>
      </c>
      <c r="D304" s="1081"/>
      <c r="E304" s="1081"/>
      <c r="F304" s="1082"/>
    </row>
    <row r="305" spans="2:6" ht="14.25" customHeight="1">
      <c r="B305" s="197"/>
      <c r="C305" s="1081"/>
      <c r="D305" s="1081"/>
      <c r="E305" s="1081"/>
      <c r="F305" s="1082"/>
    </row>
    <row r="306" spans="2:6" ht="14.25" customHeight="1">
      <c r="B306" s="197"/>
      <c r="C306" s="813">
        <v>18416032</v>
      </c>
      <c r="D306" s="814">
        <v>32</v>
      </c>
      <c r="E306" s="815">
        <v>81.479920897200884</v>
      </c>
      <c r="F306" s="816">
        <f t="shared" ref="F306:F323" si="10">(E306*(100-$F$5))/100</f>
        <v>81.479920897200884</v>
      </c>
    </row>
    <row r="307" spans="2:6" ht="14.25" customHeight="1">
      <c r="B307" s="453" t="s">
        <v>1626</v>
      </c>
      <c r="C307" s="817">
        <v>18416040</v>
      </c>
      <c r="D307" s="818">
        <v>40</v>
      </c>
      <c r="E307" s="819">
        <v>89.089166762489299</v>
      </c>
      <c r="F307" s="820">
        <f t="shared" si="10"/>
        <v>89.089166762489299</v>
      </c>
    </row>
    <row r="308" spans="2:6" ht="14.25" customHeight="1">
      <c r="B308" s="197"/>
      <c r="C308" s="817">
        <v>18416050</v>
      </c>
      <c r="D308" s="818">
        <v>50</v>
      </c>
      <c r="E308" s="819">
        <v>123.09842977108747</v>
      </c>
      <c r="F308" s="820">
        <f t="shared" si="10"/>
        <v>123.09842977108747</v>
      </c>
    </row>
    <row r="309" spans="2:6" ht="14.25" customHeight="1">
      <c r="B309" s="197"/>
      <c r="C309" s="817">
        <v>18416063</v>
      </c>
      <c r="D309" s="818">
        <v>63</v>
      </c>
      <c r="E309" s="819">
        <v>172.03575527876293</v>
      </c>
      <c r="F309" s="820">
        <f t="shared" si="10"/>
        <v>172.03575527876291</v>
      </c>
    </row>
    <row r="310" spans="2:6" ht="14.25" customHeight="1">
      <c r="B310" s="198"/>
      <c r="C310" s="817">
        <v>18416075</v>
      </c>
      <c r="D310" s="818">
        <v>75</v>
      </c>
      <c r="E310" s="819">
        <v>191.30573478875857</v>
      </c>
      <c r="F310" s="820">
        <f t="shared" si="10"/>
        <v>191.30573478875857</v>
      </c>
    </row>
    <row r="311" spans="2:6" ht="14.25" customHeight="1">
      <c r="B311" s="198"/>
      <c r="C311" s="817">
        <v>18416090</v>
      </c>
      <c r="D311" s="818">
        <v>90</v>
      </c>
      <c r="E311" s="819">
        <v>214.32225138509855</v>
      </c>
      <c r="F311" s="820">
        <f t="shared" si="10"/>
        <v>214.32225138509858</v>
      </c>
    </row>
    <row r="312" spans="2:6" ht="14.25" customHeight="1">
      <c r="B312" s="198"/>
      <c r="C312" s="817">
        <v>18416110</v>
      </c>
      <c r="D312" s="818">
        <v>110</v>
      </c>
      <c r="E312" s="819">
        <v>277.81008139090187</v>
      </c>
      <c r="F312" s="820">
        <f t="shared" si="10"/>
        <v>277.81008139090187</v>
      </c>
    </row>
    <row r="313" spans="2:6" ht="14.25" customHeight="1">
      <c r="B313" s="198"/>
      <c r="C313" s="817">
        <v>18416125</v>
      </c>
      <c r="D313" s="818">
        <v>125</v>
      </c>
      <c r="E313" s="819">
        <v>318.6444313397397</v>
      </c>
      <c r="F313" s="820">
        <f t="shared" si="10"/>
        <v>318.6444313397397</v>
      </c>
    </row>
    <row r="314" spans="2:6" ht="14.25" customHeight="1">
      <c r="B314" s="198"/>
      <c r="C314" s="817">
        <v>18416140</v>
      </c>
      <c r="D314" s="818">
        <v>140</v>
      </c>
      <c r="E314" s="819">
        <v>366.4200399214169</v>
      </c>
      <c r="F314" s="820">
        <f t="shared" si="10"/>
        <v>366.4200399214169</v>
      </c>
    </row>
    <row r="315" spans="2:6" ht="14.25" customHeight="1">
      <c r="B315" s="198"/>
      <c r="C315" s="817">
        <v>18416160</v>
      </c>
      <c r="D315" s="818">
        <v>160</v>
      </c>
      <c r="E315" s="819">
        <v>438.34483910228232</v>
      </c>
      <c r="F315" s="820">
        <f t="shared" si="10"/>
        <v>438.34483910228232</v>
      </c>
    </row>
    <row r="316" spans="2:6" ht="14.25" customHeight="1">
      <c r="B316" s="198"/>
      <c r="C316" s="817">
        <v>18416180</v>
      </c>
      <c r="D316" s="818">
        <v>180</v>
      </c>
      <c r="E316" s="819">
        <v>723.76416635847261</v>
      </c>
      <c r="F316" s="820">
        <f t="shared" si="10"/>
        <v>723.76416635847261</v>
      </c>
    </row>
    <row r="317" spans="2:6" ht="14.25" customHeight="1">
      <c r="B317" s="198"/>
      <c r="C317" s="817">
        <v>18416200</v>
      </c>
      <c r="D317" s="818">
        <v>200</v>
      </c>
      <c r="E317" s="819">
        <v>878.31608190096199</v>
      </c>
      <c r="F317" s="820">
        <f t="shared" si="10"/>
        <v>878.31608190096199</v>
      </c>
    </row>
    <row r="318" spans="2:6" ht="14.25" customHeight="1">
      <c r="B318" s="198"/>
      <c r="C318" s="817">
        <v>18416225</v>
      </c>
      <c r="D318" s="818">
        <v>225</v>
      </c>
      <c r="E318" s="819">
        <v>1042.4085976982124</v>
      </c>
      <c r="F318" s="820">
        <f t="shared" si="10"/>
        <v>1042.4085976982124</v>
      </c>
    </row>
    <row r="319" spans="2:6" ht="14.25" customHeight="1">
      <c r="B319" s="198"/>
      <c r="C319" s="817">
        <v>18416250</v>
      </c>
      <c r="D319" s="818">
        <v>250</v>
      </c>
      <c r="E319" s="819">
        <v>1261.5664957877784</v>
      </c>
      <c r="F319" s="820">
        <f t="shared" si="10"/>
        <v>1261.5664957877784</v>
      </c>
    </row>
    <row r="320" spans="2:6" ht="14.25" customHeight="1">
      <c r="B320" s="198"/>
      <c r="C320" s="817">
        <v>18416280</v>
      </c>
      <c r="D320" s="818">
        <v>280</v>
      </c>
      <c r="E320" s="819">
        <v>1534.8604026288619</v>
      </c>
      <c r="F320" s="820">
        <f t="shared" si="10"/>
        <v>1534.8604026288622</v>
      </c>
    </row>
    <row r="321" spans="2:6" ht="14.25" customHeight="1">
      <c r="B321" s="198"/>
      <c r="C321" s="817">
        <v>18416315</v>
      </c>
      <c r="D321" s="818">
        <v>315</v>
      </c>
      <c r="E321" s="819">
        <v>1904.8527220977239</v>
      </c>
      <c r="F321" s="820">
        <f t="shared" si="10"/>
        <v>1904.8527220977239</v>
      </c>
    </row>
    <row r="322" spans="2:6" ht="14.25" customHeight="1">
      <c r="B322" s="198"/>
      <c r="C322" s="817">
        <v>18416355</v>
      </c>
      <c r="D322" s="818">
        <v>355</v>
      </c>
      <c r="E322" s="819">
        <v>2742.8136622818224</v>
      </c>
      <c r="F322" s="820">
        <f t="shared" si="10"/>
        <v>2742.813662281822</v>
      </c>
    </row>
    <row r="323" spans="2:6" ht="14.25" customHeight="1">
      <c r="B323" s="198"/>
      <c r="C323" s="817">
        <v>18416400</v>
      </c>
      <c r="D323" s="818">
        <v>400</v>
      </c>
      <c r="E323" s="819">
        <v>3144.549896753585</v>
      </c>
      <c r="F323" s="820">
        <f t="shared" si="10"/>
        <v>3144.549896753585</v>
      </c>
    </row>
    <row r="324" spans="2:6" ht="14.25" customHeight="1">
      <c r="B324" s="198"/>
      <c r="C324" s="821">
        <v>18416450</v>
      </c>
      <c r="D324" s="822">
        <v>450</v>
      </c>
      <c r="E324" s="811" t="s">
        <v>1404</v>
      </c>
      <c r="F324" s="812" t="s">
        <v>1404</v>
      </c>
    </row>
    <row r="325" spans="2:6" ht="14.25" customHeight="1">
      <c r="B325" s="198"/>
      <c r="C325" s="821">
        <v>18416500</v>
      </c>
      <c r="D325" s="822">
        <v>500</v>
      </c>
      <c r="E325" s="811" t="s">
        <v>1404</v>
      </c>
      <c r="F325" s="812" t="s">
        <v>1404</v>
      </c>
    </row>
    <row r="326" spans="2:6" ht="14.25" customHeight="1">
      <c r="B326" s="198"/>
      <c r="C326" s="821">
        <v>18416560</v>
      </c>
      <c r="D326" s="822">
        <v>560</v>
      </c>
      <c r="E326" s="811" t="s">
        <v>1404</v>
      </c>
      <c r="F326" s="812" t="s">
        <v>1404</v>
      </c>
    </row>
    <row r="327" spans="2:6" ht="14.25" customHeight="1">
      <c r="B327" s="198"/>
      <c r="C327" s="821">
        <v>18416630</v>
      </c>
      <c r="D327" s="822">
        <v>630</v>
      </c>
      <c r="E327" s="811" t="s">
        <v>1404</v>
      </c>
      <c r="F327" s="812" t="s">
        <v>1404</v>
      </c>
    </row>
    <row r="328" spans="2:6" ht="14.25" customHeight="1">
      <c r="B328" s="198"/>
      <c r="C328" s="821">
        <v>18416710</v>
      </c>
      <c r="D328" s="822">
        <v>710</v>
      </c>
      <c r="E328" s="811" t="s">
        <v>1404</v>
      </c>
      <c r="F328" s="812" t="s">
        <v>1404</v>
      </c>
    </row>
    <row r="329" spans="2:6" ht="14.25" customHeight="1">
      <c r="B329" s="198"/>
      <c r="C329" s="821">
        <v>18416800</v>
      </c>
      <c r="D329" s="822">
        <v>800</v>
      </c>
      <c r="E329" s="811" t="s">
        <v>1404</v>
      </c>
      <c r="F329" s="812" t="s">
        <v>1404</v>
      </c>
    </row>
    <row r="330" spans="2:6" ht="14.25" customHeight="1">
      <c r="B330" s="198"/>
      <c r="C330" s="1081" t="s">
        <v>1594</v>
      </c>
      <c r="D330" s="1081"/>
      <c r="E330" s="1081"/>
      <c r="F330" s="1082"/>
    </row>
    <row r="331" spans="2:6" ht="14.25" customHeight="1">
      <c r="B331" s="198"/>
      <c r="C331" s="1081"/>
      <c r="D331" s="1081"/>
      <c r="E331" s="1081"/>
      <c r="F331" s="1082"/>
    </row>
    <row r="332" spans="2:6" ht="14.25" customHeight="1">
      <c r="B332" s="198"/>
      <c r="C332" s="824">
        <v>18410032</v>
      </c>
      <c r="D332" s="825">
        <v>32</v>
      </c>
      <c r="E332" s="826" t="s">
        <v>1404</v>
      </c>
      <c r="F332" s="827" t="s">
        <v>1404</v>
      </c>
    </row>
    <row r="333" spans="2:6" ht="14.25" customHeight="1">
      <c r="B333" s="197"/>
      <c r="C333" s="821">
        <v>18410040</v>
      </c>
      <c r="D333" s="822">
        <v>40</v>
      </c>
      <c r="E333" s="828" t="s">
        <v>1404</v>
      </c>
      <c r="F333" s="829" t="s">
        <v>1404</v>
      </c>
    </row>
    <row r="334" spans="2:6" ht="14.25" customHeight="1">
      <c r="B334" s="197"/>
      <c r="C334" s="817">
        <v>18410050</v>
      </c>
      <c r="D334" s="818">
        <v>50</v>
      </c>
      <c r="E334" s="819">
        <v>101.57762371697025</v>
      </c>
      <c r="F334" s="820">
        <f t="shared" ref="F334:F349" si="11">(E334*(100-$F$5))/100</f>
        <v>101.57762371697025</v>
      </c>
    </row>
    <row r="335" spans="2:6" ht="14.25" customHeight="1">
      <c r="B335" s="197"/>
      <c r="C335" s="817">
        <v>18410063</v>
      </c>
      <c r="D335" s="818">
        <v>63</v>
      </c>
      <c r="E335" s="819">
        <v>149.52748983754728</v>
      </c>
      <c r="F335" s="820">
        <f t="shared" si="11"/>
        <v>149.52748983754728</v>
      </c>
    </row>
    <row r="336" spans="2:6" ht="14.25" customHeight="1">
      <c r="B336" s="198"/>
      <c r="C336" s="817">
        <v>18410075</v>
      </c>
      <c r="D336" s="818">
        <v>75</v>
      </c>
      <c r="E336" s="819">
        <v>160.20076409515599</v>
      </c>
      <c r="F336" s="820">
        <f t="shared" si="11"/>
        <v>160.20076409515599</v>
      </c>
    </row>
    <row r="337" spans="2:6" ht="14.25" customHeight="1">
      <c r="B337" s="198"/>
      <c r="C337" s="817">
        <v>18410090</v>
      </c>
      <c r="D337" s="818">
        <v>90</v>
      </c>
      <c r="E337" s="819">
        <v>174.95456905533356</v>
      </c>
      <c r="F337" s="820">
        <f t="shared" si="11"/>
        <v>174.95456905533356</v>
      </c>
    </row>
    <row r="338" spans="2:6" ht="14.25" customHeight="1">
      <c r="B338" s="198"/>
      <c r="C338" s="817">
        <v>18410110</v>
      </c>
      <c r="D338" s="818">
        <v>110</v>
      </c>
      <c r="E338" s="819">
        <v>218.85294739649166</v>
      </c>
      <c r="F338" s="820">
        <f t="shared" si="11"/>
        <v>218.85294739649166</v>
      </c>
    </row>
    <row r="339" spans="2:6" ht="14.25" customHeight="1">
      <c r="B339" s="198"/>
      <c r="C339" s="817">
        <v>18410125</v>
      </c>
      <c r="D339" s="818">
        <v>125</v>
      </c>
      <c r="E339" s="819">
        <v>253.51567617596388</v>
      </c>
      <c r="F339" s="820">
        <f t="shared" si="11"/>
        <v>253.5156761759639</v>
      </c>
    </row>
    <row r="340" spans="2:6" ht="14.25" customHeight="1">
      <c r="B340" s="198"/>
      <c r="C340" s="817">
        <v>18410140</v>
      </c>
      <c r="D340" s="818">
        <v>140</v>
      </c>
      <c r="E340" s="819">
        <v>292.54936488950426</v>
      </c>
      <c r="F340" s="820">
        <f t="shared" si="11"/>
        <v>292.54936488950426</v>
      </c>
    </row>
    <row r="341" spans="2:6" ht="14.25" customHeight="1">
      <c r="B341" s="198"/>
      <c r="C341" s="817">
        <v>18410160</v>
      </c>
      <c r="D341" s="818">
        <v>160</v>
      </c>
      <c r="E341" s="819">
        <v>330.29064352287196</v>
      </c>
      <c r="F341" s="820">
        <f t="shared" si="11"/>
        <v>330.29064352287196</v>
      </c>
    </row>
    <row r="342" spans="2:6" ht="14.25" customHeight="1">
      <c r="B342" s="198"/>
      <c r="C342" s="817">
        <v>18410180</v>
      </c>
      <c r="D342" s="818">
        <v>180</v>
      </c>
      <c r="E342" s="819">
        <v>527.11453371012215</v>
      </c>
      <c r="F342" s="820">
        <f t="shared" si="11"/>
        <v>527.11453371012215</v>
      </c>
    </row>
    <row r="343" spans="2:6" ht="14.25" customHeight="1">
      <c r="B343" s="198"/>
      <c r="C343" s="817">
        <v>18410200</v>
      </c>
      <c r="D343" s="818">
        <v>200</v>
      </c>
      <c r="E343" s="819">
        <v>633.71658313203466</v>
      </c>
      <c r="F343" s="820">
        <f t="shared" si="11"/>
        <v>633.71658313203466</v>
      </c>
    </row>
    <row r="344" spans="2:6" ht="14.25" customHeight="1">
      <c r="B344" s="198"/>
      <c r="C344" s="817">
        <v>18410225</v>
      </c>
      <c r="D344" s="818">
        <v>225</v>
      </c>
      <c r="E344" s="819">
        <v>747.41962726411168</v>
      </c>
      <c r="F344" s="820">
        <f t="shared" si="11"/>
        <v>747.41962726411157</v>
      </c>
    </row>
    <row r="345" spans="2:6" ht="14.25" customHeight="1">
      <c r="B345" s="198"/>
      <c r="C345" s="817">
        <v>18410250</v>
      </c>
      <c r="D345" s="818">
        <v>250</v>
      </c>
      <c r="E345" s="819">
        <v>942.93658590961377</v>
      </c>
      <c r="F345" s="820">
        <f t="shared" si="11"/>
        <v>942.93658590961377</v>
      </c>
    </row>
    <row r="346" spans="2:6" ht="14.25" customHeight="1">
      <c r="B346" s="198"/>
      <c r="C346" s="817">
        <v>18410280</v>
      </c>
      <c r="D346" s="818">
        <v>280</v>
      </c>
      <c r="E346" s="819">
        <v>1063.3049809046054</v>
      </c>
      <c r="F346" s="820">
        <f t="shared" si="11"/>
        <v>1063.3049809046054</v>
      </c>
    </row>
    <row r="347" spans="2:6" ht="14.25" customHeight="1">
      <c r="B347" s="198"/>
      <c r="C347" s="817">
        <v>18410315</v>
      </c>
      <c r="D347" s="818">
        <v>315</v>
      </c>
      <c r="E347" s="819">
        <v>1388.5857201841102</v>
      </c>
      <c r="F347" s="820">
        <f t="shared" si="11"/>
        <v>1388.5857201841102</v>
      </c>
    </row>
    <row r="348" spans="2:6" ht="14.25" customHeight="1">
      <c r="B348" s="198"/>
      <c r="C348" s="817">
        <v>18410355</v>
      </c>
      <c r="D348" s="818">
        <v>355</v>
      </c>
      <c r="E348" s="819">
        <v>1823.0533290458734</v>
      </c>
      <c r="F348" s="820">
        <f t="shared" si="11"/>
        <v>1823.0533290458732</v>
      </c>
    </row>
    <row r="349" spans="2:6" ht="14.25" customHeight="1">
      <c r="B349" s="198"/>
      <c r="C349" s="817">
        <v>18410400</v>
      </c>
      <c r="D349" s="818">
        <v>400</v>
      </c>
      <c r="E349" s="819">
        <v>2562.3699807511471</v>
      </c>
      <c r="F349" s="820">
        <f t="shared" si="11"/>
        <v>2562.3699807511471</v>
      </c>
    </row>
    <row r="350" spans="2:6" ht="14.25" customHeight="1">
      <c r="B350" s="198"/>
      <c r="C350" s="821">
        <v>18410450</v>
      </c>
      <c r="D350" s="822">
        <v>450</v>
      </c>
      <c r="E350" s="811" t="s">
        <v>1404</v>
      </c>
      <c r="F350" s="812" t="s">
        <v>1404</v>
      </c>
    </row>
    <row r="351" spans="2:6" ht="14.25" customHeight="1">
      <c r="B351" s="198"/>
      <c r="C351" s="821">
        <v>18410500</v>
      </c>
      <c r="D351" s="822">
        <v>500</v>
      </c>
      <c r="E351" s="811" t="s">
        <v>1404</v>
      </c>
      <c r="F351" s="812" t="s">
        <v>1404</v>
      </c>
    </row>
    <row r="352" spans="2:6" ht="14.25" customHeight="1">
      <c r="B352" s="198"/>
      <c r="C352" s="821">
        <v>18410560</v>
      </c>
      <c r="D352" s="822">
        <v>560</v>
      </c>
      <c r="E352" s="811" t="s">
        <v>1404</v>
      </c>
      <c r="F352" s="812" t="s">
        <v>1404</v>
      </c>
    </row>
    <row r="353" spans="2:6" ht="14.25" customHeight="1">
      <c r="B353" s="198"/>
      <c r="C353" s="821">
        <v>18410630</v>
      </c>
      <c r="D353" s="822">
        <v>630</v>
      </c>
      <c r="E353" s="811" t="s">
        <v>1404</v>
      </c>
      <c r="F353" s="812" t="s">
        <v>1404</v>
      </c>
    </row>
    <row r="354" spans="2:6" ht="14.25" customHeight="1">
      <c r="B354" s="198"/>
      <c r="C354" s="821">
        <v>18410710</v>
      </c>
      <c r="D354" s="822">
        <v>710</v>
      </c>
      <c r="E354" s="811" t="s">
        <v>1404</v>
      </c>
      <c r="F354" s="812" t="s">
        <v>1404</v>
      </c>
    </row>
    <row r="355" spans="2:6" ht="14.25" customHeight="1">
      <c r="B355" s="198"/>
      <c r="C355" s="821">
        <v>18410800</v>
      </c>
      <c r="D355" s="822">
        <v>800</v>
      </c>
      <c r="E355" s="811" t="s">
        <v>1404</v>
      </c>
      <c r="F355" s="812" t="s">
        <v>1404</v>
      </c>
    </row>
    <row r="356" spans="2:6" ht="14.25" customHeight="1">
      <c r="B356" s="198"/>
      <c r="C356" s="199"/>
      <c r="D356" s="217"/>
      <c r="E356" s="218"/>
      <c r="F356" s="222"/>
    </row>
    <row r="357" spans="2:6" ht="14.25" customHeight="1" thickBot="1">
      <c r="B357" s="202"/>
      <c r="C357" s="203"/>
      <c r="D357" s="223"/>
      <c r="E357" s="224"/>
      <c r="F357" s="225"/>
    </row>
  </sheetData>
  <mergeCells count="18">
    <mergeCell ref="C8:F9"/>
    <mergeCell ref="C34:F35"/>
    <mergeCell ref="C89:F90"/>
    <mergeCell ref="B2:F2"/>
    <mergeCell ref="B3:B5"/>
    <mergeCell ref="D3:D5"/>
    <mergeCell ref="F3:F4"/>
    <mergeCell ref="E3:E5"/>
    <mergeCell ref="C3:C5"/>
    <mergeCell ref="C63:F65"/>
    <mergeCell ref="C270:F271"/>
    <mergeCell ref="C304:F305"/>
    <mergeCell ref="C330:F331"/>
    <mergeCell ref="C124:F125"/>
    <mergeCell ref="C150:F151"/>
    <mergeCell ref="C184:F185"/>
    <mergeCell ref="C244:F245"/>
    <mergeCell ref="C210:F211"/>
  </mergeCells>
  <printOptions horizontalCentered="1"/>
  <pageMargins left="0.59055118110236227" right="0.39370078740157483" top="0" bottom="1.1811023622047245" header="0" footer="0"/>
  <pageSetup paperSize="9" scale="85" orientation="portrait" r:id="rId1"/>
  <headerFooter scaleWithDoc="0">
    <oddFooter>&amp;L
&amp;"Calibri,Tučné"CLEVELINGS s.r.o.&amp;"Calibri,Obyčejné"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1" tint="0.499984740745262"/>
  </sheetPr>
  <dimension ref="B1:K110"/>
  <sheetViews>
    <sheetView zoomScaleNormal="100" workbookViewId="0">
      <pane ySplit="5" topLeftCell="A6" activePane="bottomLeft" state="frozen"/>
      <selection activeCell="J19" sqref="J19"/>
      <selection pane="bottomLeft" activeCell="T26" sqref="T26"/>
    </sheetView>
  </sheetViews>
  <sheetFormatPr defaultColWidth="9.140625" defaultRowHeight="14.25" customHeight="1"/>
  <cols>
    <col min="1" max="1" width="2.42578125" style="12" customWidth="1"/>
    <col min="2" max="2" width="35.7109375" style="27" customWidth="1"/>
    <col min="3" max="3" width="13.28515625" style="33" customWidth="1"/>
    <col min="4" max="4" width="15.7109375" style="8" customWidth="1"/>
    <col min="5" max="5" width="10.7109375" style="12" customWidth="1"/>
    <col min="6" max="6" width="14.7109375" style="15" customWidth="1"/>
    <col min="7" max="7" width="14.7109375" style="14" customWidth="1"/>
    <col min="8" max="8" width="0.85546875" style="12" customWidth="1"/>
    <col min="9" max="9" width="9.140625" style="12"/>
    <col min="10" max="10" width="12.140625" style="12" bestFit="1" customWidth="1"/>
    <col min="11" max="11" width="9.140625" style="8"/>
    <col min="12" max="12" width="9.140625" style="12"/>
    <col min="13" max="13" width="9.42578125" style="12" bestFit="1" customWidth="1"/>
    <col min="14" max="16384" width="9.140625" style="12"/>
  </cols>
  <sheetData>
    <row r="1" spans="2:9" ht="12.75" customHeight="1"/>
    <row r="2" spans="2:9" ht="20.85" customHeight="1">
      <c r="B2" s="1104" t="s">
        <v>1593</v>
      </c>
      <c r="C2" s="1105"/>
      <c r="D2" s="1105"/>
      <c r="E2" s="1105"/>
      <c r="F2" s="1105"/>
      <c r="G2" s="1106"/>
    </row>
    <row r="3" spans="2:9" ht="14.25" customHeight="1">
      <c r="B3" s="1065" t="s">
        <v>1570</v>
      </c>
      <c r="C3" s="1047" t="s">
        <v>1437</v>
      </c>
      <c r="D3" s="1044" t="s">
        <v>1627</v>
      </c>
      <c r="E3" s="1047" t="s">
        <v>1438</v>
      </c>
      <c r="F3" s="1078" t="s">
        <v>2269</v>
      </c>
      <c r="G3" s="1053" t="s">
        <v>1576</v>
      </c>
    </row>
    <row r="4" spans="2:9" ht="14.25" customHeight="1">
      <c r="B4" s="1107"/>
      <c r="C4" s="1113"/>
      <c r="D4" s="1111"/>
      <c r="E4" s="1109"/>
      <c r="F4" s="1079"/>
      <c r="G4" s="1054"/>
    </row>
    <row r="5" spans="2:9" ht="14.25" customHeight="1">
      <c r="B5" s="1108"/>
      <c r="C5" s="1114"/>
      <c r="D5" s="1112"/>
      <c r="E5" s="1110"/>
      <c r="F5" s="1080"/>
      <c r="G5" s="655">
        <f>'RABATOVÝ LIST '!J12</f>
        <v>0</v>
      </c>
    </row>
    <row r="6" spans="2:9" ht="14.25" customHeight="1" thickBot="1">
      <c r="B6" s="16"/>
      <c r="C6" s="49"/>
      <c r="D6" s="50"/>
      <c r="E6" s="17"/>
      <c r="F6" s="51"/>
    </row>
    <row r="7" spans="2:9" ht="14.25" customHeight="1">
      <c r="B7" s="89"/>
      <c r="C7" s="1028" t="s">
        <v>1629</v>
      </c>
      <c r="D7" s="1028"/>
      <c r="E7" s="1028"/>
      <c r="F7" s="1028"/>
      <c r="G7" s="1029"/>
    </row>
    <row r="8" spans="2:9" ht="14.25" customHeight="1">
      <c r="B8" s="90"/>
      <c r="C8" s="1030"/>
      <c r="D8" s="1030"/>
      <c r="E8" s="1030"/>
      <c r="F8" s="1030"/>
      <c r="G8" s="1031"/>
    </row>
    <row r="9" spans="2:9" ht="14.25" customHeight="1">
      <c r="B9" s="90"/>
      <c r="C9" s="237" t="s">
        <v>875</v>
      </c>
      <c r="D9" s="237" t="s">
        <v>60</v>
      </c>
      <c r="E9" s="237">
        <v>1</v>
      </c>
      <c r="F9" s="321">
        <v>13.725179822632105</v>
      </c>
      <c r="G9" s="322">
        <f>F9*(100-$G$5)/100</f>
        <v>13.725179822632105</v>
      </c>
      <c r="I9" s="44"/>
    </row>
    <row r="10" spans="2:9" ht="14.25" customHeight="1">
      <c r="B10" s="5" t="s">
        <v>1436</v>
      </c>
      <c r="C10" s="229" t="s">
        <v>876</v>
      </c>
      <c r="D10" s="229" t="s">
        <v>61</v>
      </c>
      <c r="E10" s="229">
        <v>1</v>
      </c>
      <c r="F10" s="220">
        <v>18.792521632764785</v>
      </c>
      <c r="G10" s="323">
        <f t="shared" ref="G10:G20" si="0">F10*(100-$G$5)/100</f>
        <v>18.792521632764785</v>
      </c>
    </row>
    <row r="11" spans="2:9" ht="14.25" customHeight="1">
      <c r="B11" s="5" t="s">
        <v>1631</v>
      </c>
      <c r="C11" s="229" t="s">
        <v>877</v>
      </c>
      <c r="D11" s="229" t="s">
        <v>62</v>
      </c>
      <c r="E11" s="229">
        <v>1</v>
      </c>
      <c r="F11" s="220">
        <v>22.491410173316186</v>
      </c>
      <c r="G11" s="323">
        <f t="shared" si="0"/>
        <v>22.491410173316186</v>
      </c>
    </row>
    <row r="12" spans="2:9" ht="14.25" customHeight="1">
      <c r="B12" s="87"/>
      <c r="C12" s="229" t="s">
        <v>878</v>
      </c>
      <c r="D12" s="229" t="s">
        <v>63</v>
      </c>
      <c r="E12" s="229">
        <v>1</v>
      </c>
      <c r="F12" s="220">
        <v>26.759358489337021</v>
      </c>
      <c r="G12" s="323">
        <f t="shared" si="0"/>
        <v>26.759358489337025</v>
      </c>
    </row>
    <row r="13" spans="2:9" ht="14.25" customHeight="1">
      <c r="B13" s="87"/>
      <c r="C13" s="229" t="s">
        <v>879</v>
      </c>
      <c r="D13" s="229" t="s">
        <v>64</v>
      </c>
      <c r="E13" s="229">
        <v>1</v>
      </c>
      <c r="F13" s="220">
        <v>34.0893903590744</v>
      </c>
      <c r="G13" s="323">
        <f t="shared" si="0"/>
        <v>34.0893903590744</v>
      </c>
    </row>
    <row r="14" spans="2:9" ht="14.25" customHeight="1">
      <c r="B14" s="87"/>
      <c r="C14" s="229" t="s">
        <v>880</v>
      </c>
      <c r="D14" s="229" t="s">
        <v>65</v>
      </c>
      <c r="E14" s="229">
        <v>1</v>
      </c>
      <c r="F14" s="220">
        <v>38.438632928733746</v>
      </c>
      <c r="G14" s="323">
        <f t="shared" si="0"/>
        <v>38.438632928733746</v>
      </c>
    </row>
    <row r="15" spans="2:9" ht="14.25" customHeight="1">
      <c r="B15" s="87"/>
      <c r="C15" s="229" t="s">
        <v>881</v>
      </c>
      <c r="D15" s="229" t="s">
        <v>66</v>
      </c>
      <c r="E15" s="229">
        <v>1</v>
      </c>
      <c r="F15" s="220">
        <v>45.768664798471121</v>
      </c>
      <c r="G15" s="323">
        <f t="shared" si="0"/>
        <v>45.768664798471121</v>
      </c>
    </row>
    <row r="16" spans="2:9" ht="14.25" customHeight="1">
      <c r="B16" s="87"/>
      <c r="C16" s="229" t="s">
        <v>882</v>
      </c>
      <c r="D16" s="229" t="s">
        <v>82</v>
      </c>
      <c r="E16" s="229">
        <v>1</v>
      </c>
      <c r="F16" s="220">
        <v>52.814166780473776</v>
      </c>
      <c r="G16" s="323">
        <f t="shared" si="0"/>
        <v>52.814166780473776</v>
      </c>
    </row>
    <row r="17" spans="2:7" ht="14.25" customHeight="1">
      <c r="B17" s="87"/>
      <c r="C17" s="229" t="s">
        <v>883</v>
      </c>
      <c r="D17" s="229" t="s">
        <v>68</v>
      </c>
      <c r="E17" s="229">
        <v>1</v>
      </c>
      <c r="F17" s="220">
        <v>52.814166780473776</v>
      </c>
      <c r="G17" s="323">
        <f t="shared" si="0"/>
        <v>52.814166780473776</v>
      </c>
    </row>
    <row r="18" spans="2:7" ht="14.25" customHeight="1">
      <c r="B18" s="87"/>
      <c r="C18" s="229" t="s">
        <v>884</v>
      </c>
      <c r="D18" s="229" t="s">
        <v>69</v>
      </c>
      <c r="E18" s="229">
        <v>1</v>
      </c>
      <c r="F18" s="220">
        <v>79.00446549434136</v>
      </c>
      <c r="G18" s="323">
        <f t="shared" si="0"/>
        <v>79.00446549434136</v>
      </c>
    </row>
    <row r="19" spans="2:7" ht="14.25" customHeight="1">
      <c r="B19" s="87"/>
      <c r="C19" s="229" t="s">
        <v>885</v>
      </c>
      <c r="D19" s="229" t="s">
        <v>70</v>
      </c>
      <c r="E19" s="229">
        <v>1</v>
      </c>
      <c r="F19" s="220">
        <v>98.149262226206261</v>
      </c>
      <c r="G19" s="323">
        <f t="shared" si="0"/>
        <v>98.149262226206261</v>
      </c>
    </row>
    <row r="20" spans="2:7" ht="14.25" customHeight="1">
      <c r="B20" s="87"/>
      <c r="C20" s="229" t="s">
        <v>886</v>
      </c>
      <c r="D20" s="229" t="s">
        <v>71</v>
      </c>
      <c r="E20" s="229">
        <v>1</v>
      </c>
      <c r="F20" s="220">
        <v>102.06493544312697</v>
      </c>
      <c r="G20" s="323">
        <f t="shared" si="0"/>
        <v>102.06493544312698</v>
      </c>
    </row>
    <row r="21" spans="2:7" ht="14.25" customHeight="1">
      <c r="B21" s="87"/>
      <c r="C21" s="29"/>
      <c r="D21" s="29"/>
      <c r="E21" s="29"/>
      <c r="F21" s="219"/>
      <c r="G21" s="201"/>
    </row>
    <row r="22" spans="2:7" ht="14.25" customHeight="1">
      <c r="B22" s="87"/>
      <c r="C22" s="1030" t="s">
        <v>1611</v>
      </c>
      <c r="D22" s="1030"/>
      <c r="E22" s="1030"/>
      <c r="F22" s="1030"/>
      <c r="G22" s="1031"/>
    </row>
    <row r="23" spans="2:7" ht="14.25" customHeight="1">
      <c r="B23" s="87"/>
      <c r="C23" s="1030"/>
      <c r="D23" s="1030"/>
      <c r="E23" s="1030"/>
      <c r="F23" s="1030"/>
      <c r="G23" s="1031"/>
    </row>
    <row r="24" spans="2:7" ht="14.25" customHeight="1">
      <c r="B24" s="90"/>
      <c r="C24" s="567" t="s">
        <v>2281</v>
      </c>
      <c r="D24" s="567" t="s">
        <v>72</v>
      </c>
      <c r="E24" s="567">
        <v>1</v>
      </c>
      <c r="F24" s="603">
        <v>146.81742207111694</v>
      </c>
      <c r="G24" s="604">
        <f t="shared" ref="G24:G27" si="1">F24*(100-$G$5)/100</f>
        <v>146.81742207111694</v>
      </c>
    </row>
    <row r="25" spans="2:7" ht="14.25" customHeight="1">
      <c r="B25" s="90"/>
      <c r="C25" s="570" t="s">
        <v>2282</v>
      </c>
      <c r="D25" s="570" t="s">
        <v>73</v>
      </c>
      <c r="E25" s="570">
        <v>1</v>
      </c>
      <c r="F25" s="605">
        <v>146.81742207111694</v>
      </c>
      <c r="G25" s="606">
        <f t="shared" si="1"/>
        <v>146.81742207111694</v>
      </c>
    </row>
    <row r="26" spans="2:7" ht="14.25" customHeight="1">
      <c r="B26" s="87"/>
      <c r="C26" s="570" t="s">
        <v>2283</v>
      </c>
      <c r="D26" s="570" t="s">
        <v>74</v>
      </c>
      <c r="E26" s="570">
        <v>1</v>
      </c>
      <c r="F26" s="605">
        <v>196.65079955151268</v>
      </c>
      <c r="G26" s="606">
        <f t="shared" si="1"/>
        <v>196.65079955151268</v>
      </c>
    </row>
    <row r="27" spans="2:7" ht="14.25" customHeight="1">
      <c r="B27" s="87"/>
      <c r="C27" s="570" t="s">
        <v>2284</v>
      </c>
      <c r="D27" s="570" t="s">
        <v>75</v>
      </c>
      <c r="E27" s="570">
        <v>1</v>
      </c>
      <c r="F27" s="605">
        <v>205.97254063539313</v>
      </c>
      <c r="G27" s="606">
        <f t="shared" si="1"/>
        <v>205.97254063539313</v>
      </c>
    </row>
    <row r="28" spans="2:7" ht="14.25" customHeight="1">
      <c r="B28" s="87"/>
      <c r="C28" s="570" t="s">
        <v>2285</v>
      </c>
      <c r="D28" s="570" t="s">
        <v>76</v>
      </c>
      <c r="E28" s="570">
        <v>1</v>
      </c>
      <c r="F28" s="605">
        <v>310.88277495586732</v>
      </c>
      <c r="G28" s="606">
        <f>F28*(100-$G$5)/100</f>
        <v>310.88277495586732</v>
      </c>
    </row>
    <row r="29" spans="2:7" ht="14.25" customHeight="1">
      <c r="B29" s="87"/>
      <c r="C29" s="334" t="s">
        <v>2286</v>
      </c>
      <c r="D29" s="334" t="s">
        <v>77</v>
      </c>
      <c r="E29" s="334">
        <v>1</v>
      </c>
      <c r="F29" s="335" t="s">
        <v>1404</v>
      </c>
      <c r="G29" s="336" t="s">
        <v>1404</v>
      </c>
    </row>
    <row r="30" spans="2:7" ht="14.25" customHeight="1">
      <c r="B30" s="87"/>
      <c r="C30" s="334" t="s">
        <v>2287</v>
      </c>
      <c r="D30" s="334" t="s">
        <v>78</v>
      </c>
      <c r="E30" s="334">
        <v>1</v>
      </c>
      <c r="F30" s="335" t="s">
        <v>1404</v>
      </c>
      <c r="G30" s="336" t="s">
        <v>1404</v>
      </c>
    </row>
    <row r="31" spans="2:7" ht="14.25" customHeight="1">
      <c r="B31" s="87"/>
      <c r="C31" s="334" t="s">
        <v>2356</v>
      </c>
      <c r="D31" s="334" t="s">
        <v>58</v>
      </c>
      <c r="E31" s="334">
        <v>1</v>
      </c>
      <c r="F31" s="335" t="s">
        <v>1404</v>
      </c>
      <c r="G31" s="336" t="s">
        <v>1404</v>
      </c>
    </row>
    <row r="32" spans="2:7" ht="14.25" customHeight="1">
      <c r="B32" s="87"/>
      <c r="C32" s="334" t="s">
        <v>2357</v>
      </c>
      <c r="D32" s="334" t="s">
        <v>79</v>
      </c>
      <c r="E32" s="334">
        <v>1</v>
      </c>
      <c r="F32" s="335" t="s">
        <v>1404</v>
      </c>
      <c r="G32" s="336" t="s">
        <v>1404</v>
      </c>
    </row>
    <row r="33" spans="2:7" ht="14.25" customHeight="1">
      <c r="B33" s="87"/>
      <c r="C33" s="334" t="s">
        <v>2358</v>
      </c>
      <c r="D33" s="334" t="s">
        <v>80</v>
      </c>
      <c r="E33" s="334">
        <v>1</v>
      </c>
      <c r="F33" s="335" t="s">
        <v>1404</v>
      </c>
      <c r="G33" s="336" t="s">
        <v>1404</v>
      </c>
    </row>
    <row r="34" spans="2:7" ht="14.25" customHeight="1">
      <c r="B34" s="87"/>
      <c r="C34" s="334" t="s">
        <v>2359</v>
      </c>
      <c r="D34" s="334" t="s">
        <v>81</v>
      </c>
      <c r="E34" s="334">
        <v>1</v>
      </c>
      <c r="F34" s="335" t="s">
        <v>1404</v>
      </c>
      <c r="G34" s="336" t="s">
        <v>1404</v>
      </c>
    </row>
    <row r="35" spans="2:7" ht="14.25" customHeight="1">
      <c r="B35" s="87"/>
      <c r="C35" s="1117"/>
      <c r="D35" s="1117"/>
      <c r="E35" s="1117"/>
      <c r="F35" s="1117"/>
      <c r="G35" s="1118"/>
    </row>
    <row r="36" spans="2:7" ht="14.25" customHeight="1">
      <c r="B36" s="87"/>
      <c r="C36" s="1119" t="s">
        <v>1610</v>
      </c>
      <c r="D36" s="1119"/>
      <c r="E36" s="1119"/>
      <c r="F36" s="1119"/>
      <c r="G36" s="1120"/>
    </row>
    <row r="37" spans="2:7" ht="14.25" customHeight="1">
      <c r="B37" s="87"/>
      <c r="C37" s="1119"/>
      <c r="D37" s="1119"/>
      <c r="E37" s="1119"/>
      <c r="F37" s="1119"/>
      <c r="G37" s="1120"/>
    </row>
    <row r="38" spans="2:7" ht="14.25" customHeight="1">
      <c r="B38" s="90"/>
      <c r="C38" s="567" t="s">
        <v>887</v>
      </c>
      <c r="D38" s="567" t="s">
        <v>72</v>
      </c>
      <c r="E38" s="567">
        <v>1</v>
      </c>
      <c r="F38" s="603">
        <v>177.16338657565871</v>
      </c>
      <c r="G38" s="604">
        <f t="shared" ref="G38:G42" si="2">F38*(100-$G$5)/100</f>
        <v>177.16338657565871</v>
      </c>
    </row>
    <row r="39" spans="2:7" ht="14.25" customHeight="1">
      <c r="B39" s="90"/>
      <c r="C39" s="570" t="s">
        <v>888</v>
      </c>
      <c r="D39" s="570" t="s">
        <v>73</v>
      </c>
      <c r="E39" s="570">
        <v>1</v>
      </c>
      <c r="F39" s="605">
        <v>177.16338657565871</v>
      </c>
      <c r="G39" s="606">
        <f t="shared" si="2"/>
        <v>177.16338657565871</v>
      </c>
    </row>
    <row r="40" spans="2:7" ht="14.25" customHeight="1">
      <c r="B40" s="87"/>
      <c r="C40" s="570" t="s">
        <v>889</v>
      </c>
      <c r="D40" s="570" t="s">
        <v>74</v>
      </c>
      <c r="E40" s="570">
        <v>1</v>
      </c>
      <c r="F40" s="605">
        <v>250.41081471470008</v>
      </c>
      <c r="G40" s="606">
        <f t="shared" si="2"/>
        <v>250.41081471470005</v>
      </c>
    </row>
    <row r="41" spans="2:7" ht="14.25" customHeight="1">
      <c r="B41" s="87"/>
      <c r="C41" s="570" t="s">
        <v>890</v>
      </c>
      <c r="D41" s="570" t="s">
        <v>75</v>
      </c>
      <c r="E41" s="570">
        <v>1</v>
      </c>
      <c r="F41" s="605">
        <v>245.50811308589556</v>
      </c>
      <c r="G41" s="606">
        <f t="shared" si="2"/>
        <v>245.50811308589556</v>
      </c>
    </row>
    <row r="42" spans="2:7" ht="14.25" customHeight="1">
      <c r="B42" s="87"/>
      <c r="C42" s="570" t="s">
        <v>891</v>
      </c>
      <c r="D42" s="570" t="s">
        <v>76</v>
      </c>
      <c r="E42" s="570">
        <v>1</v>
      </c>
      <c r="F42" s="605">
        <v>410.63082417029733</v>
      </c>
      <c r="G42" s="606">
        <f t="shared" si="2"/>
        <v>410.63082417029733</v>
      </c>
    </row>
    <row r="43" spans="2:7" ht="14.25" customHeight="1">
      <c r="B43" s="87"/>
      <c r="C43" s="334" t="s">
        <v>892</v>
      </c>
      <c r="D43" s="334" t="s">
        <v>77</v>
      </c>
      <c r="E43" s="334">
        <v>1</v>
      </c>
      <c r="F43" s="335" t="s">
        <v>1404</v>
      </c>
      <c r="G43" s="336" t="s">
        <v>1404</v>
      </c>
    </row>
    <row r="44" spans="2:7" ht="14.25" customHeight="1">
      <c r="B44" s="87"/>
      <c r="C44" s="334" t="s">
        <v>893</v>
      </c>
      <c r="D44" s="334" t="s">
        <v>78</v>
      </c>
      <c r="E44" s="334">
        <v>1</v>
      </c>
      <c r="F44" s="335" t="s">
        <v>1404</v>
      </c>
      <c r="G44" s="336" t="s">
        <v>1404</v>
      </c>
    </row>
    <row r="45" spans="2:7" ht="14.25" customHeight="1">
      <c r="B45" s="87"/>
      <c r="C45" s="1057"/>
      <c r="D45" s="1057"/>
      <c r="E45" s="1057"/>
      <c r="F45" s="1057"/>
      <c r="G45" s="1058"/>
    </row>
    <row r="46" spans="2:7" ht="14.25" customHeight="1" thickBot="1">
      <c r="B46" s="88"/>
      <c r="C46" s="1123"/>
      <c r="D46" s="1123"/>
      <c r="E46" s="1123"/>
      <c r="F46" s="1123"/>
      <c r="G46" s="1124"/>
    </row>
    <row r="47" spans="2:7" ht="14.25" customHeight="1" thickBot="1">
      <c r="B47" s="16"/>
      <c r="C47" s="49"/>
      <c r="D47" s="50"/>
      <c r="E47" s="17"/>
      <c r="F47" s="51"/>
    </row>
    <row r="48" spans="2:7" ht="14.25" customHeight="1">
      <c r="B48" s="74"/>
      <c r="C48" s="852"/>
      <c r="D48" s="852"/>
      <c r="E48" s="852"/>
      <c r="F48" s="852"/>
      <c r="G48" s="853"/>
    </row>
    <row r="49" spans="2:10" ht="14.25" customHeight="1">
      <c r="B49" s="22"/>
      <c r="C49" s="854"/>
      <c r="D49" s="854"/>
      <c r="E49" s="854"/>
      <c r="F49" s="854"/>
      <c r="G49" s="855"/>
    </row>
    <row r="50" spans="2:10" ht="14.25" customHeight="1">
      <c r="B50" s="22"/>
      <c r="C50" s="854"/>
      <c r="D50" s="854"/>
      <c r="E50" s="854"/>
      <c r="F50" s="854"/>
      <c r="G50" s="855"/>
    </row>
    <row r="51" spans="2:10" ht="14.25" customHeight="1">
      <c r="B51" s="22"/>
      <c r="C51" s="1121" t="s">
        <v>1611</v>
      </c>
      <c r="D51" s="1121"/>
      <c r="E51" s="1121"/>
      <c r="F51" s="1121"/>
      <c r="G51" s="1122"/>
    </row>
    <row r="52" spans="2:10" ht="14.25" customHeight="1">
      <c r="B52" s="5" t="s">
        <v>1436</v>
      </c>
      <c r="C52" s="1121"/>
      <c r="D52" s="1121"/>
      <c r="E52" s="1121"/>
      <c r="F52" s="1121"/>
      <c r="G52" s="1122"/>
      <c r="J52" s="52"/>
    </row>
    <row r="53" spans="2:10" ht="14.25" customHeight="1">
      <c r="B53" s="5" t="s">
        <v>1628</v>
      </c>
      <c r="C53" s="351">
        <v>17810200</v>
      </c>
      <c r="D53" s="351" t="s">
        <v>72</v>
      </c>
      <c r="E53" s="351">
        <v>1</v>
      </c>
      <c r="F53" s="364" t="s">
        <v>1404</v>
      </c>
      <c r="G53" s="365" t="s">
        <v>1404</v>
      </c>
      <c r="J53" s="52"/>
    </row>
    <row r="54" spans="2:10" ht="14.25" customHeight="1">
      <c r="B54" s="5"/>
      <c r="C54" s="334">
        <v>17810225</v>
      </c>
      <c r="D54" s="334" t="s">
        <v>73</v>
      </c>
      <c r="E54" s="334">
        <v>1</v>
      </c>
      <c r="F54" s="335" t="s">
        <v>1404</v>
      </c>
      <c r="G54" s="336" t="s">
        <v>1404</v>
      </c>
      <c r="J54" s="52"/>
    </row>
    <row r="55" spans="2:10" ht="14.25" customHeight="1">
      <c r="B55" s="87"/>
      <c r="C55" s="334">
        <v>17810250</v>
      </c>
      <c r="D55" s="334" t="s">
        <v>74</v>
      </c>
      <c r="E55" s="334">
        <v>1</v>
      </c>
      <c r="F55" s="335" t="s">
        <v>1404</v>
      </c>
      <c r="G55" s="336" t="s">
        <v>1404</v>
      </c>
      <c r="J55" s="52"/>
    </row>
    <row r="56" spans="2:10" ht="14.25" customHeight="1">
      <c r="B56" s="87"/>
      <c r="C56" s="334">
        <v>17810280</v>
      </c>
      <c r="D56" s="334" t="s">
        <v>75</v>
      </c>
      <c r="E56" s="334">
        <v>1</v>
      </c>
      <c r="F56" s="335" t="s">
        <v>1404</v>
      </c>
      <c r="G56" s="336" t="s">
        <v>1404</v>
      </c>
      <c r="J56" s="52"/>
    </row>
    <row r="57" spans="2:10" ht="14.25" customHeight="1">
      <c r="B57" s="87"/>
      <c r="C57" s="334">
        <v>17810315</v>
      </c>
      <c r="D57" s="334" t="s">
        <v>76</v>
      </c>
      <c r="E57" s="334">
        <v>1</v>
      </c>
      <c r="F57" s="335" t="s">
        <v>1404</v>
      </c>
      <c r="G57" s="336" t="s">
        <v>1404</v>
      </c>
      <c r="J57" s="52"/>
    </row>
    <row r="58" spans="2:10" ht="14.25" customHeight="1">
      <c r="B58" s="87"/>
      <c r="C58" s="334">
        <v>17810355</v>
      </c>
      <c r="D58" s="334" t="s">
        <v>77</v>
      </c>
      <c r="E58" s="334">
        <v>1</v>
      </c>
      <c r="F58" s="335" t="s">
        <v>1404</v>
      </c>
      <c r="G58" s="336" t="s">
        <v>1404</v>
      </c>
      <c r="J58" s="52"/>
    </row>
    <row r="59" spans="2:10" ht="14.25" customHeight="1">
      <c r="B59" s="87"/>
      <c r="C59" s="334">
        <v>17810400</v>
      </c>
      <c r="D59" s="334" t="s">
        <v>78</v>
      </c>
      <c r="E59" s="334">
        <v>1</v>
      </c>
      <c r="F59" s="335" t="s">
        <v>1404</v>
      </c>
      <c r="G59" s="336" t="s">
        <v>1404</v>
      </c>
      <c r="J59" s="52"/>
    </row>
    <row r="60" spans="2:10" ht="14.25" customHeight="1">
      <c r="B60" s="87"/>
      <c r="C60" s="1117"/>
      <c r="D60" s="1117"/>
      <c r="E60" s="1117"/>
      <c r="F60" s="1117"/>
      <c r="G60" s="1118"/>
      <c r="J60" s="52"/>
    </row>
    <row r="61" spans="2:10" ht="14.25" customHeight="1">
      <c r="B61" s="87"/>
      <c r="C61" s="558"/>
      <c r="D61" s="558"/>
      <c r="E61" s="558"/>
      <c r="F61" s="558"/>
      <c r="G61" s="851"/>
      <c r="J61" s="52"/>
    </row>
    <row r="62" spans="2:10" ht="14.25" customHeight="1">
      <c r="B62" s="87"/>
      <c r="C62" s="558"/>
      <c r="D62" s="558"/>
      <c r="E62" s="558"/>
      <c r="F62" s="558"/>
      <c r="G62" s="851"/>
      <c r="J62" s="52"/>
    </row>
    <row r="63" spans="2:10" ht="14.25" customHeight="1">
      <c r="B63" s="87"/>
      <c r="C63" s="1119" t="s">
        <v>1595</v>
      </c>
      <c r="D63" s="1119"/>
      <c r="E63" s="1119"/>
      <c r="F63" s="1119"/>
      <c r="G63" s="1120"/>
      <c r="J63" s="52"/>
    </row>
    <row r="64" spans="2:10" ht="14.25" customHeight="1">
      <c r="B64" s="87"/>
      <c r="C64" s="1119"/>
      <c r="D64" s="1119"/>
      <c r="E64" s="1119"/>
      <c r="F64" s="1119"/>
      <c r="G64" s="1120"/>
      <c r="J64" s="52"/>
    </row>
    <row r="65" spans="2:10" ht="14.25" customHeight="1">
      <c r="B65" s="5" t="s">
        <v>1436</v>
      </c>
      <c r="C65" s="351">
        <v>17816200</v>
      </c>
      <c r="D65" s="351" t="s">
        <v>72</v>
      </c>
      <c r="E65" s="351">
        <v>1</v>
      </c>
      <c r="F65" s="364" t="s">
        <v>1404</v>
      </c>
      <c r="G65" s="365" t="s">
        <v>1404</v>
      </c>
      <c r="J65" s="52"/>
    </row>
    <row r="66" spans="2:10" ht="14.25" customHeight="1">
      <c r="B66" s="5" t="s">
        <v>1628</v>
      </c>
      <c r="C66" s="334">
        <v>17816225</v>
      </c>
      <c r="D66" s="334" t="s">
        <v>73</v>
      </c>
      <c r="E66" s="334">
        <v>1</v>
      </c>
      <c r="F66" s="335" t="s">
        <v>1404</v>
      </c>
      <c r="G66" s="336" t="s">
        <v>1404</v>
      </c>
      <c r="J66" s="52"/>
    </row>
    <row r="67" spans="2:10" ht="14.25" customHeight="1">
      <c r="B67" s="87"/>
      <c r="C67" s="334">
        <v>17816250</v>
      </c>
      <c r="D67" s="334" t="s">
        <v>74</v>
      </c>
      <c r="E67" s="334">
        <v>1</v>
      </c>
      <c r="F67" s="335" t="s">
        <v>1404</v>
      </c>
      <c r="G67" s="336" t="s">
        <v>1404</v>
      </c>
      <c r="J67" s="52"/>
    </row>
    <row r="68" spans="2:10" ht="14.25" customHeight="1">
      <c r="B68" s="87"/>
      <c r="C68" s="334">
        <v>17816280</v>
      </c>
      <c r="D68" s="334" t="s">
        <v>75</v>
      </c>
      <c r="E68" s="334">
        <v>1</v>
      </c>
      <c r="F68" s="335" t="s">
        <v>1404</v>
      </c>
      <c r="G68" s="336" t="s">
        <v>1404</v>
      </c>
      <c r="J68" s="52"/>
    </row>
    <row r="69" spans="2:10" ht="14.25" customHeight="1">
      <c r="B69" s="87"/>
      <c r="C69" s="334">
        <v>17816315</v>
      </c>
      <c r="D69" s="334" t="s">
        <v>76</v>
      </c>
      <c r="E69" s="334">
        <v>1</v>
      </c>
      <c r="F69" s="335" t="s">
        <v>1404</v>
      </c>
      <c r="G69" s="336" t="s">
        <v>1404</v>
      </c>
      <c r="J69" s="52"/>
    </row>
    <row r="70" spans="2:10" ht="14.25" customHeight="1">
      <c r="B70" s="87"/>
      <c r="C70" s="334">
        <v>17816355</v>
      </c>
      <c r="D70" s="334" t="s">
        <v>77</v>
      </c>
      <c r="E70" s="334">
        <v>1</v>
      </c>
      <c r="F70" s="335" t="s">
        <v>1404</v>
      </c>
      <c r="G70" s="336" t="s">
        <v>1404</v>
      </c>
      <c r="J70" s="52"/>
    </row>
    <row r="71" spans="2:10" ht="14.25" customHeight="1">
      <c r="B71" s="87"/>
      <c r="C71" s="334">
        <v>17816400</v>
      </c>
      <c r="D71" s="334" t="s">
        <v>78</v>
      </c>
      <c r="E71" s="334">
        <v>1</v>
      </c>
      <c r="F71" s="335" t="s">
        <v>1404</v>
      </c>
      <c r="G71" s="336" t="s">
        <v>1404</v>
      </c>
      <c r="J71" s="52"/>
    </row>
    <row r="72" spans="2:10" ht="14.25" customHeight="1">
      <c r="B72" s="87"/>
      <c r="C72" s="1057"/>
      <c r="D72" s="1057"/>
      <c r="E72" s="1057"/>
      <c r="F72" s="1057"/>
      <c r="G72" s="1058"/>
      <c r="J72" s="52"/>
    </row>
    <row r="73" spans="2:10" ht="14.25" customHeight="1">
      <c r="B73" s="87"/>
      <c r="C73" s="1119" t="s">
        <v>1630</v>
      </c>
      <c r="D73" s="1119"/>
      <c r="E73" s="1119"/>
      <c r="F73" s="1119"/>
      <c r="G73" s="1120"/>
      <c r="J73" s="52"/>
    </row>
    <row r="74" spans="2:10" ht="14.25" customHeight="1">
      <c r="B74" s="87"/>
      <c r="C74" s="1119"/>
      <c r="D74" s="1119"/>
      <c r="E74" s="1119"/>
      <c r="F74" s="1119"/>
      <c r="G74" s="1120"/>
      <c r="J74" s="52"/>
    </row>
    <row r="75" spans="2:10" ht="14.25" customHeight="1">
      <c r="B75" s="87"/>
      <c r="C75" s="807">
        <v>17825075</v>
      </c>
      <c r="D75" s="807" t="s">
        <v>65</v>
      </c>
      <c r="E75" s="807">
        <v>1</v>
      </c>
      <c r="F75" s="808" t="s">
        <v>1404</v>
      </c>
      <c r="G75" s="809" t="s">
        <v>1404</v>
      </c>
      <c r="J75" s="52"/>
    </row>
    <row r="76" spans="2:10" ht="14.25" customHeight="1">
      <c r="B76" s="5"/>
      <c r="C76" s="810">
        <v>17825090</v>
      </c>
      <c r="D76" s="810" t="s">
        <v>66</v>
      </c>
      <c r="E76" s="810">
        <v>1</v>
      </c>
      <c r="F76" s="811" t="s">
        <v>1404</v>
      </c>
      <c r="G76" s="812" t="s">
        <v>1404</v>
      </c>
      <c r="J76" s="52"/>
    </row>
    <row r="77" spans="2:10" ht="14.25" customHeight="1">
      <c r="B77" s="5"/>
      <c r="C77" s="810">
        <v>17825110</v>
      </c>
      <c r="D77" s="810" t="s">
        <v>67</v>
      </c>
      <c r="E77" s="810">
        <v>1</v>
      </c>
      <c r="F77" s="811" t="s">
        <v>1404</v>
      </c>
      <c r="G77" s="812" t="s">
        <v>1404</v>
      </c>
      <c r="J77" s="52"/>
    </row>
    <row r="78" spans="2:10" ht="14.25" customHeight="1">
      <c r="B78" s="87"/>
      <c r="C78" s="810">
        <v>17825125</v>
      </c>
      <c r="D78" s="810" t="s">
        <v>68</v>
      </c>
      <c r="E78" s="810">
        <v>1</v>
      </c>
      <c r="F78" s="811" t="s">
        <v>1404</v>
      </c>
      <c r="G78" s="812" t="s">
        <v>1404</v>
      </c>
      <c r="J78" s="52"/>
    </row>
    <row r="79" spans="2:10" ht="14.25" customHeight="1">
      <c r="B79" s="87"/>
      <c r="C79" s="810">
        <v>17825140</v>
      </c>
      <c r="D79" s="810" t="s">
        <v>69</v>
      </c>
      <c r="E79" s="810">
        <v>1</v>
      </c>
      <c r="F79" s="811" t="s">
        <v>1404</v>
      </c>
      <c r="G79" s="812" t="s">
        <v>1404</v>
      </c>
      <c r="J79" s="52"/>
    </row>
    <row r="80" spans="2:10" ht="14.25" customHeight="1">
      <c r="B80" s="87"/>
      <c r="C80" s="810">
        <v>17825160</v>
      </c>
      <c r="D80" s="810" t="s">
        <v>70</v>
      </c>
      <c r="E80" s="810">
        <v>1</v>
      </c>
      <c r="F80" s="811" t="s">
        <v>1404</v>
      </c>
      <c r="G80" s="812" t="s">
        <v>1404</v>
      </c>
      <c r="J80" s="52"/>
    </row>
    <row r="81" spans="2:10" ht="14.25" customHeight="1">
      <c r="B81" s="87"/>
      <c r="C81" s="1117"/>
      <c r="D81" s="1117"/>
      <c r="E81" s="1117"/>
      <c r="F81" s="1117"/>
      <c r="G81" s="1118"/>
      <c r="J81" s="52"/>
    </row>
    <row r="82" spans="2:10" ht="14.25" customHeight="1">
      <c r="B82" s="87"/>
      <c r="C82" s="558"/>
      <c r="D82" s="558"/>
      <c r="E82" s="558"/>
      <c r="F82" s="558"/>
      <c r="G82" s="851"/>
      <c r="J82" s="52"/>
    </row>
    <row r="83" spans="2:10" ht="14.25" customHeight="1" thickBot="1">
      <c r="B83" s="88"/>
      <c r="C83" s="248"/>
      <c r="D83" s="248"/>
      <c r="E83" s="248"/>
      <c r="F83" s="272"/>
      <c r="G83" s="390"/>
      <c r="J83" s="52"/>
    </row>
    <row r="84" spans="2:10" ht="14.25" customHeight="1" thickBot="1">
      <c r="B84" s="86"/>
      <c r="C84" s="242"/>
      <c r="D84" s="242"/>
      <c r="E84" s="242"/>
      <c r="F84" s="274"/>
      <c r="G84" s="274"/>
      <c r="J84" s="52"/>
    </row>
    <row r="85" spans="2:10" ht="14.25" customHeight="1">
      <c r="B85" s="89"/>
      <c r="C85" s="1028" t="s">
        <v>1629</v>
      </c>
      <c r="D85" s="1028"/>
      <c r="E85" s="1028"/>
      <c r="F85" s="1028"/>
      <c r="G85" s="1029"/>
      <c r="J85" s="52"/>
    </row>
    <row r="86" spans="2:10" ht="14.25" customHeight="1">
      <c r="B86" s="90"/>
      <c r="C86" s="1030"/>
      <c r="D86" s="1030"/>
      <c r="E86" s="1030"/>
      <c r="F86" s="1030"/>
      <c r="G86" s="1031"/>
      <c r="J86" s="52"/>
    </row>
    <row r="87" spans="2:10" ht="14.25" customHeight="1">
      <c r="B87" s="90"/>
      <c r="C87" s="351" t="s">
        <v>1632</v>
      </c>
      <c r="D87" s="351" t="s">
        <v>59</v>
      </c>
      <c r="E87" s="351">
        <v>1</v>
      </c>
      <c r="F87" s="364" t="s">
        <v>1404</v>
      </c>
      <c r="G87" s="365" t="s">
        <v>1404</v>
      </c>
      <c r="J87" s="52"/>
    </row>
    <row r="88" spans="2:10" ht="14.25" customHeight="1">
      <c r="B88" s="5" t="s">
        <v>1439</v>
      </c>
      <c r="C88" s="334" t="s">
        <v>1633</v>
      </c>
      <c r="D88" s="334" t="s">
        <v>60</v>
      </c>
      <c r="E88" s="334">
        <v>1</v>
      </c>
      <c r="F88" s="335" t="s">
        <v>1404</v>
      </c>
      <c r="G88" s="336" t="s">
        <v>1404</v>
      </c>
      <c r="J88" s="52"/>
    </row>
    <row r="89" spans="2:10" ht="14.25" customHeight="1">
      <c r="B89" s="5" t="s">
        <v>1645</v>
      </c>
      <c r="C89" s="351" t="s">
        <v>1634</v>
      </c>
      <c r="D89" s="351" t="s">
        <v>61</v>
      </c>
      <c r="E89" s="351">
        <v>1</v>
      </c>
      <c r="F89" s="364" t="s">
        <v>1404</v>
      </c>
      <c r="G89" s="365" t="s">
        <v>1404</v>
      </c>
      <c r="J89" s="52"/>
    </row>
    <row r="90" spans="2:10" ht="14.25" customHeight="1">
      <c r="B90" s="87"/>
      <c r="C90" s="351" t="s">
        <v>1635</v>
      </c>
      <c r="D90" s="351" t="s">
        <v>62</v>
      </c>
      <c r="E90" s="351">
        <v>1</v>
      </c>
      <c r="F90" s="335" t="s">
        <v>1404</v>
      </c>
      <c r="G90" s="336" t="s">
        <v>1404</v>
      </c>
      <c r="J90" s="52"/>
    </row>
    <row r="91" spans="2:10" ht="14.25" customHeight="1">
      <c r="B91" s="87"/>
      <c r="C91" s="351" t="s">
        <v>1636</v>
      </c>
      <c r="D91" s="351" t="s">
        <v>63</v>
      </c>
      <c r="E91" s="351">
        <v>1</v>
      </c>
      <c r="F91" s="364" t="s">
        <v>1404</v>
      </c>
      <c r="G91" s="365" t="s">
        <v>1404</v>
      </c>
      <c r="J91" s="52"/>
    </row>
    <row r="92" spans="2:10" ht="14.25" customHeight="1">
      <c r="B92" s="87"/>
      <c r="C92" s="351" t="s">
        <v>1637</v>
      </c>
      <c r="D92" s="351" t="s">
        <v>64</v>
      </c>
      <c r="E92" s="351">
        <v>1</v>
      </c>
      <c r="F92" s="335" t="s">
        <v>1404</v>
      </c>
      <c r="G92" s="336" t="s">
        <v>1404</v>
      </c>
      <c r="J92" s="52"/>
    </row>
    <row r="93" spans="2:10" ht="14.25" customHeight="1">
      <c r="B93" s="87"/>
      <c r="C93" s="351" t="s">
        <v>1638</v>
      </c>
      <c r="D93" s="351" t="s">
        <v>65</v>
      </c>
      <c r="E93" s="351">
        <v>1</v>
      </c>
      <c r="F93" s="364" t="s">
        <v>1404</v>
      </c>
      <c r="G93" s="365" t="s">
        <v>1404</v>
      </c>
      <c r="J93" s="52"/>
    </row>
    <row r="94" spans="2:10" ht="14.25" customHeight="1">
      <c r="B94" s="87"/>
      <c r="C94" s="351" t="s">
        <v>1639</v>
      </c>
      <c r="D94" s="351" t="s">
        <v>66</v>
      </c>
      <c r="E94" s="351">
        <v>1</v>
      </c>
      <c r="F94" s="335" t="s">
        <v>1404</v>
      </c>
      <c r="G94" s="336" t="s">
        <v>1404</v>
      </c>
      <c r="J94" s="52"/>
    </row>
    <row r="95" spans="2:10" ht="14.25" customHeight="1">
      <c r="B95" s="87"/>
      <c r="C95" s="351" t="s">
        <v>1640</v>
      </c>
      <c r="D95" s="351" t="s">
        <v>82</v>
      </c>
      <c r="E95" s="351">
        <v>1</v>
      </c>
      <c r="F95" s="364" t="s">
        <v>1404</v>
      </c>
      <c r="G95" s="365" t="s">
        <v>1404</v>
      </c>
      <c r="J95" s="52"/>
    </row>
    <row r="96" spans="2:10" ht="14.25" customHeight="1">
      <c r="B96" s="87"/>
      <c r="C96" s="351" t="s">
        <v>1641</v>
      </c>
      <c r="D96" s="351" t="s">
        <v>68</v>
      </c>
      <c r="E96" s="351">
        <v>1</v>
      </c>
      <c r="F96" s="335" t="s">
        <v>1404</v>
      </c>
      <c r="G96" s="336" t="s">
        <v>1404</v>
      </c>
      <c r="J96" s="52"/>
    </row>
    <row r="97" spans="2:10" ht="14.25" customHeight="1">
      <c r="B97" s="87"/>
      <c r="C97" s="351" t="s">
        <v>1642</v>
      </c>
      <c r="D97" s="351" t="s">
        <v>69</v>
      </c>
      <c r="E97" s="351">
        <v>1</v>
      </c>
      <c r="F97" s="364" t="s">
        <v>1404</v>
      </c>
      <c r="G97" s="365" t="s">
        <v>1404</v>
      </c>
      <c r="J97" s="52"/>
    </row>
    <row r="98" spans="2:10" ht="14.25" customHeight="1">
      <c r="B98" s="87"/>
      <c r="C98" s="351" t="s">
        <v>1643</v>
      </c>
      <c r="D98" s="351" t="s">
        <v>70</v>
      </c>
      <c r="E98" s="351">
        <v>1</v>
      </c>
      <c r="F98" s="335" t="s">
        <v>1404</v>
      </c>
      <c r="G98" s="336" t="s">
        <v>1404</v>
      </c>
      <c r="J98" s="52"/>
    </row>
    <row r="99" spans="2:10" ht="14.25" customHeight="1">
      <c r="B99" s="87"/>
      <c r="C99" s="351" t="s">
        <v>1644</v>
      </c>
      <c r="D99" s="351" t="s">
        <v>71</v>
      </c>
      <c r="E99" s="351">
        <v>1</v>
      </c>
      <c r="F99" s="335" t="s">
        <v>1404</v>
      </c>
      <c r="G99" s="336" t="s">
        <v>1404</v>
      </c>
      <c r="J99" s="52"/>
    </row>
    <row r="100" spans="2:10" ht="14.25" customHeight="1">
      <c r="B100" s="87"/>
      <c r="C100" s="1057"/>
      <c r="D100" s="1057"/>
      <c r="E100" s="1057"/>
      <c r="F100" s="1057"/>
      <c r="G100" s="1058"/>
      <c r="J100" s="52"/>
    </row>
    <row r="101" spans="2:10" ht="14.25" customHeight="1">
      <c r="B101" s="87"/>
      <c r="C101" s="1030" t="s">
        <v>1611</v>
      </c>
      <c r="D101" s="1030"/>
      <c r="E101" s="1030"/>
      <c r="F101" s="1030"/>
      <c r="G101" s="1031"/>
      <c r="J101" s="52"/>
    </row>
    <row r="102" spans="2:10" ht="14.25" customHeight="1">
      <c r="B102" s="87"/>
      <c r="C102" s="1115"/>
      <c r="D102" s="1115"/>
      <c r="E102" s="1115"/>
      <c r="F102" s="1115"/>
      <c r="G102" s="1116"/>
      <c r="J102" s="52"/>
    </row>
    <row r="103" spans="2:10" ht="14.25" customHeight="1">
      <c r="B103" s="87"/>
      <c r="C103" s="351" t="s">
        <v>1646</v>
      </c>
      <c r="D103" s="351" t="s">
        <v>72</v>
      </c>
      <c r="E103" s="351">
        <v>1</v>
      </c>
      <c r="F103" s="364" t="s">
        <v>1404</v>
      </c>
      <c r="G103" s="365" t="s">
        <v>1404</v>
      </c>
      <c r="J103" s="52"/>
    </row>
    <row r="104" spans="2:10" ht="14.25" customHeight="1">
      <c r="B104" s="5"/>
      <c r="C104" s="334" t="s">
        <v>1647</v>
      </c>
      <c r="D104" s="334" t="s">
        <v>73</v>
      </c>
      <c r="E104" s="334">
        <v>1</v>
      </c>
      <c r="F104" s="335" t="s">
        <v>1404</v>
      </c>
      <c r="G104" s="336" t="s">
        <v>1404</v>
      </c>
      <c r="J104" s="52"/>
    </row>
    <row r="105" spans="2:10" ht="14.25" customHeight="1">
      <c r="B105" s="5"/>
      <c r="C105" s="334" t="s">
        <v>1648</v>
      </c>
      <c r="D105" s="334" t="s">
        <v>74</v>
      </c>
      <c r="E105" s="334">
        <v>1</v>
      </c>
      <c r="F105" s="364" t="s">
        <v>1404</v>
      </c>
      <c r="G105" s="365" t="s">
        <v>1404</v>
      </c>
      <c r="J105" s="52"/>
    </row>
    <row r="106" spans="2:10" ht="14.25" customHeight="1">
      <c r="B106" s="87"/>
      <c r="C106" s="334" t="s">
        <v>1649</v>
      </c>
      <c r="D106" s="334" t="s">
        <v>75</v>
      </c>
      <c r="E106" s="334">
        <v>1</v>
      </c>
      <c r="F106" s="335" t="s">
        <v>1404</v>
      </c>
      <c r="G106" s="336" t="s">
        <v>1404</v>
      </c>
      <c r="J106" s="52"/>
    </row>
    <row r="107" spans="2:10" ht="14.25" customHeight="1">
      <c r="B107" s="87"/>
      <c r="C107" s="334" t="s">
        <v>1650</v>
      </c>
      <c r="D107" s="334" t="s">
        <v>76</v>
      </c>
      <c r="E107" s="334">
        <v>1</v>
      </c>
      <c r="F107" s="364" t="s">
        <v>1404</v>
      </c>
      <c r="G107" s="365" t="s">
        <v>1404</v>
      </c>
      <c r="J107" s="52"/>
    </row>
    <row r="108" spans="2:10" ht="14.25" customHeight="1">
      <c r="B108" s="87"/>
      <c r="C108" s="29"/>
      <c r="D108" s="29"/>
      <c r="E108" s="29"/>
      <c r="F108" s="219"/>
      <c r="G108" s="389"/>
      <c r="J108" s="52"/>
    </row>
    <row r="109" spans="2:10" ht="14.25" customHeight="1" thickBot="1">
      <c r="B109" s="88"/>
      <c r="C109" s="248"/>
      <c r="D109" s="248"/>
      <c r="E109" s="248"/>
      <c r="F109" s="272"/>
      <c r="G109" s="390"/>
      <c r="J109" s="52"/>
    </row>
    <row r="110" spans="2:10" ht="14.25" customHeight="1">
      <c r="B110" s="86"/>
      <c r="C110" s="10"/>
      <c r="D110" s="242"/>
      <c r="E110" s="10"/>
      <c r="F110" s="13"/>
      <c r="G110" s="245"/>
      <c r="J110" s="52"/>
    </row>
  </sheetData>
  <mergeCells count="22">
    <mergeCell ref="C101:G102"/>
    <mergeCell ref="C100:G100"/>
    <mergeCell ref="C81:G81"/>
    <mergeCell ref="C72:G72"/>
    <mergeCell ref="C7:G8"/>
    <mergeCell ref="C22:G23"/>
    <mergeCell ref="C35:G35"/>
    <mergeCell ref="C36:G37"/>
    <mergeCell ref="C85:G86"/>
    <mergeCell ref="C45:G45"/>
    <mergeCell ref="C60:G60"/>
    <mergeCell ref="C63:G64"/>
    <mergeCell ref="C73:G74"/>
    <mergeCell ref="C51:G52"/>
    <mergeCell ref="C46:G46"/>
    <mergeCell ref="B2:G2"/>
    <mergeCell ref="F3:F5"/>
    <mergeCell ref="G3:G4"/>
    <mergeCell ref="B3:B5"/>
    <mergeCell ref="E3:E5"/>
    <mergeCell ref="D3:D5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paperSize="9" scale="85" orientation="portrait" r:id="rId1"/>
  <headerFooter scaleWithDoc="0">
    <oddFooter>&amp;L&amp;"-,Obyčejné"
&amp;"-,Tučné"CLEVELINGS s.r.o.&amp;"-,Obyčejné"
Míškovice 238
768 52 Míškovice&amp;C&amp;G
&amp;R
&amp;"-,Obyčejné"Tel.:  +420 573 033 029
sales@clevelings.cz
www.clevelings.cz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theme="2"/>
  </sheetPr>
  <dimension ref="B1:T296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455" customWidth="1"/>
    <col min="2" max="2" width="38.7109375" style="456" customWidth="1"/>
    <col min="3" max="3" width="13.28515625" style="457" bestFit="1" customWidth="1"/>
    <col min="4" max="4" width="16.42578125" style="458" customWidth="1"/>
    <col min="5" max="5" width="15.28515625" style="455" customWidth="1"/>
    <col min="6" max="6" width="14.28515625" style="746" customWidth="1"/>
    <col min="7" max="7" width="14.28515625" style="460" customWidth="1"/>
    <col min="8" max="8" width="2.140625" style="455" customWidth="1"/>
    <col min="9" max="16384" width="9.140625" style="455"/>
  </cols>
  <sheetData>
    <row r="1" spans="2:9" ht="12.75" customHeight="1"/>
    <row r="2" spans="2:9" ht="20.85" customHeight="1">
      <c r="B2" s="1162" t="s">
        <v>1440</v>
      </c>
      <c r="C2" s="1163"/>
      <c r="D2" s="1163"/>
      <c r="E2" s="1163"/>
      <c r="F2" s="1163"/>
      <c r="G2" s="1164"/>
      <c r="H2" s="461"/>
    </row>
    <row r="3" spans="2:9" ht="14.25" customHeight="1">
      <c r="B3" s="1165" t="s">
        <v>1652</v>
      </c>
      <c r="C3" s="1168" t="s">
        <v>1408</v>
      </c>
      <c r="D3" s="1171" t="s">
        <v>1651</v>
      </c>
      <c r="E3" s="1171"/>
      <c r="F3" s="1174" t="s">
        <v>2270</v>
      </c>
      <c r="G3" s="1177" t="s">
        <v>1574</v>
      </c>
    </row>
    <row r="4" spans="2:9" ht="14.25" customHeight="1">
      <c r="B4" s="1166"/>
      <c r="C4" s="1169"/>
      <c r="D4" s="1172"/>
      <c r="E4" s="1172"/>
      <c r="F4" s="1175"/>
      <c r="G4" s="1178"/>
    </row>
    <row r="5" spans="2:9" ht="14.25" customHeight="1">
      <c r="B5" s="1167"/>
      <c r="C5" s="1170"/>
      <c r="D5" s="1173"/>
      <c r="E5" s="1173"/>
      <c r="F5" s="1176"/>
      <c r="G5" s="777">
        <f>'RABATOVÝ LIST '!J13</f>
        <v>0</v>
      </c>
    </row>
    <row r="6" spans="2:9" ht="9.9499999999999993" customHeight="1" thickBot="1">
      <c r="B6" s="462"/>
      <c r="C6" s="463"/>
      <c r="D6" s="464"/>
      <c r="E6" s="464"/>
      <c r="F6" s="747"/>
      <c r="G6" s="466"/>
    </row>
    <row r="7" spans="2:9" ht="14.25" customHeight="1">
      <c r="B7" s="766"/>
      <c r="C7" s="499"/>
      <c r="D7" s="499"/>
      <c r="E7" s="499"/>
      <c r="F7" s="501"/>
      <c r="G7" s="767"/>
    </row>
    <row r="8" spans="2:9" ht="14.25" customHeight="1">
      <c r="B8" s="648" t="s">
        <v>1967</v>
      </c>
      <c r="C8" s="490"/>
      <c r="D8" s="490"/>
      <c r="E8" s="490"/>
      <c r="F8" s="492"/>
      <c r="G8" s="768"/>
    </row>
    <row r="9" spans="2:9" ht="14.25" customHeight="1">
      <c r="B9" s="506"/>
      <c r="C9" s="1139" t="s">
        <v>2535</v>
      </c>
      <c r="D9" s="1141" t="s">
        <v>2360</v>
      </c>
      <c r="E9" s="1141"/>
      <c r="F9" s="1143">
        <v>1692.08</v>
      </c>
      <c r="G9" s="1145">
        <f>F9*(100-$G$5)/100</f>
        <v>1692.08</v>
      </c>
    </row>
    <row r="10" spans="2:9" ht="14.25" customHeight="1">
      <c r="B10" s="478"/>
      <c r="C10" s="1139"/>
      <c r="D10" s="1141"/>
      <c r="E10" s="1141"/>
      <c r="F10" s="1143"/>
      <c r="G10" s="1145"/>
      <c r="I10" s="479"/>
    </row>
    <row r="11" spans="2:9" ht="14.25" customHeight="1">
      <c r="B11" s="478"/>
      <c r="C11" s="1140"/>
      <c r="D11" s="1142"/>
      <c r="E11" s="1142"/>
      <c r="F11" s="1144"/>
      <c r="G11" s="1146"/>
      <c r="I11" s="479"/>
    </row>
    <row r="12" spans="2:9" ht="14.25" customHeight="1">
      <c r="B12" s="478"/>
      <c r="C12" s="1139" t="s">
        <v>2536</v>
      </c>
      <c r="D12" s="1141" t="s">
        <v>2361</v>
      </c>
      <c r="E12" s="1141"/>
      <c r="F12" s="1143">
        <v>1692.08</v>
      </c>
      <c r="G12" s="1145">
        <f>F12*(100-$G$5)/100</f>
        <v>1692.08</v>
      </c>
      <c r="I12" s="479"/>
    </row>
    <row r="13" spans="2:9" ht="14.25" customHeight="1">
      <c r="B13" s="478"/>
      <c r="C13" s="1139"/>
      <c r="D13" s="1141"/>
      <c r="E13" s="1141"/>
      <c r="F13" s="1143"/>
      <c r="G13" s="1145"/>
    </row>
    <row r="14" spans="2:9" ht="14.25" customHeight="1">
      <c r="B14" s="478"/>
      <c r="C14" s="1140"/>
      <c r="D14" s="1142"/>
      <c r="E14" s="1142"/>
      <c r="F14" s="1144"/>
      <c r="G14" s="1146"/>
    </row>
    <row r="15" spans="2:9" ht="14.25" customHeight="1" thickBot="1">
      <c r="B15" s="480"/>
      <c r="C15" s="511"/>
      <c r="D15" s="511"/>
      <c r="E15" s="511"/>
      <c r="F15" s="806"/>
      <c r="G15" s="512"/>
    </row>
    <row r="16" spans="2:9" ht="9.9499999999999993" customHeight="1" thickBot="1">
      <c r="B16" s="462"/>
      <c r="C16" s="463"/>
      <c r="D16" s="464"/>
      <c r="E16" s="464"/>
      <c r="F16" s="747"/>
      <c r="G16" s="466"/>
    </row>
    <row r="17" spans="2:9" ht="14.25" customHeight="1">
      <c r="B17" s="766"/>
      <c r="C17" s="773"/>
      <c r="D17" s="773"/>
      <c r="E17" s="773"/>
      <c r="F17" s="500"/>
      <c r="G17" s="774"/>
    </row>
    <row r="18" spans="2:9" ht="14.25" customHeight="1">
      <c r="B18" s="648" t="s">
        <v>2417</v>
      </c>
      <c r="C18" s="775"/>
      <c r="D18" s="494"/>
      <c r="E18" s="494"/>
      <c r="F18" s="491"/>
      <c r="G18" s="765"/>
    </row>
    <row r="19" spans="2:9" ht="14.25" customHeight="1">
      <c r="B19" s="506"/>
      <c r="C19" s="494"/>
      <c r="D19" s="494"/>
      <c r="E19" s="494"/>
      <c r="F19" s="491"/>
      <c r="G19" s="765"/>
    </row>
    <row r="20" spans="2:9" ht="14.25" customHeight="1">
      <c r="B20" s="478"/>
      <c r="C20" s="1139" t="s">
        <v>2418</v>
      </c>
      <c r="D20" s="1141" t="s">
        <v>2419</v>
      </c>
      <c r="E20" s="1141"/>
      <c r="F20" s="1143">
        <v>2457.52</v>
      </c>
      <c r="G20" s="1145">
        <f>F20*(100-$G$5)/100</f>
        <v>2457.52</v>
      </c>
    </row>
    <row r="21" spans="2:9" ht="14.25" customHeight="1">
      <c r="B21" s="478"/>
      <c r="C21" s="1139"/>
      <c r="D21" s="1141"/>
      <c r="E21" s="1141"/>
      <c r="F21" s="1143"/>
      <c r="G21" s="1145"/>
    </row>
    <row r="22" spans="2:9" ht="14.25" customHeight="1">
      <c r="B22" s="478"/>
      <c r="C22" s="1140"/>
      <c r="D22" s="1142"/>
      <c r="E22" s="1142"/>
      <c r="F22" s="1144"/>
      <c r="G22" s="1146"/>
    </row>
    <row r="23" spans="2:9" ht="14.25" customHeight="1">
      <c r="B23" s="478"/>
      <c r="C23" s="489"/>
      <c r="D23" s="489"/>
      <c r="E23" s="489"/>
      <c r="F23" s="748"/>
      <c r="G23" s="510"/>
    </row>
    <row r="24" spans="2:9" ht="14.25" customHeight="1" thickBot="1">
      <c r="B24" s="480"/>
      <c r="C24" s="511"/>
      <c r="D24" s="511"/>
      <c r="E24" s="511"/>
      <c r="F24" s="749"/>
      <c r="G24" s="512"/>
    </row>
    <row r="25" spans="2:9" ht="9.9499999999999993" customHeight="1" thickBot="1">
      <c r="B25" s="462"/>
      <c r="C25" s="463"/>
      <c r="D25" s="464"/>
      <c r="E25" s="464"/>
      <c r="F25" s="747"/>
      <c r="G25" s="466"/>
    </row>
    <row r="26" spans="2:9" ht="14.25" customHeight="1">
      <c r="B26" s="757"/>
      <c r="C26" s="758"/>
      <c r="D26" s="759"/>
      <c r="E26" s="759"/>
      <c r="F26" s="760"/>
      <c r="G26" s="761"/>
      <c r="I26" s="479"/>
    </row>
    <row r="27" spans="2:9" ht="14.25" customHeight="1">
      <c r="B27" s="762" t="s">
        <v>1756</v>
      </c>
      <c r="C27" s="474"/>
      <c r="D27" s="475"/>
      <c r="E27" s="475"/>
      <c r="F27" s="763"/>
      <c r="G27" s="764"/>
      <c r="I27" s="479"/>
    </row>
    <row r="28" spans="2:9" ht="14.25" customHeight="1">
      <c r="B28" s="473"/>
      <c r="C28" s="474"/>
      <c r="D28" s="475"/>
      <c r="E28" s="476"/>
      <c r="F28" s="750"/>
      <c r="G28" s="477"/>
      <c r="I28" s="479"/>
    </row>
    <row r="29" spans="2:9" ht="14.25" customHeight="1">
      <c r="B29" s="478"/>
      <c r="C29" s="1155" t="s">
        <v>1869</v>
      </c>
      <c r="D29" s="1141" t="s">
        <v>2247</v>
      </c>
      <c r="E29" s="1141"/>
      <c r="F29" s="1143">
        <v>1859.52</v>
      </c>
      <c r="G29" s="1145">
        <f>F29*(100-$G$5)/100</f>
        <v>1859.52</v>
      </c>
      <c r="I29" s="479"/>
    </row>
    <row r="30" spans="2:9" ht="14.25" customHeight="1">
      <c r="B30" s="478"/>
      <c r="C30" s="1155"/>
      <c r="D30" s="1141"/>
      <c r="E30" s="1141"/>
      <c r="F30" s="1143"/>
      <c r="G30" s="1145"/>
      <c r="I30" s="479"/>
    </row>
    <row r="31" spans="2:9" ht="14.25" customHeight="1">
      <c r="B31" s="478"/>
      <c r="C31" s="1156"/>
      <c r="D31" s="1142"/>
      <c r="E31" s="1142"/>
      <c r="F31" s="1144"/>
      <c r="G31" s="1146"/>
      <c r="I31" s="479"/>
    </row>
    <row r="32" spans="2:9" ht="14.25" customHeight="1">
      <c r="B32" s="478"/>
      <c r="C32" s="490"/>
      <c r="D32" s="490"/>
      <c r="E32" s="490"/>
      <c r="F32" s="490"/>
      <c r="G32" s="768"/>
      <c r="I32" s="479"/>
    </row>
    <row r="33" spans="2:20" ht="14.25" customHeight="1" thickBot="1">
      <c r="B33" s="480"/>
      <c r="C33" s="804"/>
      <c r="D33" s="804"/>
      <c r="E33" s="804"/>
      <c r="F33" s="804"/>
      <c r="G33" s="805"/>
      <c r="I33" s="479"/>
    </row>
    <row r="34" spans="2:20" ht="9.9499999999999993" customHeight="1" thickBot="1">
      <c r="B34" s="462"/>
      <c r="C34" s="463"/>
      <c r="D34" s="464"/>
      <c r="E34" s="464"/>
      <c r="F34" s="747"/>
      <c r="G34" s="466"/>
    </row>
    <row r="35" spans="2:20" ht="14.25" customHeight="1">
      <c r="B35" s="757"/>
      <c r="C35" s="758"/>
      <c r="D35" s="759"/>
      <c r="E35" s="759"/>
      <c r="F35" s="760"/>
      <c r="G35" s="761"/>
      <c r="I35" s="479"/>
    </row>
    <row r="36" spans="2:20" ht="14.25" customHeight="1">
      <c r="B36" s="762" t="s">
        <v>1755</v>
      </c>
      <c r="C36" s="474"/>
      <c r="D36" s="475"/>
      <c r="E36" s="475"/>
      <c r="F36" s="763"/>
      <c r="G36" s="764"/>
      <c r="I36" s="479"/>
    </row>
    <row r="37" spans="2:20" ht="14.25" customHeight="1">
      <c r="B37" s="473"/>
      <c r="C37" s="474"/>
      <c r="D37" s="475"/>
      <c r="E37" s="476"/>
      <c r="F37" s="750"/>
      <c r="G37" s="477"/>
      <c r="I37" s="479"/>
    </row>
    <row r="38" spans="2:20" ht="14.25" customHeight="1">
      <c r="B38" s="478"/>
      <c r="C38" s="1155" t="s">
        <v>1868</v>
      </c>
      <c r="D38" s="1141" t="s">
        <v>2248</v>
      </c>
      <c r="E38" s="1141"/>
      <c r="F38" s="1143">
        <v>2584.4</v>
      </c>
      <c r="G38" s="1145">
        <f>F38*(100-$G$5)/100</f>
        <v>2584.4</v>
      </c>
      <c r="I38" s="479"/>
    </row>
    <row r="39" spans="2:20" ht="14.25" customHeight="1">
      <c r="B39" s="478"/>
      <c r="C39" s="1155"/>
      <c r="D39" s="1141"/>
      <c r="E39" s="1141"/>
      <c r="F39" s="1143"/>
      <c r="G39" s="1145"/>
      <c r="I39" s="479"/>
    </row>
    <row r="40" spans="2:20" ht="14.25" customHeight="1">
      <c r="B40" s="478"/>
      <c r="C40" s="1156"/>
      <c r="D40" s="1142"/>
      <c r="E40" s="1142"/>
      <c r="F40" s="1144"/>
      <c r="G40" s="1146"/>
      <c r="I40" s="479"/>
    </row>
    <row r="41" spans="2:20" ht="14.25" customHeight="1">
      <c r="B41" s="506"/>
      <c r="C41" s="490"/>
      <c r="D41" s="490"/>
      <c r="E41" s="490"/>
      <c r="F41" s="490"/>
      <c r="G41" s="768"/>
      <c r="I41" s="479"/>
    </row>
    <row r="42" spans="2:20" ht="14.25" customHeight="1" thickBot="1">
      <c r="B42" s="507"/>
      <c r="C42" s="804"/>
      <c r="D42" s="804"/>
      <c r="E42" s="804"/>
      <c r="F42" s="804"/>
      <c r="G42" s="805"/>
      <c r="I42" s="479"/>
    </row>
    <row r="43" spans="2:20" ht="9.9499999999999993" customHeight="1" thickBot="1">
      <c r="B43" s="462"/>
      <c r="C43" s="463"/>
      <c r="D43" s="464"/>
      <c r="E43" s="464"/>
      <c r="F43" s="747"/>
      <c r="G43" s="466"/>
    </row>
    <row r="44" spans="2:20" ht="14.25" customHeight="1">
      <c r="B44" s="757"/>
      <c r="C44" s="769"/>
      <c r="D44" s="770"/>
      <c r="E44" s="770"/>
      <c r="F44" s="771"/>
      <c r="G44" s="772"/>
    </row>
    <row r="45" spans="2:20" ht="14.25" customHeight="1">
      <c r="B45" s="762" t="s">
        <v>1963</v>
      </c>
      <c r="C45" s="474"/>
      <c r="D45" s="475"/>
      <c r="E45" s="475"/>
      <c r="F45" s="763"/>
      <c r="G45" s="764"/>
    </row>
    <row r="46" spans="2:20" s="472" customFormat="1" ht="14.25" customHeight="1">
      <c r="B46" s="473"/>
      <c r="C46" s="474"/>
      <c r="D46" s="475"/>
      <c r="E46" s="476"/>
      <c r="F46" s="750"/>
      <c r="G46" s="477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</row>
    <row r="47" spans="2:20" ht="14.25" customHeight="1">
      <c r="B47" s="506"/>
      <c r="C47" s="1155" t="s">
        <v>1964</v>
      </c>
      <c r="D47" s="1141" t="s">
        <v>2249</v>
      </c>
      <c r="E47" s="1141"/>
      <c r="F47" s="1143">
        <v>4560.42</v>
      </c>
      <c r="G47" s="1145">
        <f>F47*(100-$G$5)/100</f>
        <v>4560.42</v>
      </c>
      <c r="I47" s="479"/>
    </row>
    <row r="48" spans="2:20" ht="14.25" customHeight="1">
      <c r="B48" s="506"/>
      <c r="C48" s="1155"/>
      <c r="D48" s="1141"/>
      <c r="E48" s="1141"/>
      <c r="F48" s="1143"/>
      <c r="G48" s="1145"/>
      <c r="I48" s="479"/>
    </row>
    <row r="49" spans="2:9" ht="14.25" customHeight="1">
      <c r="B49" s="506"/>
      <c r="C49" s="1156"/>
      <c r="D49" s="1142"/>
      <c r="E49" s="1142"/>
      <c r="F49" s="1144"/>
      <c r="G49" s="1146"/>
      <c r="I49" s="479"/>
    </row>
    <row r="50" spans="2:9" ht="14.25" customHeight="1">
      <c r="B50" s="506"/>
      <c r="C50" s="490"/>
      <c r="D50" s="490"/>
      <c r="E50" s="490"/>
      <c r="F50" s="490"/>
      <c r="G50" s="768"/>
      <c r="I50" s="479"/>
    </row>
    <row r="51" spans="2:9" ht="14.25" customHeight="1" thickBot="1">
      <c r="B51" s="507"/>
      <c r="C51" s="804"/>
      <c r="D51" s="804"/>
      <c r="E51" s="804"/>
      <c r="F51" s="804"/>
      <c r="G51" s="805"/>
      <c r="I51" s="479"/>
    </row>
    <row r="52" spans="2:9" ht="9.9499999999999993" customHeight="1" thickBot="1">
      <c r="B52" s="481"/>
      <c r="C52" s="482"/>
      <c r="D52" s="482"/>
      <c r="E52" s="482"/>
      <c r="F52" s="462"/>
      <c r="G52" s="482"/>
      <c r="I52" s="479"/>
    </row>
    <row r="53" spans="2:9" ht="14.25" customHeight="1">
      <c r="B53" s="488"/>
      <c r="C53" s="773"/>
      <c r="D53" s="773"/>
      <c r="E53" s="773"/>
      <c r="F53" s="500"/>
      <c r="G53" s="774"/>
    </row>
    <row r="54" spans="2:9" ht="14.25" customHeight="1">
      <c r="B54" s="666" t="s">
        <v>1966</v>
      </c>
      <c r="C54" s="775"/>
      <c r="D54" s="494"/>
      <c r="E54" s="494"/>
      <c r="F54" s="491"/>
      <c r="G54" s="765"/>
    </row>
    <row r="55" spans="2:9" ht="14.25" customHeight="1">
      <c r="B55" s="506"/>
      <c r="C55" s="494"/>
      <c r="D55" s="494"/>
      <c r="E55" s="494"/>
      <c r="F55" s="491"/>
      <c r="G55" s="765"/>
    </row>
    <row r="56" spans="2:9" ht="14.25" customHeight="1">
      <c r="B56" s="506"/>
      <c r="C56" s="1155" t="s">
        <v>1965</v>
      </c>
      <c r="D56" s="1141" t="s">
        <v>2371</v>
      </c>
      <c r="E56" s="1141"/>
      <c r="F56" s="1143">
        <v>3544.5</v>
      </c>
      <c r="G56" s="1145">
        <f>F56*(100-$G$5)/100</f>
        <v>3544.5</v>
      </c>
    </row>
    <row r="57" spans="2:9" ht="14.25" customHeight="1">
      <c r="B57" s="506"/>
      <c r="C57" s="1155"/>
      <c r="D57" s="1141"/>
      <c r="E57" s="1141"/>
      <c r="F57" s="1143"/>
      <c r="G57" s="1145"/>
    </row>
    <row r="58" spans="2:9" ht="14.25" customHeight="1">
      <c r="B58" s="506"/>
      <c r="C58" s="1156"/>
      <c r="D58" s="1142"/>
      <c r="E58" s="1142"/>
      <c r="F58" s="1144"/>
      <c r="G58" s="1146"/>
    </row>
    <row r="59" spans="2:9" ht="14.25" customHeight="1">
      <c r="B59" s="506"/>
      <c r="C59" s="489"/>
      <c r="D59" s="489"/>
      <c r="E59" s="489"/>
      <c r="F59" s="748"/>
      <c r="G59" s="510"/>
    </row>
    <row r="60" spans="2:9" ht="14.25" customHeight="1" thickBot="1">
      <c r="B60" s="507"/>
      <c r="C60" s="511"/>
      <c r="D60" s="511"/>
      <c r="E60" s="511"/>
      <c r="F60" s="749"/>
      <c r="G60" s="512"/>
    </row>
    <row r="61" spans="2:9" ht="9.9499999999999993" customHeight="1">
      <c r="B61" s="481"/>
      <c r="C61" s="489"/>
      <c r="D61" s="489"/>
      <c r="E61" s="489"/>
      <c r="F61" s="748"/>
      <c r="G61" s="489"/>
    </row>
    <row r="62" spans="2:9" ht="14.25" customHeight="1" thickBot="1">
      <c r="B62" s="1159" t="s">
        <v>2027</v>
      </c>
      <c r="C62" s="1159"/>
      <c r="D62" s="1159"/>
      <c r="E62" s="1159"/>
      <c r="F62" s="1159"/>
      <c r="G62" s="1159"/>
    </row>
    <row r="63" spans="2:9" ht="14.25" customHeight="1">
      <c r="B63" s="1000" t="s">
        <v>1968</v>
      </c>
      <c r="C63" s="499"/>
      <c r="D63" s="500"/>
      <c r="E63" s="501"/>
      <c r="F63" s="752"/>
      <c r="G63" s="502"/>
    </row>
    <row r="64" spans="2:9" ht="14.25" customHeight="1">
      <c r="B64" s="504"/>
      <c r="C64" s="493" t="s">
        <v>1969</v>
      </c>
      <c r="D64" s="1149" t="s">
        <v>1985</v>
      </c>
      <c r="E64" s="1149"/>
      <c r="F64" s="751">
        <v>167.9288</v>
      </c>
      <c r="G64" s="394">
        <f>F64*(100-$G$5)/100</f>
        <v>167.92880000000002</v>
      </c>
    </row>
    <row r="65" spans="2:7" ht="14.25" customHeight="1">
      <c r="B65" s="506"/>
      <c r="C65" s="1157"/>
      <c r="D65" s="1157"/>
      <c r="E65" s="1157"/>
      <c r="F65" s="1157"/>
      <c r="G65" s="1158"/>
    </row>
    <row r="66" spans="2:7" ht="14.25" customHeight="1">
      <c r="B66" s="506"/>
      <c r="C66" s="493" t="s">
        <v>1970</v>
      </c>
      <c r="D66" s="1149" t="s">
        <v>1986</v>
      </c>
      <c r="E66" s="1149"/>
      <c r="F66" s="751">
        <v>219.77279999999999</v>
      </c>
      <c r="G66" s="394">
        <f>F66*(100-$G$5)/100</f>
        <v>219.77279999999999</v>
      </c>
    </row>
    <row r="67" spans="2:7" ht="14.25" customHeight="1" thickBot="1">
      <c r="B67" s="507"/>
      <c r="C67" s="508"/>
      <c r="D67" s="508"/>
      <c r="E67" s="508"/>
      <c r="F67" s="754"/>
      <c r="G67" s="509"/>
    </row>
    <row r="68" spans="2:7" ht="9.9499999999999993" customHeight="1" thickBot="1">
      <c r="B68" s="682"/>
      <c r="C68" s="494"/>
      <c r="D68" s="494"/>
      <c r="E68" s="494"/>
      <c r="F68" s="491"/>
      <c r="G68" s="494"/>
    </row>
    <row r="69" spans="2:7" ht="14.25" customHeight="1">
      <c r="B69" s="82" t="s">
        <v>1971</v>
      </c>
      <c r="C69" s="1001"/>
      <c r="D69" s="773"/>
      <c r="E69" s="773"/>
      <c r="F69" s="500"/>
      <c r="G69" s="774"/>
    </row>
    <row r="70" spans="2:7" ht="14.25" customHeight="1">
      <c r="B70" s="506"/>
      <c r="C70" s="1155" t="s">
        <v>1972</v>
      </c>
      <c r="D70" s="1141" t="s">
        <v>1987</v>
      </c>
      <c r="E70" s="1141"/>
      <c r="F70" s="1143">
        <v>510.43</v>
      </c>
      <c r="G70" s="1145">
        <f>F70*(100-$G$5)/100</f>
        <v>510.43</v>
      </c>
    </row>
    <row r="71" spans="2:7" ht="14.25" customHeight="1">
      <c r="B71" s="506"/>
      <c r="C71" s="1155"/>
      <c r="D71" s="1141"/>
      <c r="E71" s="1141"/>
      <c r="F71" s="1143"/>
      <c r="G71" s="1145"/>
    </row>
    <row r="72" spans="2:7" ht="14.25" customHeight="1">
      <c r="B72" s="506"/>
      <c r="C72" s="1156"/>
      <c r="D72" s="1142"/>
      <c r="E72" s="1142"/>
      <c r="F72" s="1144"/>
      <c r="G72" s="1146"/>
    </row>
    <row r="73" spans="2:7" ht="14.25" customHeight="1" thickBot="1">
      <c r="B73" s="507"/>
      <c r="C73" s="511"/>
      <c r="D73" s="511"/>
      <c r="E73" s="511"/>
      <c r="F73" s="749"/>
      <c r="G73" s="512"/>
    </row>
    <row r="74" spans="2:7" ht="9.9499999999999993" customHeight="1" thickBot="1">
      <c r="B74" s="682"/>
      <c r="C74" s="494"/>
      <c r="D74" s="494"/>
      <c r="E74" s="494"/>
      <c r="F74" s="491"/>
      <c r="G74" s="494"/>
    </row>
    <row r="75" spans="2:7" ht="14.25" customHeight="1">
      <c r="B75" s="82" t="s">
        <v>2503</v>
      </c>
      <c r="C75" s="1001"/>
      <c r="D75" s="773"/>
      <c r="E75" s="773"/>
      <c r="F75" s="500"/>
      <c r="G75" s="774"/>
    </row>
    <row r="76" spans="2:7" ht="14.25" customHeight="1">
      <c r="B76" s="506"/>
      <c r="C76" s="1155" t="s">
        <v>2504</v>
      </c>
      <c r="D76" s="1141" t="s">
        <v>2505</v>
      </c>
      <c r="E76" s="1141"/>
      <c r="F76" s="1143">
        <v>935.9</v>
      </c>
      <c r="G76" s="1145">
        <f>F76*(100-$G$5)/100</f>
        <v>935.9</v>
      </c>
    </row>
    <row r="77" spans="2:7" ht="14.25" customHeight="1">
      <c r="B77" s="506"/>
      <c r="C77" s="1155"/>
      <c r="D77" s="1141"/>
      <c r="E77" s="1141"/>
      <c r="F77" s="1143"/>
      <c r="G77" s="1145"/>
    </row>
    <row r="78" spans="2:7" ht="14.25" customHeight="1">
      <c r="B78" s="506"/>
      <c r="C78" s="1156"/>
      <c r="D78" s="1142"/>
      <c r="E78" s="1142"/>
      <c r="F78" s="1144"/>
      <c r="G78" s="1146"/>
    </row>
    <row r="79" spans="2:7" ht="14.25" customHeight="1" thickBot="1">
      <c r="B79" s="507"/>
      <c r="C79" s="511"/>
      <c r="D79" s="511"/>
      <c r="E79" s="511"/>
      <c r="F79" s="749"/>
      <c r="G79" s="512"/>
    </row>
    <row r="80" spans="2:7" ht="9.9499999999999993" customHeight="1" thickBot="1">
      <c r="B80" s="682"/>
      <c r="C80" s="494"/>
      <c r="D80" s="494"/>
      <c r="E80" s="494"/>
      <c r="F80" s="491"/>
      <c r="G80" s="494"/>
    </row>
    <row r="81" spans="2:7" ht="14.25" customHeight="1">
      <c r="B81" s="82" t="s">
        <v>1974</v>
      </c>
      <c r="C81" s="1001"/>
      <c r="D81" s="773"/>
      <c r="E81" s="773"/>
      <c r="F81" s="500"/>
      <c r="G81" s="774"/>
    </row>
    <row r="82" spans="2:7" ht="14.25" customHeight="1">
      <c r="B82" s="506"/>
      <c r="C82" s="1155" t="s">
        <v>1973</v>
      </c>
      <c r="D82" s="1141" t="s">
        <v>2023</v>
      </c>
      <c r="E82" s="1141"/>
      <c r="F82" s="1143">
        <v>1345.76</v>
      </c>
      <c r="G82" s="1145">
        <f>F82*(100-$G$5)/100</f>
        <v>1345.76</v>
      </c>
    </row>
    <row r="83" spans="2:7" ht="14.25" customHeight="1">
      <c r="B83" s="506"/>
      <c r="C83" s="1155"/>
      <c r="D83" s="1141"/>
      <c r="E83" s="1141"/>
      <c r="F83" s="1143"/>
      <c r="G83" s="1145"/>
    </row>
    <row r="84" spans="2:7" ht="14.25" customHeight="1">
      <c r="B84" s="506"/>
      <c r="C84" s="1156"/>
      <c r="D84" s="1142"/>
      <c r="E84" s="1142"/>
      <c r="F84" s="1144"/>
      <c r="G84" s="1146"/>
    </row>
    <row r="85" spans="2:7" ht="14.25" customHeight="1" thickBot="1">
      <c r="B85" s="507"/>
      <c r="C85" s="511"/>
      <c r="D85" s="511"/>
      <c r="E85" s="511"/>
      <c r="F85" s="749"/>
      <c r="G85" s="512"/>
    </row>
    <row r="86" spans="2:7" ht="9.9499999999999993" customHeight="1" thickBot="1">
      <c r="B86" s="682"/>
      <c r="C86" s="494"/>
      <c r="D86" s="494"/>
      <c r="E86" s="494"/>
      <c r="F86" s="491"/>
      <c r="G86" s="494"/>
    </row>
    <row r="87" spans="2:7" ht="14.25" customHeight="1">
      <c r="B87" s="82" t="s">
        <v>2506</v>
      </c>
      <c r="C87" s="1001"/>
      <c r="D87" s="773"/>
      <c r="E87" s="773"/>
      <c r="F87" s="500"/>
      <c r="G87" s="774"/>
    </row>
    <row r="88" spans="2:7" ht="14.25" customHeight="1">
      <c r="B88" s="506"/>
      <c r="C88" s="1155" t="s">
        <v>2507</v>
      </c>
      <c r="D88" s="1141" t="s">
        <v>2508</v>
      </c>
      <c r="E88" s="1141"/>
      <c r="F88" s="1143">
        <v>1354.7</v>
      </c>
      <c r="G88" s="1145">
        <f>F88*(100-$G$5)/100</f>
        <v>1354.7</v>
      </c>
    </row>
    <row r="89" spans="2:7" ht="14.25" customHeight="1">
      <c r="B89" s="506"/>
      <c r="C89" s="1155"/>
      <c r="D89" s="1141"/>
      <c r="E89" s="1141"/>
      <c r="F89" s="1143"/>
      <c r="G89" s="1145"/>
    </row>
    <row r="90" spans="2:7" ht="14.25" customHeight="1">
      <c r="B90" s="506"/>
      <c r="C90" s="1156"/>
      <c r="D90" s="1142"/>
      <c r="E90" s="1142"/>
      <c r="F90" s="1144"/>
      <c r="G90" s="1146"/>
    </row>
    <row r="91" spans="2:7" ht="14.25" customHeight="1" thickBot="1">
      <c r="B91" s="507"/>
      <c r="C91" s="511"/>
      <c r="D91" s="511"/>
      <c r="E91" s="511"/>
      <c r="F91" s="749"/>
      <c r="G91" s="512"/>
    </row>
    <row r="92" spans="2:7" ht="9.9499999999999993" customHeight="1" thickBot="1">
      <c r="B92" s="682"/>
      <c r="C92" s="494"/>
      <c r="D92" s="494"/>
      <c r="E92" s="494"/>
      <c r="F92" s="491"/>
      <c r="G92" s="494"/>
    </row>
    <row r="93" spans="2:7" ht="14.25" customHeight="1">
      <c r="B93" s="82" t="s">
        <v>2509</v>
      </c>
      <c r="C93" s="105"/>
      <c r="D93" s="105"/>
      <c r="E93" s="105"/>
      <c r="F93" s="1002"/>
      <c r="G93" s="1003"/>
    </row>
    <row r="94" spans="2:7" ht="14.25" customHeight="1">
      <c r="B94" s="227"/>
      <c r="C94" s="367">
        <v>1547000000</v>
      </c>
      <c r="D94" s="1184" t="s">
        <v>2510</v>
      </c>
      <c r="E94" s="1184"/>
      <c r="F94" s="418">
        <v>1035.8800000000001</v>
      </c>
      <c r="G94" s="394">
        <f>F94*(100-$G$5)/100</f>
        <v>1035.8800000000001</v>
      </c>
    </row>
    <row r="95" spans="2:7" ht="14.25" customHeight="1">
      <c r="B95" s="227"/>
      <c r="C95" s="687"/>
      <c r="D95" s="1185"/>
      <c r="E95" s="1185"/>
      <c r="F95" s="445"/>
      <c r="G95" s="447"/>
    </row>
    <row r="96" spans="2:7" ht="14.25" customHeight="1">
      <c r="B96" s="227"/>
      <c r="C96" s="367">
        <v>1548000000</v>
      </c>
      <c r="D96" s="1184" t="s">
        <v>2511</v>
      </c>
      <c r="E96" s="1184"/>
      <c r="F96" s="418">
        <v>1773.5</v>
      </c>
      <c r="G96" s="394">
        <f>F96*(100-$G$5)/100</f>
        <v>1773.5</v>
      </c>
    </row>
    <row r="97" spans="2:7" ht="14.25" customHeight="1" thickBot="1">
      <c r="B97" s="246"/>
      <c r="C97" s="326"/>
      <c r="D97" s="438"/>
      <c r="E97" s="438"/>
      <c r="F97" s="420"/>
      <c r="G97" s="421"/>
    </row>
    <row r="98" spans="2:7" ht="9.9499999999999993" customHeight="1" thickBot="1">
      <c r="B98" s="241"/>
      <c r="C98" s="276"/>
      <c r="D98" s="395"/>
      <c r="E98" s="395"/>
      <c r="F98" s="396"/>
      <c r="G98" s="397"/>
    </row>
    <row r="99" spans="2:7" ht="14.25" customHeight="1">
      <c r="B99" s="82" t="s">
        <v>2512</v>
      </c>
      <c r="C99" s="105"/>
      <c r="D99" s="105"/>
      <c r="E99" s="105"/>
      <c r="F99" s="422"/>
      <c r="G99" s="423"/>
    </row>
    <row r="100" spans="2:7" ht="14.25" customHeight="1">
      <c r="B100" s="227"/>
      <c r="C100" s="367">
        <v>1544000000</v>
      </c>
      <c r="D100" s="1184" t="s">
        <v>2513</v>
      </c>
      <c r="E100" s="1184"/>
      <c r="F100" s="321">
        <v>1782.97</v>
      </c>
      <c r="G100" s="394">
        <f>F100*(100-$G$5)/100</f>
        <v>1782.97</v>
      </c>
    </row>
    <row r="101" spans="2:7" ht="14.25" customHeight="1">
      <c r="B101" s="227"/>
      <c r="C101" s="687"/>
      <c r="D101" s="1185"/>
      <c r="E101" s="1185"/>
      <c r="F101" s="686"/>
      <c r="G101" s="1004"/>
    </row>
    <row r="102" spans="2:7" ht="14.25" customHeight="1">
      <c r="B102" s="227"/>
      <c r="C102" s="367">
        <v>1556000000</v>
      </c>
      <c r="D102" s="1184" t="s">
        <v>2514</v>
      </c>
      <c r="E102" s="1184"/>
      <c r="F102" s="418">
        <v>3384.62</v>
      </c>
      <c r="G102" s="394">
        <f>F102*(100-$G$5)/100</f>
        <v>3384.62</v>
      </c>
    </row>
    <row r="103" spans="2:7" ht="14.25" customHeight="1" thickBot="1">
      <c r="B103" s="246"/>
      <c r="C103" s="326"/>
      <c r="D103" s="326"/>
      <c r="E103" s="326"/>
      <c r="F103" s="248"/>
      <c r="G103" s="444"/>
    </row>
    <row r="104" spans="2:7" ht="9.9499999999999993" customHeight="1" thickBot="1">
      <c r="B104" s="241"/>
      <c r="C104" s="242"/>
      <c r="D104" s="242"/>
      <c r="E104" s="242"/>
      <c r="F104" s="242"/>
      <c r="G104" s="242"/>
    </row>
    <row r="105" spans="2:7" ht="14.25" customHeight="1">
      <c r="B105" s="226"/>
      <c r="C105" s="105"/>
      <c r="D105" s="105"/>
      <c r="E105" s="105"/>
      <c r="F105" s="105"/>
      <c r="G105" s="443"/>
    </row>
    <row r="106" spans="2:7" ht="14.25" customHeight="1">
      <c r="B106" s="227"/>
      <c r="C106" s="29"/>
      <c r="D106" s="1135" t="s">
        <v>2250</v>
      </c>
      <c r="E106" s="1135"/>
      <c r="F106" s="29"/>
      <c r="G106" s="436"/>
    </row>
    <row r="107" spans="2:7" ht="14.25" customHeight="1">
      <c r="B107" s="683" t="s">
        <v>1975</v>
      </c>
      <c r="C107" s="59">
        <v>1545000000</v>
      </c>
      <c r="D107" s="1135"/>
      <c r="E107" s="1135"/>
      <c r="F107" s="1147">
        <v>5930.1</v>
      </c>
      <c r="G107" s="1137">
        <f>F107*(100-$G$5)/100</f>
        <v>5930.1</v>
      </c>
    </row>
    <row r="108" spans="2:7" ht="14.25" customHeight="1">
      <c r="B108" s="227"/>
      <c r="C108" s="439"/>
      <c r="D108" s="1128"/>
      <c r="E108" s="1128"/>
      <c r="F108" s="1148"/>
      <c r="G108" s="1132"/>
    </row>
    <row r="109" spans="2:7" ht="14.25" customHeight="1" thickBot="1">
      <c r="B109" s="246"/>
      <c r="C109" s="326"/>
      <c r="D109" s="326"/>
      <c r="E109" s="326"/>
      <c r="F109" s="327"/>
      <c r="G109" s="440"/>
    </row>
    <row r="110" spans="2:7" ht="8.25" customHeight="1" thickBot="1">
      <c r="B110" s="656"/>
      <c r="C110" s="47"/>
      <c r="D110" s="47"/>
      <c r="E110" s="47"/>
      <c r="F110" s="325"/>
      <c r="G110" s="47"/>
    </row>
    <row r="111" spans="2:7" ht="14.25" customHeight="1">
      <c r="B111" s="98"/>
      <c r="C111" s="232"/>
      <c r="D111" s="232"/>
      <c r="E111" s="232"/>
      <c r="F111" s="105"/>
      <c r="G111" s="260"/>
    </row>
    <row r="112" spans="2:7" ht="14.25" customHeight="1">
      <c r="B112" s="99" t="s">
        <v>2362</v>
      </c>
      <c r="C112" s="59"/>
      <c r="D112" s="59"/>
      <c r="E112" s="59"/>
      <c r="F112" s="29"/>
      <c r="G112" s="261"/>
    </row>
    <row r="113" spans="2:7" ht="14.25" customHeight="1">
      <c r="B113" s="99"/>
      <c r="C113" s="367">
        <v>1549000020</v>
      </c>
      <c r="D113" s="1128" t="s">
        <v>2363</v>
      </c>
      <c r="E113" s="1128"/>
      <c r="F113" s="418">
        <v>260.31200000000001</v>
      </c>
      <c r="G113" s="394">
        <f t="shared" ref="G113:G118" si="0">F113*(100-$G$5)/100</f>
        <v>260.31200000000001</v>
      </c>
    </row>
    <row r="114" spans="2:7" ht="14.25" customHeight="1">
      <c r="B114" s="97"/>
      <c r="C114" s="367">
        <v>1549000025</v>
      </c>
      <c r="D114" s="1128" t="s">
        <v>2364</v>
      </c>
      <c r="E114" s="1128"/>
      <c r="F114" s="418">
        <v>260.31200000000001</v>
      </c>
      <c r="G114" s="393">
        <f t="shared" si="0"/>
        <v>260.31200000000001</v>
      </c>
    </row>
    <row r="115" spans="2:7" ht="14.25" customHeight="1">
      <c r="B115" s="97"/>
      <c r="C115" s="367">
        <v>1549000032</v>
      </c>
      <c r="D115" s="1161" t="s">
        <v>2365</v>
      </c>
      <c r="E115" s="1161"/>
      <c r="F115" s="418">
        <v>260.31200000000001</v>
      </c>
      <c r="G115" s="393">
        <f t="shared" si="0"/>
        <v>260.31200000000001</v>
      </c>
    </row>
    <row r="116" spans="2:7" ht="14.25" customHeight="1">
      <c r="B116" s="97"/>
      <c r="C116" s="367">
        <v>1549000040</v>
      </c>
      <c r="D116" s="1161" t="s">
        <v>2366</v>
      </c>
      <c r="E116" s="1161"/>
      <c r="F116" s="419">
        <v>289.01599999999996</v>
      </c>
      <c r="G116" s="393">
        <f t="shared" si="0"/>
        <v>289.01599999999996</v>
      </c>
    </row>
    <row r="117" spans="2:7" ht="14.25" customHeight="1">
      <c r="B117" s="97"/>
      <c r="C117" s="367">
        <v>1549000050</v>
      </c>
      <c r="D117" s="1161" t="s">
        <v>2367</v>
      </c>
      <c r="E117" s="1161"/>
      <c r="F117" s="419">
        <v>320.42400000000004</v>
      </c>
      <c r="G117" s="393">
        <f t="shared" si="0"/>
        <v>320.42400000000004</v>
      </c>
    </row>
    <row r="118" spans="2:7" ht="14.25" customHeight="1">
      <c r="B118" s="227"/>
      <c r="C118" s="367">
        <v>1549000063</v>
      </c>
      <c r="D118" s="1161" t="s">
        <v>2368</v>
      </c>
      <c r="E118" s="1161"/>
      <c r="F118" s="419">
        <v>343.512</v>
      </c>
      <c r="G118" s="393">
        <f t="shared" si="0"/>
        <v>343.51199999999994</v>
      </c>
    </row>
    <row r="119" spans="2:7" ht="14.25" customHeight="1">
      <c r="B119" s="227"/>
      <c r="C119" s="687"/>
      <c r="D119" s="685"/>
      <c r="E119" s="685"/>
      <c r="F119" s="686"/>
      <c r="G119" s="688"/>
    </row>
    <row r="120" spans="2:7" ht="14.25" customHeight="1" thickBot="1">
      <c r="B120" s="246"/>
      <c r="C120" s="247"/>
      <c r="D120" s="247"/>
      <c r="E120" s="247"/>
      <c r="F120" s="248"/>
      <c r="G120" s="262"/>
    </row>
    <row r="121" spans="2:7" ht="14.25" customHeight="1">
      <c r="B121" s="656"/>
      <c r="C121" s="59"/>
      <c r="D121" s="59"/>
      <c r="E121" s="59"/>
      <c r="F121" s="29"/>
      <c r="G121" s="59"/>
    </row>
    <row r="122" spans="2:7" ht="14.25" customHeight="1">
      <c r="B122" s="1160" t="s">
        <v>1976</v>
      </c>
      <c r="C122" s="1160"/>
      <c r="D122" s="1160"/>
      <c r="E122" s="1160"/>
      <c r="F122" s="1160"/>
      <c r="G122" s="1160"/>
    </row>
    <row r="123" spans="2:7" ht="9.9499999999999993" customHeight="1" thickBot="1">
      <c r="B123" s="682"/>
      <c r="C123" s="494"/>
      <c r="D123" s="494"/>
      <c r="E123" s="494"/>
      <c r="F123" s="491"/>
      <c r="G123" s="494"/>
    </row>
    <row r="124" spans="2:7" ht="14.25" customHeight="1">
      <c r="B124" s="226"/>
      <c r="C124" s="105"/>
      <c r="D124" s="105"/>
      <c r="E124" s="105"/>
      <c r="F124" s="105"/>
      <c r="G124" s="443"/>
    </row>
    <row r="125" spans="2:7" ht="14.25" customHeight="1">
      <c r="B125" s="683" t="s">
        <v>1977</v>
      </c>
      <c r="C125" s="29"/>
      <c r="D125" s="29"/>
      <c r="E125" s="29"/>
      <c r="F125" s="29"/>
      <c r="G125" s="436"/>
    </row>
    <row r="126" spans="2:7" ht="14.25" customHeight="1">
      <c r="B126" s="227"/>
      <c r="C126" s="29"/>
      <c r="D126" s="1135" t="s">
        <v>1980</v>
      </c>
      <c r="E126" s="1135"/>
      <c r="F126" s="29"/>
      <c r="G126" s="436"/>
    </row>
    <row r="127" spans="2:7" ht="14.25" customHeight="1">
      <c r="B127" s="227"/>
      <c r="C127" s="59" t="s">
        <v>2265</v>
      </c>
      <c r="D127" s="1135"/>
      <c r="E127" s="1135"/>
      <c r="F127" s="1147">
        <v>284.18</v>
      </c>
      <c r="G127" s="1137">
        <f>F127*(100-$G$5)/100</f>
        <v>284.18</v>
      </c>
    </row>
    <row r="128" spans="2:7" ht="14.25" customHeight="1">
      <c r="B128" s="227"/>
      <c r="C128" s="439"/>
      <c r="D128" s="1128"/>
      <c r="E128" s="1128"/>
      <c r="F128" s="1148"/>
      <c r="G128" s="1132"/>
    </row>
    <row r="129" spans="2:7" ht="14.25" customHeight="1">
      <c r="B129" s="227"/>
      <c r="C129" s="58"/>
      <c r="D129" s="446"/>
      <c r="E129" s="446"/>
      <c r="F129" s="445"/>
      <c r="G129" s="447"/>
    </row>
    <row r="130" spans="2:7" ht="14.25" customHeight="1" thickBot="1">
      <c r="B130" s="246"/>
      <c r="C130" s="326"/>
      <c r="D130" s="326"/>
      <c r="E130" s="326"/>
      <c r="F130" s="327"/>
      <c r="G130" s="440"/>
    </row>
    <row r="131" spans="2:7" ht="9.9499999999999993" customHeight="1" thickBot="1">
      <c r="B131" s="682"/>
      <c r="C131" s="494"/>
      <c r="D131" s="494"/>
      <c r="E131" s="494"/>
      <c r="F131" s="491"/>
      <c r="G131" s="494"/>
    </row>
    <row r="132" spans="2:7" ht="14.25" customHeight="1">
      <c r="B132" s="226"/>
      <c r="C132" s="105"/>
      <c r="D132" s="105"/>
      <c r="E132" s="105"/>
      <c r="F132" s="105"/>
      <c r="G132" s="443"/>
    </row>
    <row r="133" spans="2:7" ht="14.25" customHeight="1">
      <c r="B133" s="683" t="s">
        <v>1978</v>
      </c>
      <c r="C133" s="29"/>
      <c r="D133" s="29"/>
      <c r="E133" s="29"/>
      <c r="F133" s="29"/>
      <c r="G133" s="436"/>
    </row>
    <row r="134" spans="2:7" ht="14.25" customHeight="1">
      <c r="B134" s="227"/>
      <c r="C134" s="29"/>
      <c r="D134" s="1135" t="s">
        <v>1979</v>
      </c>
      <c r="E134" s="1135"/>
      <c r="F134" s="29"/>
      <c r="G134" s="436"/>
    </row>
    <row r="135" spans="2:7" ht="14.25" customHeight="1">
      <c r="B135" s="227"/>
      <c r="C135" s="59" t="s">
        <v>2266</v>
      </c>
      <c r="D135" s="1135"/>
      <c r="E135" s="1135"/>
      <c r="F135" s="1147">
        <v>378.04</v>
      </c>
      <c r="G135" s="1137">
        <f>F135*(100-$G$5)/100</f>
        <v>378.04</v>
      </c>
    </row>
    <row r="136" spans="2:7" ht="14.25" customHeight="1">
      <c r="B136" s="227"/>
      <c r="C136" s="439"/>
      <c r="D136" s="1128"/>
      <c r="E136" s="1128"/>
      <c r="F136" s="1148"/>
      <c r="G136" s="1132"/>
    </row>
    <row r="137" spans="2:7" ht="14.25" customHeight="1">
      <c r="B137" s="227"/>
      <c r="C137" s="58"/>
      <c r="D137" s="446"/>
      <c r="E137" s="446"/>
      <c r="F137" s="445"/>
      <c r="G137" s="447"/>
    </row>
    <row r="138" spans="2:7" ht="14.25" customHeight="1" thickBot="1">
      <c r="B138" s="246"/>
      <c r="C138" s="326"/>
      <c r="D138" s="326"/>
      <c r="E138" s="326"/>
      <c r="F138" s="327"/>
      <c r="G138" s="440"/>
    </row>
    <row r="139" spans="2:7" ht="9.9499999999999993" customHeight="1" thickBot="1">
      <c r="B139" s="682"/>
      <c r="C139" s="494"/>
      <c r="D139" s="494"/>
      <c r="E139" s="494"/>
      <c r="F139" s="491"/>
      <c r="G139" s="494"/>
    </row>
    <row r="140" spans="2:7" ht="14.25" customHeight="1">
      <c r="B140" s="226"/>
      <c r="C140" s="105"/>
      <c r="D140" s="105"/>
      <c r="E140" s="105"/>
      <c r="F140" s="105"/>
      <c r="G140" s="443"/>
    </row>
    <row r="141" spans="2:7" ht="14.25" customHeight="1">
      <c r="B141" s="683"/>
      <c r="C141" s="29"/>
      <c r="D141" s="29"/>
      <c r="E141" s="29"/>
      <c r="F141" s="29"/>
      <c r="G141" s="436"/>
    </row>
    <row r="142" spans="2:7" ht="14.25" customHeight="1">
      <c r="B142" s="227"/>
      <c r="C142" s="29"/>
      <c r="D142" s="1135" t="s">
        <v>1982</v>
      </c>
      <c r="E142" s="1135"/>
      <c r="F142" s="29"/>
      <c r="G142" s="436"/>
    </row>
    <row r="143" spans="2:7" ht="14.25" customHeight="1">
      <c r="B143" s="227"/>
      <c r="C143" s="59" t="s">
        <v>1981</v>
      </c>
      <c r="D143" s="1135"/>
      <c r="E143" s="1135"/>
      <c r="F143" s="1147">
        <v>284.7</v>
      </c>
      <c r="G143" s="1137">
        <f>F143*(100-$G$5)/100</f>
        <v>284.7</v>
      </c>
    </row>
    <row r="144" spans="2:7" ht="14.25" customHeight="1">
      <c r="B144" s="227"/>
      <c r="C144" s="439"/>
      <c r="D144" s="1128"/>
      <c r="E144" s="1128"/>
      <c r="F144" s="1148"/>
      <c r="G144" s="1132"/>
    </row>
    <row r="145" spans="2:7" ht="14.25" customHeight="1">
      <c r="B145" s="227"/>
      <c r="C145" s="58"/>
      <c r="D145" s="446"/>
      <c r="E145" s="446"/>
      <c r="F145" s="445"/>
      <c r="G145" s="447"/>
    </row>
    <row r="146" spans="2:7" ht="14.25" customHeight="1" thickBot="1">
      <c r="B146" s="246"/>
      <c r="C146" s="326"/>
      <c r="D146" s="326"/>
      <c r="E146" s="326"/>
      <c r="F146" s="327"/>
      <c r="G146" s="440"/>
    </row>
    <row r="147" spans="2:7" ht="9.9499999999999993" customHeight="1" thickBot="1">
      <c r="B147" s="682"/>
      <c r="C147" s="494"/>
      <c r="D147" s="494"/>
      <c r="E147" s="494"/>
      <c r="F147" s="491"/>
      <c r="G147" s="494"/>
    </row>
    <row r="148" spans="2:7" ht="14.25" customHeight="1">
      <c r="B148" s="498"/>
      <c r="C148" s="499"/>
      <c r="D148" s="500"/>
      <c r="E148" s="501"/>
      <c r="F148" s="752"/>
      <c r="G148" s="502"/>
    </row>
    <row r="149" spans="2:7" ht="14.25" customHeight="1">
      <c r="B149" s="648"/>
      <c r="C149" s="490"/>
      <c r="D149" s="491"/>
      <c r="E149" s="492"/>
      <c r="F149" s="753"/>
      <c r="G149" s="503"/>
    </row>
    <row r="150" spans="2:7" ht="14.25" customHeight="1">
      <c r="B150" s="504"/>
      <c r="C150" s="493" t="s">
        <v>1983</v>
      </c>
      <c r="D150" s="1183" t="s">
        <v>1988</v>
      </c>
      <c r="E150" s="1183"/>
      <c r="F150" s="751">
        <v>96.72</v>
      </c>
      <c r="G150" s="394">
        <f>F150*(100-$G$5)/100</f>
        <v>96.72</v>
      </c>
    </row>
    <row r="151" spans="2:7" ht="14.25" customHeight="1">
      <c r="B151" s="506"/>
      <c r="C151" s="1157"/>
      <c r="D151" s="1157"/>
      <c r="E151" s="1157"/>
      <c r="F151" s="1157"/>
      <c r="G151" s="1158"/>
    </row>
    <row r="152" spans="2:7" ht="14.25" customHeight="1">
      <c r="B152" s="506"/>
      <c r="C152" s="493" t="s">
        <v>1984</v>
      </c>
      <c r="D152" s="1149" t="s">
        <v>1989</v>
      </c>
      <c r="E152" s="1149"/>
      <c r="F152" s="751">
        <v>205.6704</v>
      </c>
      <c r="G152" s="394">
        <f>F152*(100-$G$5)/100</f>
        <v>205.6704</v>
      </c>
    </row>
    <row r="153" spans="2:7" ht="14.25" customHeight="1">
      <c r="B153" s="506"/>
      <c r="C153" s="1157"/>
      <c r="D153" s="1157"/>
      <c r="E153" s="1157"/>
      <c r="F153" s="1157"/>
      <c r="G153" s="1158"/>
    </row>
    <row r="154" spans="2:7" ht="14.25" customHeight="1" thickBot="1">
      <c r="B154" s="507"/>
      <c r="C154" s="508"/>
      <c r="D154" s="508"/>
      <c r="E154" s="508"/>
      <c r="F154" s="754"/>
      <c r="G154" s="509"/>
    </row>
    <row r="155" spans="2:7" ht="9.9499999999999993" customHeight="1">
      <c r="B155" s="682"/>
      <c r="C155" s="494"/>
      <c r="D155" s="494"/>
      <c r="E155" s="494"/>
      <c r="F155" s="491"/>
      <c r="G155" s="494"/>
    </row>
    <row r="156" spans="2:7" ht="14.25" customHeight="1">
      <c r="B156" s="1160" t="s">
        <v>1443</v>
      </c>
      <c r="C156" s="1160"/>
      <c r="D156" s="1160"/>
      <c r="E156" s="1160"/>
      <c r="F156" s="1160"/>
      <c r="G156" s="1160"/>
    </row>
    <row r="157" spans="2:7" ht="9.9499999999999993" customHeight="1" thickBot="1">
      <c r="B157" s="682"/>
      <c r="C157" s="494"/>
      <c r="D157" s="494"/>
      <c r="E157" s="494"/>
      <c r="F157" s="491"/>
      <c r="G157" s="494"/>
    </row>
    <row r="158" spans="2:7" ht="14.25" customHeight="1">
      <c r="B158" s="98"/>
      <c r="C158" s="232"/>
      <c r="D158" s="232"/>
      <c r="E158" s="232"/>
      <c r="F158" s="105"/>
      <c r="G158" s="260"/>
    </row>
    <row r="159" spans="2:7" ht="14.25" customHeight="1">
      <c r="B159" s="97"/>
      <c r="C159" s="1138" t="s">
        <v>1990</v>
      </c>
      <c r="D159" s="1135" t="s">
        <v>1991</v>
      </c>
      <c r="E159" s="1135"/>
      <c r="F159" s="1136">
        <v>695.56</v>
      </c>
      <c r="G159" s="1137">
        <f>F159*(100-$G$5)/100</f>
        <v>695.56</v>
      </c>
    </row>
    <row r="160" spans="2:7" ht="14.25" customHeight="1">
      <c r="B160" s="97"/>
      <c r="C160" s="1126"/>
      <c r="D160" s="1128"/>
      <c r="E160" s="1128"/>
      <c r="F160" s="1130"/>
      <c r="G160" s="1132"/>
    </row>
    <row r="161" spans="2:7" ht="14.25" customHeight="1">
      <c r="B161" s="97"/>
      <c r="C161" s="228" t="s">
        <v>1992</v>
      </c>
      <c r="D161" s="1133" t="s">
        <v>2000</v>
      </c>
      <c r="E161" s="1133" t="s">
        <v>1994</v>
      </c>
      <c r="F161" s="220">
        <v>117.20800000000001</v>
      </c>
      <c r="G161" s="393">
        <f>F161*(100-$G$5)/100</f>
        <v>117.20800000000001</v>
      </c>
    </row>
    <row r="162" spans="2:7" ht="14.25" customHeight="1">
      <c r="B162" s="97"/>
      <c r="C162" s="228" t="s">
        <v>1993</v>
      </c>
      <c r="D162" s="1133" t="s">
        <v>2001</v>
      </c>
      <c r="E162" s="1133" t="s">
        <v>1994</v>
      </c>
      <c r="F162" s="220">
        <v>117.20800000000001</v>
      </c>
      <c r="G162" s="393">
        <f t="shared" ref="G162:G163" si="1">F162*(100-$G$5)/100</f>
        <v>117.20800000000001</v>
      </c>
    </row>
    <row r="163" spans="2:7" ht="14.25" customHeight="1">
      <c r="B163" s="97"/>
      <c r="C163" s="228" t="s">
        <v>1995</v>
      </c>
      <c r="D163" s="1133" t="s">
        <v>2002</v>
      </c>
      <c r="E163" s="1133" t="s">
        <v>1994</v>
      </c>
      <c r="F163" s="220">
        <v>124.5712</v>
      </c>
      <c r="G163" s="393">
        <f t="shared" si="1"/>
        <v>124.5712</v>
      </c>
    </row>
    <row r="164" spans="2:7" ht="14.25" customHeight="1">
      <c r="B164" s="97"/>
      <c r="C164" s="228" t="s">
        <v>1996</v>
      </c>
      <c r="D164" s="1133" t="s">
        <v>2004</v>
      </c>
      <c r="E164" s="1133" t="s">
        <v>1994</v>
      </c>
      <c r="F164" s="220">
        <v>124.5712</v>
      </c>
      <c r="G164" s="393">
        <f>F164*(100-$G$5)/100</f>
        <v>124.5712</v>
      </c>
    </row>
    <row r="165" spans="2:7" ht="14.25" customHeight="1">
      <c r="B165" s="97"/>
      <c r="C165" s="228" t="s">
        <v>1998</v>
      </c>
      <c r="D165" s="1133" t="s">
        <v>2003</v>
      </c>
      <c r="E165" s="1133" t="s">
        <v>1994</v>
      </c>
      <c r="F165" s="220">
        <v>124.5712</v>
      </c>
      <c r="G165" s="393">
        <f>F165*(100-$G$5)/100</f>
        <v>124.5712</v>
      </c>
    </row>
    <row r="166" spans="2:7" ht="14.25" customHeight="1">
      <c r="B166" s="97"/>
      <c r="C166" s="228" t="s">
        <v>1997</v>
      </c>
      <c r="D166" s="1133" t="s">
        <v>2006</v>
      </c>
      <c r="E166" s="1133" t="s">
        <v>1994</v>
      </c>
      <c r="F166" s="220">
        <v>124.5712</v>
      </c>
      <c r="G166" s="393">
        <f>F166*(100-$G$5)/100</f>
        <v>124.5712</v>
      </c>
    </row>
    <row r="167" spans="2:7" ht="14.25" customHeight="1">
      <c r="B167" s="97"/>
      <c r="C167" s="236" t="s">
        <v>1999</v>
      </c>
      <c r="D167" s="1133" t="s">
        <v>2005</v>
      </c>
      <c r="E167" s="1133" t="s">
        <v>1994</v>
      </c>
      <c r="F167" s="220">
        <v>124.5712</v>
      </c>
      <c r="G167" s="394">
        <f>F167*(100-$G$5)/100</f>
        <v>124.5712</v>
      </c>
    </row>
    <row r="168" spans="2:7" ht="14.25" customHeight="1" thickBot="1">
      <c r="B168" s="246"/>
      <c r="C168" s="247"/>
      <c r="D168" s="247"/>
      <c r="E168" s="247"/>
      <c r="F168" s="248"/>
      <c r="G168" s="262"/>
    </row>
    <row r="169" spans="2:7" ht="9.9499999999999993" customHeight="1" thickBot="1">
      <c r="B169" s="241"/>
      <c r="C169" s="60"/>
      <c r="D169" s="242"/>
      <c r="E169" s="10"/>
      <c r="F169" s="245"/>
      <c r="G169" s="245"/>
    </row>
    <row r="170" spans="2:7" ht="14.25" customHeight="1">
      <c r="B170" s="98"/>
      <c r="C170" s="232"/>
      <c r="D170" s="232"/>
      <c r="E170" s="232"/>
      <c r="F170" s="105"/>
      <c r="G170" s="260"/>
    </row>
    <row r="171" spans="2:7" ht="14.25" customHeight="1">
      <c r="B171" s="97"/>
      <c r="C171" s="1138">
        <v>1232000000</v>
      </c>
      <c r="D171" s="1135" t="s">
        <v>2515</v>
      </c>
      <c r="E171" s="1135"/>
      <c r="F171" s="1136">
        <v>863.6</v>
      </c>
      <c r="G171" s="1137">
        <f>F171*(100-$G$5)/100</f>
        <v>863.6</v>
      </c>
    </row>
    <row r="172" spans="2:7" ht="14.25" customHeight="1">
      <c r="B172" s="97"/>
      <c r="C172" s="1126"/>
      <c r="D172" s="1128"/>
      <c r="E172" s="1128"/>
      <c r="F172" s="1130"/>
      <c r="G172" s="1132"/>
    </row>
    <row r="173" spans="2:7" ht="14.25" customHeight="1">
      <c r="B173" s="97"/>
      <c r="C173" s="59"/>
      <c r="D173" s="1127" t="s">
        <v>2516</v>
      </c>
      <c r="E173" s="1127"/>
      <c r="F173" s="252"/>
      <c r="G173" s="392"/>
    </row>
    <row r="174" spans="2:7" ht="14.25" customHeight="1">
      <c r="B174" s="97"/>
      <c r="C174" s="1138">
        <v>1245000000</v>
      </c>
      <c r="D174" s="1135"/>
      <c r="E174" s="1135"/>
      <c r="F174" s="1136">
        <v>1329.59</v>
      </c>
      <c r="G174" s="1137">
        <f>F174*(100-$G$5)/100</f>
        <v>1329.59</v>
      </c>
    </row>
    <row r="175" spans="2:7" ht="14.25" customHeight="1">
      <c r="B175" s="97"/>
      <c r="C175" s="1126"/>
      <c r="D175" s="1128"/>
      <c r="E175" s="1128"/>
      <c r="F175" s="1130"/>
      <c r="G175" s="1132"/>
    </row>
    <row r="176" spans="2:7" ht="14.25" customHeight="1">
      <c r="B176" s="97"/>
      <c r="C176" s="1138">
        <v>1254000000</v>
      </c>
      <c r="D176" s="1135" t="s">
        <v>2517</v>
      </c>
      <c r="E176" s="1135"/>
      <c r="F176" s="1136">
        <v>1855.23</v>
      </c>
      <c r="G176" s="1137">
        <f>F176*(100-$G$5)/100</f>
        <v>1855.23</v>
      </c>
    </row>
    <row r="177" spans="2:11" ht="14.25" customHeight="1">
      <c r="B177" s="97"/>
      <c r="C177" s="1126"/>
      <c r="D177" s="1128"/>
      <c r="E177" s="1128"/>
      <c r="F177" s="1130"/>
      <c r="G177" s="1132"/>
    </row>
    <row r="178" spans="2:11" ht="14.25" customHeight="1">
      <c r="B178" s="97"/>
      <c r="C178" s="228">
        <v>341140</v>
      </c>
      <c r="D178" s="1133" t="s">
        <v>393</v>
      </c>
      <c r="E178" s="1133"/>
      <c r="F178" s="220">
        <v>136.11053825531036</v>
      </c>
      <c r="G178" s="393">
        <f>F178*(100-$G$5)/100</f>
        <v>136.11053825531036</v>
      </c>
    </row>
    <row r="179" spans="2:11" ht="14.25" customHeight="1">
      <c r="B179" s="97"/>
      <c r="C179" s="228">
        <v>341160</v>
      </c>
      <c r="D179" s="1133" t="s">
        <v>394</v>
      </c>
      <c r="E179" s="1133"/>
      <c r="F179" s="220">
        <v>136.11053825531036</v>
      </c>
      <c r="G179" s="393">
        <f>F179*(100-$G$5)/100</f>
        <v>136.11053825531036</v>
      </c>
      <c r="K179" s="684"/>
    </row>
    <row r="180" spans="2:11" ht="14.25" customHeight="1">
      <c r="B180" s="97"/>
      <c r="C180" s="228">
        <v>341180</v>
      </c>
      <c r="D180" s="1133" t="s">
        <v>395</v>
      </c>
      <c r="E180" s="1133"/>
      <c r="F180" s="220">
        <v>136.11053825531036</v>
      </c>
      <c r="G180" s="393">
        <f>F180*(100-$G$5)/100</f>
        <v>136.11053825531036</v>
      </c>
      <c r="K180" s="684"/>
    </row>
    <row r="181" spans="2:11" ht="14.25" customHeight="1">
      <c r="B181" s="97"/>
      <c r="C181" s="236">
        <v>341200</v>
      </c>
      <c r="D181" s="1134" t="s">
        <v>396</v>
      </c>
      <c r="E181" s="1134"/>
      <c r="F181" s="220">
        <v>136.11053825531036</v>
      </c>
      <c r="G181" s="394">
        <f>F181*(100-$G$5)/100</f>
        <v>136.11053825531036</v>
      </c>
      <c r="K181" s="28"/>
    </row>
    <row r="182" spans="2:11" ht="14.25" customHeight="1" thickBot="1">
      <c r="B182" s="246"/>
      <c r="C182" s="247"/>
      <c r="D182" s="247"/>
      <c r="E182" s="247"/>
      <c r="F182" s="248"/>
      <c r="G182" s="262"/>
      <c r="K182" s="28"/>
    </row>
    <row r="183" spans="2:11" ht="9.9499999999999993" customHeight="1" thickBot="1">
      <c r="B183" s="241"/>
      <c r="C183" s="60"/>
      <c r="D183" s="242"/>
      <c r="E183" s="10"/>
      <c r="F183" s="13"/>
      <c r="G183" s="275"/>
      <c r="K183" s="684"/>
    </row>
    <row r="184" spans="2:11" ht="14.25" customHeight="1">
      <c r="B184" s="226"/>
      <c r="C184" s="266"/>
      <c r="D184" s="105"/>
      <c r="E184" s="112"/>
      <c r="F184" s="157"/>
      <c r="G184" s="294"/>
      <c r="K184" s="684"/>
    </row>
    <row r="185" spans="2:11" ht="14.25" customHeight="1">
      <c r="B185" s="100"/>
      <c r="C185" s="59"/>
      <c r="D185" s="59"/>
      <c r="E185" s="59"/>
      <c r="F185" s="29"/>
      <c r="G185" s="261"/>
      <c r="K185" s="276"/>
    </row>
    <row r="186" spans="2:11" ht="14.25" customHeight="1">
      <c r="B186" s="100"/>
      <c r="C186" s="1138">
        <v>1262000000</v>
      </c>
      <c r="D186" s="1135" t="s">
        <v>2518</v>
      </c>
      <c r="E186" s="1135"/>
      <c r="F186" s="1136">
        <v>2632.96</v>
      </c>
      <c r="G186" s="1137">
        <f>F186*(100-$G$5)/100</f>
        <v>2632.96</v>
      </c>
      <c r="K186" s="276"/>
    </row>
    <row r="187" spans="2:11" ht="14.25" customHeight="1">
      <c r="B187" s="100"/>
      <c r="C187" s="1126"/>
      <c r="D187" s="1128"/>
      <c r="E187" s="1128"/>
      <c r="F187" s="1130"/>
      <c r="G187" s="1132"/>
    </row>
    <row r="188" spans="2:11" ht="14.25" customHeight="1">
      <c r="B188" s="100"/>
      <c r="C188" s="59"/>
      <c r="D188" s="59"/>
      <c r="E188" s="59"/>
      <c r="F188" s="29"/>
      <c r="G188" s="261"/>
      <c r="K188" s="684"/>
    </row>
    <row r="189" spans="2:11" ht="14.25" customHeight="1" thickBot="1">
      <c r="B189" s="101"/>
      <c r="C189" s="247"/>
      <c r="D189" s="247"/>
      <c r="E189" s="247"/>
      <c r="F189" s="248"/>
      <c r="G189" s="262"/>
      <c r="K189" s="684"/>
    </row>
    <row r="190" spans="2:11" ht="9.9499999999999993" customHeight="1">
      <c r="B190" s="277"/>
      <c r="C190" s="28"/>
      <c r="D190" s="28"/>
      <c r="E190" s="28"/>
      <c r="F190" s="242"/>
      <c r="G190" s="28"/>
    </row>
    <row r="191" spans="2:11" ht="14.25" customHeight="1">
      <c r="B191" s="1151" t="s">
        <v>1442</v>
      </c>
      <c r="C191" s="1150"/>
      <c r="D191" s="1150"/>
      <c r="E191" s="1150"/>
      <c r="F191" s="1150"/>
      <c r="G191" s="1152"/>
    </row>
    <row r="192" spans="2:11" ht="9.9499999999999993" customHeight="1" thickBot="1">
      <c r="B192" s="96"/>
      <c r="C192" s="96"/>
      <c r="D192" s="96"/>
      <c r="E192" s="96"/>
      <c r="F192" s="755"/>
      <c r="G192" s="96"/>
    </row>
    <row r="193" spans="2:7" ht="14.25" customHeight="1">
      <c r="B193" s="98"/>
      <c r="C193" s="232"/>
      <c r="D193" s="232"/>
      <c r="E193" s="232"/>
      <c r="F193" s="105"/>
      <c r="G193" s="260"/>
    </row>
    <row r="194" spans="2:7" ht="14.25" customHeight="1">
      <c r="B194" s="97"/>
      <c r="C194" s="1138" t="s">
        <v>2231</v>
      </c>
      <c r="D194" s="1135" t="s">
        <v>2244</v>
      </c>
      <c r="E194" s="1135"/>
      <c r="F194" s="1136">
        <v>9632.25</v>
      </c>
      <c r="G194" s="1137">
        <f>F194*(100-$G$5)/100</f>
        <v>9632.25</v>
      </c>
    </row>
    <row r="195" spans="2:7" ht="14.25" customHeight="1">
      <c r="B195" s="97"/>
      <c r="C195" s="1126"/>
      <c r="D195" s="1128"/>
      <c r="E195" s="1128"/>
      <c r="F195" s="1130"/>
      <c r="G195" s="1132"/>
    </row>
    <row r="196" spans="2:7" ht="14.25" customHeight="1">
      <c r="B196" s="97"/>
      <c r="C196" s="1138" t="s">
        <v>2232</v>
      </c>
      <c r="D196" s="1135" t="s">
        <v>2245</v>
      </c>
      <c r="E196" s="1135"/>
      <c r="F196" s="1136">
        <v>11964.79</v>
      </c>
      <c r="G196" s="1137">
        <f>F196*(100-$G$5)/100</f>
        <v>11964.79</v>
      </c>
    </row>
    <row r="197" spans="2:7" ht="14.25" customHeight="1">
      <c r="B197" s="97"/>
      <c r="C197" s="1126"/>
      <c r="D197" s="1128"/>
      <c r="E197" s="1128"/>
      <c r="F197" s="1130"/>
      <c r="G197" s="1132"/>
    </row>
    <row r="198" spans="2:7" ht="14.25" customHeight="1">
      <c r="B198" s="227"/>
      <c r="C198" s="1138" t="s">
        <v>2233</v>
      </c>
      <c r="D198" s="1135" t="s">
        <v>2246</v>
      </c>
      <c r="E198" s="1135"/>
      <c r="F198" s="1136">
        <v>12598.5</v>
      </c>
      <c r="G198" s="1137">
        <f>F198*(100-$G$5)/100</f>
        <v>12598.5</v>
      </c>
    </row>
    <row r="199" spans="2:7" ht="14.25" customHeight="1">
      <c r="B199" s="227"/>
      <c r="C199" s="1126"/>
      <c r="D199" s="1128"/>
      <c r="E199" s="1128"/>
      <c r="F199" s="1130"/>
      <c r="G199" s="1132"/>
    </row>
    <row r="200" spans="2:7" ht="14.25" customHeight="1" thickBot="1">
      <c r="B200" s="246"/>
      <c r="C200" s="247"/>
      <c r="D200" s="247"/>
      <c r="E200" s="247"/>
      <c r="F200" s="248"/>
      <c r="G200" s="262"/>
    </row>
    <row r="201" spans="2:7" ht="9.9499999999999993" customHeight="1" thickBot="1">
      <c r="B201" s="96"/>
      <c r="C201" s="96"/>
      <c r="D201" s="96"/>
      <c r="E201" s="96"/>
      <c r="F201" s="755"/>
      <c r="G201" s="96"/>
    </row>
    <row r="202" spans="2:7" ht="14.25" customHeight="1">
      <c r="B202" s="98"/>
      <c r="C202" s="232"/>
      <c r="D202" s="232"/>
      <c r="E202" s="232"/>
      <c r="F202" s="105"/>
      <c r="G202" s="260"/>
    </row>
    <row r="203" spans="2:7" ht="14.25" customHeight="1">
      <c r="B203" s="97"/>
      <c r="C203" s="1138">
        <v>578800</v>
      </c>
      <c r="D203" s="1135" t="s">
        <v>2024</v>
      </c>
      <c r="E203" s="1135"/>
      <c r="F203" s="1136">
        <v>10911.96</v>
      </c>
      <c r="G203" s="1137">
        <f>F203*(100-$G$5)/100</f>
        <v>10911.96</v>
      </c>
    </row>
    <row r="204" spans="2:7" ht="14.25" customHeight="1">
      <c r="B204" s="97"/>
      <c r="C204" s="1126"/>
      <c r="D204" s="1128"/>
      <c r="E204" s="1128"/>
      <c r="F204" s="1130"/>
      <c r="G204" s="1132"/>
    </row>
    <row r="205" spans="2:7" ht="14.25" customHeight="1">
      <c r="B205" s="97"/>
      <c r="C205" s="59"/>
      <c r="D205" s="446"/>
      <c r="E205" s="446"/>
      <c r="F205" s="29"/>
      <c r="G205" s="261"/>
    </row>
    <row r="206" spans="2:7" ht="14.25" customHeight="1">
      <c r="B206" s="97"/>
      <c r="C206" s="1138">
        <v>578801</v>
      </c>
      <c r="D206" s="1135" t="s">
        <v>2025</v>
      </c>
      <c r="E206" s="1135"/>
      <c r="F206" s="1136">
        <v>14239.89</v>
      </c>
      <c r="G206" s="1137">
        <f>F206*(100-$G$5)/100</f>
        <v>14239.89</v>
      </c>
    </row>
    <row r="207" spans="2:7" ht="14.25" customHeight="1">
      <c r="B207" s="97"/>
      <c r="C207" s="1126"/>
      <c r="D207" s="1128"/>
      <c r="E207" s="1128"/>
      <c r="F207" s="1130"/>
      <c r="G207" s="1132"/>
    </row>
    <row r="208" spans="2:7" ht="14.25" customHeight="1">
      <c r="B208" s="227"/>
      <c r="C208" s="47"/>
      <c r="D208" s="446"/>
      <c r="E208" s="446"/>
      <c r="F208" s="29"/>
      <c r="G208" s="447"/>
    </row>
    <row r="209" spans="2:7" ht="14.25" customHeight="1">
      <c r="B209" s="227"/>
      <c r="C209" s="1138">
        <v>578802</v>
      </c>
      <c r="D209" s="1135" t="s">
        <v>2026</v>
      </c>
      <c r="E209" s="1135"/>
      <c r="F209" s="1136">
        <v>17580.3</v>
      </c>
      <c r="G209" s="1137">
        <f>F209*(100-$G$5)/100</f>
        <v>17580.3</v>
      </c>
    </row>
    <row r="210" spans="2:7" ht="14.25" customHeight="1">
      <c r="B210" s="227"/>
      <c r="C210" s="1126"/>
      <c r="D210" s="1128"/>
      <c r="E210" s="1128"/>
      <c r="F210" s="1130"/>
      <c r="G210" s="1132"/>
    </row>
    <row r="211" spans="2:7" ht="14.25" customHeight="1" thickBot="1">
      <c r="B211" s="246"/>
      <c r="C211" s="247"/>
      <c r="D211" s="247"/>
      <c r="E211" s="247"/>
      <c r="F211" s="248"/>
      <c r="G211" s="262"/>
    </row>
    <row r="212" spans="2:7" ht="9.9499999999999993" customHeight="1" thickBot="1">
      <c r="B212" s="241"/>
      <c r="C212" s="60"/>
      <c r="D212" s="242"/>
      <c r="E212" s="10"/>
      <c r="F212" s="245"/>
      <c r="G212" s="245"/>
    </row>
    <row r="213" spans="2:7" ht="14.25" customHeight="1">
      <c r="B213" s="98"/>
      <c r="C213" s="232"/>
      <c r="D213" s="232"/>
      <c r="E213" s="232"/>
      <c r="F213" s="105"/>
      <c r="G213" s="260"/>
    </row>
    <row r="214" spans="2:7" ht="14.25" customHeight="1">
      <c r="B214" s="99" t="s">
        <v>2519</v>
      </c>
      <c r="C214" s="59"/>
      <c r="D214" s="59"/>
      <c r="E214" s="59"/>
      <c r="F214" s="29"/>
      <c r="G214" s="261"/>
    </row>
    <row r="215" spans="2:7" ht="14.25" customHeight="1">
      <c r="B215" s="99"/>
      <c r="C215" s="367" t="s">
        <v>2520</v>
      </c>
      <c r="D215" s="1128" t="s">
        <v>2521</v>
      </c>
      <c r="E215" s="1128"/>
      <c r="F215" s="418">
        <v>14821.612703650237</v>
      </c>
      <c r="G215" s="394">
        <f>F215*(100-$G$5)/100</f>
        <v>14821.612703650237</v>
      </c>
    </row>
    <row r="216" spans="2:7" ht="14.25" customHeight="1">
      <c r="B216" s="97"/>
      <c r="C216" s="367" t="s">
        <v>2522</v>
      </c>
      <c r="D216" s="1128" t="s">
        <v>2523</v>
      </c>
      <c r="E216" s="1128"/>
      <c r="F216" s="419">
        <v>17563.208909053414</v>
      </c>
      <c r="G216" s="393">
        <f>F216*(100-$G$5)/100</f>
        <v>17563.208909053414</v>
      </c>
    </row>
    <row r="217" spans="2:7" ht="14.25" customHeight="1">
      <c r="B217" s="97"/>
      <c r="C217" s="367" t="s">
        <v>2524</v>
      </c>
      <c r="D217" s="1128" t="s">
        <v>2525</v>
      </c>
      <c r="E217" s="1128"/>
      <c r="F217" s="419">
        <v>18727.572695401112</v>
      </c>
      <c r="G217" s="393">
        <f>F217*(100-$G$5)/100</f>
        <v>18727.572695401112</v>
      </c>
    </row>
    <row r="218" spans="2:7" ht="14.25" customHeight="1">
      <c r="B218" s="227"/>
      <c r="C218" s="367" t="s">
        <v>2526</v>
      </c>
      <c r="D218" s="1128" t="s">
        <v>2527</v>
      </c>
      <c r="E218" s="1128"/>
      <c r="F218" s="419">
        <v>25912.971746751908</v>
      </c>
      <c r="G218" s="393">
        <f>F218*(100-$G$5)/100</f>
        <v>25912.971746751908</v>
      </c>
    </row>
    <row r="219" spans="2:7" ht="14.25" customHeight="1">
      <c r="B219" s="227"/>
      <c r="C219" s="367" t="s">
        <v>2528</v>
      </c>
      <c r="D219" s="1161" t="s">
        <v>2529</v>
      </c>
      <c r="E219" s="1161"/>
      <c r="F219" s="419">
        <v>42812.538667766545</v>
      </c>
      <c r="G219" s="393">
        <f>F219*(100-$G$5)/100</f>
        <v>42812.538667766545</v>
      </c>
    </row>
    <row r="220" spans="2:7" ht="14.25" customHeight="1" thickBot="1">
      <c r="B220" s="246"/>
      <c r="C220" s="247"/>
      <c r="D220" s="247"/>
      <c r="E220" s="247"/>
      <c r="F220" s="248"/>
      <c r="G220" s="262"/>
    </row>
    <row r="221" spans="2:7" ht="14.25" customHeight="1">
      <c r="B221" s="241"/>
      <c r="C221" s="60"/>
      <c r="D221" s="242"/>
      <c r="E221" s="10"/>
      <c r="F221" s="245"/>
      <c r="G221" s="245"/>
    </row>
    <row r="222" spans="2:7" ht="14.25" customHeight="1">
      <c r="B222" s="1150" t="s">
        <v>1441</v>
      </c>
      <c r="C222" s="1150"/>
      <c r="D222" s="1150"/>
      <c r="E222" s="1150"/>
      <c r="F222" s="1150"/>
      <c r="G222" s="1150"/>
    </row>
    <row r="223" spans="2:7" ht="9.9499999999999993" customHeight="1" thickBot="1">
      <c r="B223" s="241"/>
      <c r="C223" s="60"/>
      <c r="D223" s="242"/>
      <c r="E223" s="10"/>
      <c r="F223" s="245"/>
      <c r="G223" s="245"/>
    </row>
    <row r="224" spans="2:7" ht="14.25" customHeight="1">
      <c r="B224" s="226"/>
      <c r="C224" s="105"/>
      <c r="D224" s="105"/>
      <c r="E224" s="105"/>
      <c r="F224" s="105"/>
      <c r="G224" s="443"/>
    </row>
    <row r="225" spans="2:7" ht="14.25" customHeight="1">
      <c r="B225" s="227"/>
      <c r="C225" s="1138">
        <v>1542000000</v>
      </c>
      <c r="D225" s="1135" t="s">
        <v>1870</v>
      </c>
      <c r="E225" s="1135"/>
      <c r="F225" s="1147">
        <v>16.170000000000002</v>
      </c>
      <c r="G225" s="1137">
        <f>F225*(100-$G$5)/100</f>
        <v>16.170000000000002</v>
      </c>
    </row>
    <row r="226" spans="2:7" ht="14.25" customHeight="1">
      <c r="B226" s="227"/>
      <c r="C226" s="1126"/>
      <c r="D226" s="1128"/>
      <c r="E226" s="1128"/>
      <c r="F226" s="1148"/>
      <c r="G226" s="1132"/>
    </row>
    <row r="227" spans="2:7" ht="14.25" customHeight="1">
      <c r="B227" s="227"/>
      <c r="C227" s="59"/>
      <c r="D227" s="59"/>
      <c r="E227" s="59"/>
      <c r="F227" s="29"/>
      <c r="G227" s="261"/>
    </row>
    <row r="228" spans="2:7" ht="14.25" customHeight="1" thickBot="1">
      <c r="B228" s="246"/>
      <c r="C228" s="263"/>
      <c r="D228" s="248"/>
      <c r="E228" s="115"/>
      <c r="F228" s="291"/>
      <c r="G228" s="437"/>
    </row>
    <row r="229" spans="2:7" ht="9.9499999999999993" customHeight="1" thickBot="1">
      <c r="B229" s="241"/>
      <c r="C229" s="60"/>
      <c r="D229" s="242"/>
      <c r="E229" s="10"/>
      <c r="F229" s="245"/>
      <c r="G229" s="245"/>
    </row>
    <row r="230" spans="2:7" ht="14.25" customHeight="1">
      <c r="B230" s="226"/>
      <c r="C230" s="266"/>
      <c r="D230" s="105"/>
      <c r="E230" s="112"/>
      <c r="F230" s="293"/>
      <c r="G230" s="391"/>
    </row>
    <row r="231" spans="2:7" ht="14.25" customHeight="1">
      <c r="B231" s="227"/>
      <c r="C231" s="1138" t="s">
        <v>2007</v>
      </c>
      <c r="D231" s="1135" t="s">
        <v>2016</v>
      </c>
      <c r="E231" s="1135"/>
      <c r="F231" s="1136">
        <v>14.36</v>
      </c>
      <c r="G231" s="1137">
        <f>F231*(100-$G$5)/100</f>
        <v>14.36</v>
      </c>
    </row>
    <row r="232" spans="2:7" ht="14.25" customHeight="1">
      <c r="B232" s="227"/>
      <c r="C232" s="1126"/>
      <c r="D232" s="1128"/>
      <c r="E232" s="1128"/>
      <c r="F232" s="1130"/>
      <c r="G232" s="1132"/>
    </row>
    <row r="233" spans="2:7" ht="14.25" customHeight="1">
      <c r="B233" s="227"/>
      <c r="C233" s="1125" t="s">
        <v>2008</v>
      </c>
      <c r="D233" s="1127" t="s">
        <v>2017</v>
      </c>
      <c r="E233" s="1127"/>
      <c r="F233" s="1129">
        <v>24.2</v>
      </c>
      <c r="G233" s="1137">
        <f>F233*(100-$G$5)/100</f>
        <v>24.2</v>
      </c>
    </row>
    <row r="234" spans="2:7" ht="14.25" customHeight="1">
      <c r="B234" s="227"/>
      <c r="C234" s="1126"/>
      <c r="D234" s="1128"/>
      <c r="E234" s="1128"/>
      <c r="F234" s="1130"/>
      <c r="G234" s="1132"/>
    </row>
    <row r="235" spans="2:7" ht="14.25" customHeight="1">
      <c r="B235" s="227"/>
      <c r="C235" s="1125" t="s">
        <v>2010</v>
      </c>
      <c r="D235" s="1127" t="s">
        <v>2018</v>
      </c>
      <c r="E235" s="1127"/>
      <c r="F235" s="1129">
        <v>81.790000000000006</v>
      </c>
      <c r="G235" s="1137">
        <f>F235*(100-$G$5)/100</f>
        <v>81.790000000000006</v>
      </c>
    </row>
    <row r="236" spans="2:7" ht="14.25" customHeight="1">
      <c r="B236" s="227"/>
      <c r="C236" s="1126"/>
      <c r="D236" s="1128"/>
      <c r="E236" s="1128"/>
      <c r="F236" s="1130"/>
      <c r="G236" s="1132"/>
    </row>
    <row r="237" spans="2:7" ht="14.25" customHeight="1" thickBot="1">
      <c r="B237" s="246"/>
      <c r="C237" s="326"/>
      <c r="D237" s="438"/>
      <c r="E237" s="438"/>
      <c r="F237" s="420"/>
      <c r="G237" s="421"/>
    </row>
    <row r="238" spans="2:7" ht="9.9499999999999993" customHeight="1" thickBot="1">
      <c r="B238" s="241"/>
      <c r="C238" s="60"/>
      <c r="D238" s="242"/>
      <c r="E238" s="10"/>
      <c r="F238" s="245"/>
      <c r="G238" s="245"/>
    </row>
    <row r="239" spans="2:7" ht="14.25" customHeight="1">
      <c r="B239" s="226"/>
      <c r="C239" s="105"/>
      <c r="D239" s="105"/>
      <c r="E239" s="105"/>
      <c r="F239" s="105"/>
      <c r="G239" s="443"/>
    </row>
    <row r="240" spans="2:7" ht="14.25" customHeight="1">
      <c r="B240" s="227"/>
      <c r="C240" s="1138" t="s">
        <v>2009</v>
      </c>
      <c r="D240" s="1153" t="s">
        <v>2015</v>
      </c>
      <c r="E240" s="1153"/>
      <c r="F240" s="1136">
        <v>188.94</v>
      </c>
      <c r="G240" s="1137">
        <f>F240*(100-$G$5)/100</f>
        <v>188.94</v>
      </c>
    </row>
    <row r="241" spans="2:7" ht="14.25" customHeight="1">
      <c r="B241" s="227"/>
      <c r="C241" s="1126"/>
      <c r="D241" s="1154"/>
      <c r="E241" s="1154"/>
      <c r="F241" s="1130"/>
      <c r="G241" s="1132"/>
    </row>
    <row r="242" spans="2:7" ht="14.25" customHeight="1" thickBot="1">
      <c r="B242" s="246"/>
      <c r="C242" s="263"/>
      <c r="D242" s="248"/>
      <c r="E242" s="115"/>
      <c r="F242" s="291"/>
      <c r="G242" s="437"/>
    </row>
    <row r="243" spans="2:7" ht="14.25" customHeight="1" thickBot="1">
      <c r="B243" s="656"/>
      <c r="C243" s="58"/>
      <c r="D243" s="29"/>
      <c r="E243" s="57"/>
      <c r="F243" s="252"/>
      <c r="G243" s="252"/>
    </row>
    <row r="244" spans="2:7" ht="14.85" customHeight="1">
      <c r="B244" s="226"/>
      <c r="C244" s="105"/>
      <c r="D244" s="105"/>
      <c r="E244" s="105"/>
      <c r="F244" s="105"/>
      <c r="G244" s="443"/>
    </row>
    <row r="245" spans="2:7" ht="14.85" customHeight="1">
      <c r="B245" s="227"/>
      <c r="C245" s="1138" t="s">
        <v>2369</v>
      </c>
      <c r="D245" s="1153" t="s">
        <v>2370</v>
      </c>
      <c r="E245" s="1153"/>
      <c r="F245" s="1136">
        <v>440.96</v>
      </c>
      <c r="G245" s="1137">
        <f>F245*(100-$G$5)/100</f>
        <v>440.96</v>
      </c>
    </row>
    <row r="246" spans="2:7" ht="14.85" customHeight="1">
      <c r="B246" s="227"/>
      <c r="C246" s="1126"/>
      <c r="D246" s="1154"/>
      <c r="E246" s="1154"/>
      <c r="F246" s="1130"/>
      <c r="G246" s="1132"/>
    </row>
    <row r="247" spans="2:7" ht="14.85" customHeight="1" thickBot="1">
      <c r="B247" s="246"/>
      <c r="C247" s="263"/>
      <c r="D247" s="248"/>
      <c r="E247" s="115"/>
      <c r="F247" s="291"/>
      <c r="G247" s="437"/>
    </row>
    <row r="248" spans="2:7" ht="9.9499999999999993" customHeight="1" thickBot="1">
      <c r="B248" s="241"/>
      <c r="C248" s="60"/>
      <c r="D248" s="242"/>
      <c r="E248" s="10"/>
      <c r="F248" s="245"/>
      <c r="G248" s="245"/>
    </row>
    <row r="249" spans="2:7" ht="14.25" customHeight="1">
      <c r="B249" s="226"/>
      <c r="C249" s="266"/>
      <c r="D249" s="105"/>
      <c r="E249" s="112"/>
      <c r="F249" s="293"/>
      <c r="G249" s="391"/>
    </row>
    <row r="250" spans="2:7" ht="14.25" customHeight="1">
      <c r="B250" s="227"/>
      <c r="C250" s="1138">
        <v>1539000000</v>
      </c>
      <c r="D250" s="1135" t="s">
        <v>1735</v>
      </c>
      <c r="E250" s="1135"/>
      <c r="F250" s="1136">
        <v>211.67</v>
      </c>
      <c r="G250" s="1137">
        <f>F250*(100-$G$5)/100</f>
        <v>211.67</v>
      </c>
    </row>
    <row r="251" spans="2:7" ht="14.25" customHeight="1">
      <c r="B251" s="227"/>
      <c r="C251" s="1126"/>
      <c r="D251" s="1128"/>
      <c r="E251" s="1128"/>
      <c r="F251" s="1130"/>
      <c r="G251" s="1132"/>
    </row>
    <row r="252" spans="2:7" ht="14.25" customHeight="1">
      <c r="B252" s="227"/>
      <c r="C252" s="1125">
        <v>1540000000</v>
      </c>
      <c r="D252" s="1127" t="s">
        <v>1736</v>
      </c>
      <c r="E252" s="1127"/>
      <c r="F252" s="1129">
        <v>377.22</v>
      </c>
      <c r="G252" s="1137">
        <f>F252*(100-$G$5)/100</f>
        <v>377.22</v>
      </c>
    </row>
    <row r="253" spans="2:7" ht="14.25" customHeight="1">
      <c r="B253" s="227"/>
      <c r="C253" s="1126"/>
      <c r="D253" s="1128"/>
      <c r="E253" s="1128"/>
      <c r="F253" s="1130"/>
      <c r="G253" s="1132"/>
    </row>
    <row r="254" spans="2:7" ht="14.25" customHeight="1">
      <c r="B254" s="227"/>
      <c r="C254" s="1125">
        <v>1541000000</v>
      </c>
      <c r="D254" s="1127" t="s">
        <v>1737</v>
      </c>
      <c r="E254" s="1127"/>
      <c r="F254" s="1129">
        <v>442.35</v>
      </c>
      <c r="G254" s="1137">
        <f>F254*(100-$G$5)/100</f>
        <v>442.35</v>
      </c>
    </row>
    <row r="255" spans="2:7" ht="14.25" customHeight="1">
      <c r="B255" s="227"/>
      <c r="C255" s="1126"/>
      <c r="D255" s="1128"/>
      <c r="E255" s="1128"/>
      <c r="F255" s="1130"/>
      <c r="G255" s="1132"/>
    </row>
    <row r="256" spans="2:7" ht="14.25" customHeight="1" thickBot="1">
      <c r="B256" s="246"/>
      <c r="C256" s="326"/>
      <c r="D256" s="438"/>
      <c r="E256" s="438"/>
      <c r="F256" s="420"/>
      <c r="G256" s="421"/>
    </row>
    <row r="257" spans="2:7" ht="9.9499999999999993" customHeight="1" thickBot="1">
      <c r="B257" s="241"/>
      <c r="C257" s="60"/>
      <c r="D257" s="242"/>
      <c r="E257" s="10"/>
      <c r="F257" s="245"/>
      <c r="G257" s="245"/>
    </row>
    <row r="258" spans="2:7" ht="14.25" customHeight="1">
      <c r="B258" s="226"/>
      <c r="C258" s="266"/>
      <c r="D258" s="105"/>
      <c r="E258" s="112"/>
      <c r="F258" s="293"/>
      <c r="G258" s="391"/>
    </row>
    <row r="259" spans="2:7" ht="14.25" customHeight="1">
      <c r="B259" s="227"/>
      <c r="C259" s="1138" t="s">
        <v>2011</v>
      </c>
      <c r="D259" s="1135" t="s">
        <v>2019</v>
      </c>
      <c r="E259" s="1135"/>
      <c r="F259" s="1136">
        <v>36.71</v>
      </c>
      <c r="G259" s="1137">
        <f>F259*(100-$G$5)/100</f>
        <v>36.71</v>
      </c>
    </row>
    <row r="260" spans="2:7" ht="14.25" customHeight="1">
      <c r="B260" s="227"/>
      <c r="C260" s="1126"/>
      <c r="D260" s="1128"/>
      <c r="E260" s="1128"/>
      <c r="F260" s="1130"/>
      <c r="G260" s="1132"/>
    </row>
    <row r="261" spans="2:7" ht="14.25" customHeight="1">
      <c r="B261" s="227"/>
      <c r="C261" s="1125" t="s">
        <v>2012</v>
      </c>
      <c r="D261" s="1127" t="s">
        <v>2020</v>
      </c>
      <c r="E261" s="1127"/>
      <c r="F261" s="1129">
        <v>65.260000000000005</v>
      </c>
      <c r="G261" s="1137">
        <f>F261*(100-$G$5)/100</f>
        <v>65.260000000000005</v>
      </c>
    </row>
    <row r="262" spans="2:7" ht="14.25" customHeight="1">
      <c r="B262" s="227"/>
      <c r="C262" s="1126"/>
      <c r="D262" s="1128"/>
      <c r="E262" s="1128"/>
      <c r="F262" s="1130"/>
      <c r="G262" s="1132"/>
    </row>
    <row r="263" spans="2:7" ht="14.25" customHeight="1">
      <c r="B263" s="227"/>
      <c r="C263" s="1125" t="s">
        <v>2013</v>
      </c>
      <c r="D263" s="1127" t="s">
        <v>2021</v>
      </c>
      <c r="E263" s="1127"/>
      <c r="F263" s="1129">
        <v>147.4</v>
      </c>
      <c r="G263" s="1137">
        <f>F263*(100-$G$5)/100</f>
        <v>147.4</v>
      </c>
    </row>
    <row r="264" spans="2:7" ht="14.25" customHeight="1">
      <c r="B264" s="227"/>
      <c r="C264" s="1126"/>
      <c r="D264" s="1128"/>
      <c r="E264" s="1128"/>
      <c r="F264" s="1130"/>
      <c r="G264" s="1132"/>
    </row>
    <row r="265" spans="2:7" ht="14.25" customHeight="1" thickBot="1">
      <c r="B265" s="246"/>
      <c r="C265" s="326"/>
      <c r="D265" s="438"/>
      <c r="E265" s="438"/>
      <c r="F265" s="420"/>
      <c r="G265" s="421"/>
    </row>
    <row r="266" spans="2:7" ht="9.9499999999999993" customHeight="1" thickBot="1">
      <c r="B266" s="241"/>
      <c r="C266" s="60"/>
      <c r="D266" s="242"/>
      <c r="E266" s="10"/>
      <c r="F266" s="245"/>
      <c r="G266" s="245"/>
    </row>
    <row r="267" spans="2:7" ht="14.25" customHeight="1">
      <c r="B267" s="226"/>
      <c r="C267" s="105"/>
      <c r="D267" s="105"/>
      <c r="E267" s="105"/>
      <c r="F267" s="105"/>
      <c r="G267" s="443"/>
    </row>
    <row r="268" spans="2:7" ht="14.25" customHeight="1">
      <c r="B268" s="227"/>
      <c r="C268" s="1138" t="s">
        <v>2014</v>
      </c>
      <c r="D268" s="1153" t="s">
        <v>2022</v>
      </c>
      <c r="E268" s="1153"/>
      <c r="F268" s="1136">
        <v>37.299999999999997</v>
      </c>
      <c r="G268" s="1137">
        <f>F268*(100-$G$5)/100</f>
        <v>37.299999999999997</v>
      </c>
    </row>
    <row r="269" spans="2:7" ht="14.25" customHeight="1">
      <c r="B269" s="227"/>
      <c r="C269" s="1126"/>
      <c r="D269" s="1154"/>
      <c r="E269" s="1154"/>
      <c r="F269" s="1130"/>
      <c r="G269" s="1132"/>
    </row>
    <row r="270" spans="2:7" ht="14.25" customHeight="1" thickBot="1">
      <c r="B270" s="246"/>
      <c r="C270" s="263"/>
      <c r="D270" s="248"/>
      <c r="E270" s="115"/>
      <c r="F270" s="291"/>
      <c r="G270" s="437"/>
    </row>
    <row r="271" spans="2:7" ht="9.9499999999999993" customHeight="1" thickBot="1"/>
    <row r="272" spans="2:7" ht="14.25" customHeight="1">
      <c r="B272" s="551"/>
      <c r="C272" s="552"/>
      <c r="D272" s="553"/>
      <c r="E272" s="554"/>
      <c r="F272" s="756"/>
      <c r="G272" s="743"/>
    </row>
    <row r="273" spans="2:7" ht="14.25" customHeight="1">
      <c r="B273" s="728" t="s">
        <v>2093</v>
      </c>
      <c r="C273" s="562"/>
      <c r="D273" s="558"/>
      <c r="E273" s="563"/>
      <c r="F273" s="563"/>
      <c r="G273" s="776">
        <f>'RABATOVÝ LIST '!J21</f>
        <v>0</v>
      </c>
    </row>
    <row r="274" spans="2:7" ht="14.25" customHeight="1">
      <c r="B274" s="728"/>
      <c r="C274" s="562"/>
      <c r="D274" s="558"/>
      <c r="E274" s="563"/>
      <c r="F274" s="563"/>
      <c r="G274" s="744"/>
    </row>
    <row r="275" spans="2:7" ht="14.25" customHeight="1">
      <c r="B275" s="572"/>
      <c r="C275" s="566" t="s">
        <v>1401</v>
      </c>
      <c r="D275" s="1181" t="s">
        <v>2094</v>
      </c>
      <c r="E275" s="1181"/>
      <c r="F275" s="568">
        <v>25.21</v>
      </c>
      <c r="G275" s="600">
        <f>F275*(100-$G$273)/100</f>
        <v>25.21</v>
      </c>
    </row>
    <row r="276" spans="2:7" ht="14.25" customHeight="1">
      <c r="B276" s="556"/>
      <c r="C276" s="569">
        <v>60140000</v>
      </c>
      <c r="D276" s="1182" t="s">
        <v>2095</v>
      </c>
      <c r="E276" s="1182"/>
      <c r="F276" s="571">
        <v>29.7</v>
      </c>
      <c r="G276" s="600">
        <f>F276*(100-$G$273)/100</f>
        <v>29.7</v>
      </c>
    </row>
    <row r="277" spans="2:7" ht="14.25" customHeight="1">
      <c r="B277" s="556"/>
      <c r="C277" s="562"/>
      <c r="D277" s="558"/>
      <c r="E277" s="563"/>
      <c r="F277" s="563"/>
      <c r="G277" s="744"/>
    </row>
    <row r="278" spans="2:7" ht="14.25" customHeight="1">
      <c r="B278" s="556"/>
      <c r="C278" s="562"/>
      <c r="D278" s="558"/>
      <c r="E278" s="573"/>
      <c r="F278" s="563"/>
      <c r="G278" s="744"/>
    </row>
    <row r="279" spans="2:7" ht="14.25" customHeight="1" thickBot="1">
      <c r="B279" s="574"/>
      <c r="C279" s="575"/>
      <c r="D279" s="576"/>
      <c r="E279" s="577"/>
      <c r="F279" s="695"/>
      <c r="G279" s="745"/>
    </row>
    <row r="280" spans="2:7" ht="9.9499999999999993" customHeight="1" thickBot="1"/>
    <row r="281" spans="2:7" ht="14.25" customHeight="1">
      <c r="B281" s="226"/>
      <c r="C281" s="266"/>
      <c r="D281" s="105"/>
      <c r="E281" s="112"/>
      <c r="F281" s="293"/>
      <c r="G281" s="391"/>
    </row>
    <row r="282" spans="2:7" ht="14.25" customHeight="1">
      <c r="B282" s="227"/>
      <c r="C282" s="1138">
        <v>179001</v>
      </c>
      <c r="D282" s="1135" t="s">
        <v>2420</v>
      </c>
      <c r="E282" s="1135"/>
      <c r="F282" s="1136">
        <v>86.04</v>
      </c>
      <c r="G282" s="1137">
        <f>F282*(100-$G$5)/100</f>
        <v>86.04</v>
      </c>
    </row>
    <row r="283" spans="2:7" ht="14.25" customHeight="1">
      <c r="B283" s="227"/>
      <c r="C283" s="1126"/>
      <c r="D283" s="1128"/>
      <c r="E283" s="1128"/>
      <c r="F283" s="1130"/>
      <c r="G283" s="1132"/>
    </row>
    <row r="284" spans="2:7" ht="14.25" customHeight="1">
      <c r="B284" s="227"/>
      <c r="C284" s="1125">
        <v>179003</v>
      </c>
      <c r="D284" s="1127" t="s">
        <v>2421</v>
      </c>
      <c r="E284" s="1127"/>
      <c r="F284" s="1129">
        <v>320.27</v>
      </c>
      <c r="G284" s="1131">
        <f>F284*(100-$G$5)/100</f>
        <v>320.27</v>
      </c>
    </row>
    <row r="285" spans="2:7" ht="14.25" customHeight="1">
      <c r="B285" s="227"/>
      <c r="C285" s="1126"/>
      <c r="D285" s="1128"/>
      <c r="E285" s="1128"/>
      <c r="F285" s="1130"/>
      <c r="G285" s="1132"/>
    </row>
    <row r="286" spans="2:7" ht="14.25" customHeight="1" thickBot="1">
      <c r="B286" s="246"/>
      <c r="C286" s="326"/>
      <c r="D286" s="438"/>
      <c r="E286" s="438"/>
      <c r="F286" s="420"/>
      <c r="G286" s="421"/>
    </row>
    <row r="287" spans="2:7" ht="8.1" customHeight="1" thickBot="1"/>
    <row r="288" spans="2:7" ht="14.25" customHeight="1">
      <c r="B288" s="226"/>
      <c r="C288" s="105"/>
      <c r="D288" s="105"/>
      <c r="E288" s="105"/>
      <c r="F288" s="105"/>
      <c r="G288" s="443"/>
    </row>
    <row r="289" spans="2:7" ht="14.25" customHeight="1">
      <c r="B289" s="227"/>
      <c r="C289" s="1179" t="s">
        <v>2530</v>
      </c>
      <c r="D289" s="1153" t="s">
        <v>2531</v>
      </c>
      <c r="E289" s="1153"/>
      <c r="F289" s="1136">
        <v>1677.46</v>
      </c>
      <c r="G289" s="1137">
        <f>F289*(100-$G$5)/100</f>
        <v>1677.46</v>
      </c>
    </row>
    <row r="290" spans="2:7" ht="14.25" customHeight="1">
      <c r="B290" s="227"/>
      <c r="C290" s="1180"/>
      <c r="D290" s="1154"/>
      <c r="E290" s="1154"/>
      <c r="F290" s="1130"/>
      <c r="G290" s="1132"/>
    </row>
    <row r="291" spans="2:7" ht="14.25" customHeight="1" thickBot="1">
      <c r="B291" s="246"/>
      <c r="C291" s="263"/>
      <c r="D291" s="248"/>
      <c r="E291" s="115"/>
      <c r="F291" s="291"/>
      <c r="G291" s="437"/>
    </row>
    <row r="292" spans="2:7" ht="9.9499999999999993" customHeight="1" thickBot="1"/>
    <row r="293" spans="2:7" ht="14.25" customHeight="1">
      <c r="B293" s="226"/>
      <c r="C293" s="105"/>
      <c r="D293" s="105"/>
      <c r="E293" s="105"/>
      <c r="F293" s="105"/>
      <c r="G293" s="443"/>
    </row>
    <row r="294" spans="2:7" ht="14.25" customHeight="1">
      <c r="B294" s="227"/>
      <c r="C294" s="1179" t="s">
        <v>2353</v>
      </c>
      <c r="D294" s="1153" t="s">
        <v>2354</v>
      </c>
      <c r="E294" s="1153"/>
      <c r="F294" s="1136">
        <v>4.1399999999999997</v>
      </c>
      <c r="G294" s="1137">
        <f>F294*(100-$G$5)/100</f>
        <v>4.1399999999999997</v>
      </c>
    </row>
    <row r="295" spans="2:7" ht="14.25" customHeight="1">
      <c r="B295" s="227"/>
      <c r="C295" s="1180"/>
      <c r="D295" s="1154"/>
      <c r="E295" s="1154"/>
      <c r="F295" s="1130"/>
      <c r="G295" s="1132"/>
    </row>
    <row r="296" spans="2:7" ht="14.25" customHeight="1" thickBot="1">
      <c r="B296" s="246"/>
      <c r="C296" s="263"/>
      <c r="D296" s="248"/>
      <c r="E296" s="115"/>
      <c r="F296" s="291"/>
      <c r="G296" s="437"/>
    </row>
  </sheetData>
  <mergeCells count="216">
    <mergeCell ref="D100:E100"/>
    <mergeCell ref="D101:E101"/>
    <mergeCell ref="D102:E102"/>
    <mergeCell ref="D219:E219"/>
    <mergeCell ref="C289:C290"/>
    <mergeCell ref="D289:E290"/>
    <mergeCell ref="F289:F290"/>
    <mergeCell ref="G289:G290"/>
    <mergeCell ref="C88:C90"/>
    <mergeCell ref="D88:E90"/>
    <mergeCell ref="F88:F90"/>
    <mergeCell ref="G88:G90"/>
    <mergeCell ref="D94:E94"/>
    <mergeCell ref="D95:E95"/>
    <mergeCell ref="D96:E96"/>
    <mergeCell ref="C176:C177"/>
    <mergeCell ref="D176:E177"/>
    <mergeCell ref="F176:F177"/>
    <mergeCell ref="G176:G177"/>
    <mergeCell ref="D173:E175"/>
    <mergeCell ref="C171:C172"/>
    <mergeCell ref="F135:F136"/>
    <mergeCell ref="F127:F128"/>
    <mergeCell ref="G127:G128"/>
    <mergeCell ref="F12:F14"/>
    <mergeCell ref="G12:G14"/>
    <mergeCell ref="D113:E113"/>
    <mergeCell ref="D114:E114"/>
    <mergeCell ref="D115:E115"/>
    <mergeCell ref="D116:E116"/>
    <mergeCell ref="D117:E117"/>
    <mergeCell ref="G171:G172"/>
    <mergeCell ref="C174:C175"/>
    <mergeCell ref="F174:F175"/>
    <mergeCell ref="G174:G175"/>
    <mergeCell ref="C153:G153"/>
    <mergeCell ref="B156:G156"/>
    <mergeCell ref="C159:C160"/>
    <mergeCell ref="D159:E160"/>
    <mergeCell ref="F159:F160"/>
    <mergeCell ref="G159:G160"/>
    <mergeCell ref="D142:E144"/>
    <mergeCell ref="D150:E150"/>
    <mergeCell ref="C151:G151"/>
    <mergeCell ref="D66:E66"/>
    <mergeCell ref="F143:F144"/>
    <mergeCell ref="G143:G144"/>
    <mergeCell ref="G135:G136"/>
    <mergeCell ref="C294:C295"/>
    <mergeCell ref="D294:E295"/>
    <mergeCell ref="F294:F295"/>
    <mergeCell ref="G294:G295"/>
    <mergeCell ref="C250:C251"/>
    <mergeCell ref="D250:E251"/>
    <mergeCell ref="F250:F251"/>
    <mergeCell ref="G250:G251"/>
    <mergeCell ref="C252:C253"/>
    <mergeCell ref="D252:E253"/>
    <mergeCell ref="F252:F253"/>
    <mergeCell ref="G252:G253"/>
    <mergeCell ref="G254:G255"/>
    <mergeCell ref="C268:C269"/>
    <mergeCell ref="D268:E269"/>
    <mergeCell ref="F268:F269"/>
    <mergeCell ref="G268:G269"/>
    <mergeCell ref="D275:E275"/>
    <mergeCell ref="D276:E276"/>
    <mergeCell ref="C261:C262"/>
    <mergeCell ref="D261:E262"/>
    <mergeCell ref="F261:F262"/>
    <mergeCell ref="G261:G262"/>
    <mergeCell ref="F259:F260"/>
    <mergeCell ref="B2:G2"/>
    <mergeCell ref="B3:B5"/>
    <mergeCell ref="C3:C5"/>
    <mergeCell ref="D3:E5"/>
    <mergeCell ref="F3:F5"/>
    <mergeCell ref="G3:G4"/>
    <mergeCell ref="C47:C49"/>
    <mergeCell ref="D47:E49"/>
    <mergeCell ref="F47:F49"/>
    <mergeCell ref="G47:G49"/>
    <mergeCell ref="C38:C40"/>
    <mergeCell ref="D38:E40"/>
    <mergeCell ref="F38:F40"/>
    <mergeCell ref="G38:G40"/>
    <mergeCell ref="C29:C31"/>
    <mergeCell ref="D29:E31"/>
    <mergeCell ref="F29:F31"/>
    <mergeCell ref="G29:G31"/>
    <mergeCell ref="C9:C11"/>
    <mergeCell ref="D9:E11"/>
    <mergeCell ref="F9:F11"/>
    <mergeCell ref="G9:G11"/>
    <mergeCell ref="C12:C14"/>
    <mergeCell ref="D12:E14"/>
    <mergeCell ref="G82:G84"/>
    <mergeCell ref="D106:E108"/>
    <mergeCell ref="B122:G122"/>
    <mergeCell ref="D118:E118"/>
    <mergeCell ref="C76:C78"/>
    <mergeCell ref="D76:E78"/>
    <mergeCell ref="F76:F78"/>
    <mergeCell ref="G76:G78"/>
    <mergeCell ref="C209:C210"/>
    <mergeCell ref="F203:F204"/>
    <mergeCell ref="G203:G204"/>
    <mergeCell ref="F206:F207"/>
    <mergeCell ref="G206:G207"/>
    <mergeCell ref="D203:E204"/>
    <mergeCell ref="G196:G197"/>
    <mergeCell ref="C198:C199"/>
    <mergeCell ref="D198:E199"/>
    <mergeCell ref="F198:F199"/>
    <mergeCell ref="G198:G199"/>
    <mergeCell ref="D206:E207"/>
    <mergeCell ref="F196:F197"/>
    <mergeCell ref="C203:C204"/>
    <mergeCell ref="C206:C207"/>
    <mergeCell ref="F209:F210"/>
    <mergeCell ref="F245:F246"/>
    <mergeCell ref="G245:G246"/>
    <mergeCell ref="C240:C241"/>
    <mergeCell ref="D240:E241"/>
    <mergeCell ref="C254:C255"/>
    <mergeCell ref="D254:E255"/>
    <mergeCell ref="F240:F241"/>
    <mergeCell ref="G240:G241"/>
    <mergeCell ref="C56:C58"/>
    <mergeCell ref="D56:E58"/>
    <mergeCell ref="F56:F58"/>
    <mergeCell ref="G56:G58"/>
    <mergeCell ref="D64:E64"/>
    <mergeCell ref="C65:G65"/>
    <mergeCell ref="F107:F108"/>
    <mergeCell ref="G107:G108"/>
    <mergeCell ref="B62:G62"/>
    <mergeCell ref="C70:C72"/>
    <mergeCell ref="D70:E72"/>
    <mergeCell ref="F70:F72"/>
    <mergeCell ref="G70:G72"/>
    <mergeCell ref="C82:C84"/>
    <mergeCell ref="D82:E84"/>
    <mergeCell ref="F82:F84"/>
    <mergeCell ref="G209:G210"/>
    <mergeCell ref="D163:E163"/>
    <mergeCell ref="D178:E178"/>
    <mergeCell ref="D179:E179"/>
    <mergeCell ref="D152:E152"/>
    <mergeCell ref="G225:G226"/>
    <mergeCell ref="F254:F255"/>
    <mergeCell ref="B222:G222"/>
    <mergeCell ref="D218:E218"/>
    <mergeCell ref="C194:C195"/>
    <mergeCell ref="D194:E195"/>
    <mergeCell ref="F194:F195"/>
    <mergeCell ref="G194:G195"/>
    <mergeCell ref="D215:E215"/>
    <mergeCell ref="D216:E216"/>
    <mergeCell ref="D217:E217"/>
    <mergeCell ref="C186:C187"/>
    <mergeCell ref="D186:E187"/>
    <mergeCell ref="D209:E210"/>
    <mergeCell ref="F186:F187"/>
    <mergeCell ref="G186:G187"/>
    <mergeCell ref="B191:G191"/>
    <mergeCell ref="C245:C246"/>
    <mergeCell ref="D245:E246"/>
    <mergeCell ref="C20:C22"/>
    <mergeCell ref="D20:E22"/>
    <mergeCell ref="F20:F22"/>
    <mergeCell ref="G20:G22"/>
    <mergeCell ref="C282:C283"/>
    <mergeCell ref="D282:E283"/>
    <mergeCell ref="F282:F283"/>
    <mergeCell ref="G282:G283"/>
    <mergeCell ref="C196:C197"/>
    <mergeCell ref="D196:E197"/>
    <mergeCell ref="C263:C264"/>
    <mergeCell ref="D263:E264"/>
    <mergeCell ref="F263:F264"/>
    <mergeCell ref="G263:G264"/>
    <mergeCell ref="C225:C226"/>
    <mergeCell ref="D225:E226"/>
    <mergeCell ref="F225:F226"/>
    <mergeCell ref="C231:C232"/>
    <mergeCell ref="D231:E232"/>
    <mergeCell ref="F231:F232"/>
    <mergeCell ref="G231:G232"/>
    <mergeCell ref="C233:C234"/>
    <mergeCell ref="D233:E234"/>
    <mergeCell ref="F233:F234"/>
    <mergeCell ref="C284:C285"/>
    <mergeCell ref="D284:E285"/>
    <mergeCell ref="F284:F285"/>
    <mergeCell ref="G284:G285"/>
    <mergeCell ref="D180:E180"/>
    <mergeCell ref="D181:E181"/>
    <mergeCell ref="D171:E172"/>
    <mergeCell ref="F171:F172"/>
    <mergeCell ref="D126:E128"/>
    <mergeCell ref="D134:E136"/>
    <mergeCell ref="D164:E164"/>
    <mergeCell ref="D165:E165"/>
    <mergeCell ref="D166:E166"/>
    <mergeCell ref="D167:E167"/>
    <mergeCell ref="D161:E161"/>
    <mergeCell ref="D162:E162"/>
    <mergeCell ref="G259:G260"/>
    <mergeCell ref="G233:G234"/>
    <mergeCell ref="C235:C236"/>
    <mergeCell ref="D235:E236"/>
    <mergeCell ref="F235:F236"/>
    <mergeCell ref="G235:G236"/>
    <mergeCell ref="C259:C260"/>
    <mergeCell ref="D259:E260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tabColor theme="1" tint="0.499984740745262"/>
  </sheetPr>
  <dimension ref="B2:J399"/>
  <sheetViews>
    <sheetView zoomScaleNormal="100" workbookViewId="0">
      <pane ySplit="5" topLeftCell="A6" activePane="bottomLeft" state="frozen"/>
      <selection activeCell="J19" sqref="J19"/>
      <selection pane="bottomLeft" activeCell="K17" sqref="K17"/>
    </sheetView>
  </sheetViews>
  <sheetFormatPr defaultColWidth="9.140625" defaultRowHeight="14.25" customHeight="1"/>
  <cols>
    <col min="1" max="1" width="2.140625" style="10" customWidth="1"/>
    <col min="2" max="2" width="35.7109375" style="303" customWidth="1"/>
    <col min="3" max="3" width="13.28515625" style="60" customWidth="1"/>
    <col min="4" max="4" width="15.7109375" style="242" customWidth="1"/>
    <col min="5" max="5" width="10.7109375" style="242" customWidth="1"/>
    <col min="6" max="6" width="14.7109375" style="275" customWidth="1"/>
    <col min="7" max="7" width="14.7109375" style="300" customWidth="1"/>
    <col min="8" max="8" width="2.140625" style="10" customWidth="1"/>
    <col min="9" max="9" width="9.140625" style="10"/>
    <col min="10" max="10" width="9.42578125" style="10" bestFit="1" customWidth="1"/>
    <col min="11" max="16384" width="9.140625" style="10"/>
  </cols>
  <sheetData>
    <row r="2" spans="2:10" ht="20.85" customHeight="1">
      <c r="B2" s="1189" t="s">
        <v>1523</v>
      </c>
      <c r="C2" s="1189"/>
      <c r="D2" s="1189"/>
      <c r="E2" s="1189"/>
      <c r="F2" s="1189"/>
      <c r="G2" s="1189"/>
    </row>
    <row r="3" spans="2:10" ht="14.25" customHeight="1">
      <c r="B3" s="1041" t="s">
        <v>1407</v>
      </c>
      <c r="C3" s="1047" t="s">
        <v>1408</v>
      </c>
      <c r="D3" s="1044" t="s">
        <v>1724</v>
      </c>
      <c r="E3" s="1044" t="s">
        <v>1764</v>
      </c>
      <c r="F3" s="1078" t="s">
        <v>2271</v>
      </c>
      <c r="G3" s="1053" t="s">
        <v>1725</v>
      </c>
    </row>
    <row r="4" spans="2:10" ht="14.25" customHeight="1">
      <c r="B4" s="1042"/>
      <c r="C4" s="1048"/>
      <c r="D4" s="1045"/>
      <c r="E4" s="1045"/>
      <c r="F4" s="1079"/>
      <c r="G4" s="1054"/>
    </row>
    <row r="5" spans="2:10" ht="14.25" customHeight="1">
      <c r="B5" s="1043"/>
      <c r="C5" s="1049"/>
      <c r="D5" s="1046"/>
      <c r="E5" s="1046"/>
      <c r="F5" s="1080"/>
      <c r="G5" s="894">
        <f>'RABATOVÝ LIST '!J14</f>
        <v>0</v>
      </c>
    </row>
    <row r="6" spans="2:10" ht="9.9499999999999993" customHeight="1" thickBot="1">
      <c r="B6" s="342"/>
      <c r="C6" s="277"/>
      <c r="D6" s="278"/>
      <c r="E6" s="278"/>
      <c r="F6" s="279"/>
      <c r="G6" s="343"/>
    </row>
    <row r="7" spans="2:10" ht="14.25" customHeight="1">
      <c r="B7" s="226"/>
      <c r="C7" s="232"/>
      <c r="D7" s="232"/>
      <c r="E7" s="232"/>
      <c r="F7" s="232"/>
      <c r="G7" s="260"/>
      <c r="J7" s="19"/>
    </row>
    <row r="8" spans="2:10" ht="14.25" customHeight="1">
      <c r="B8" s="100"/>
      <c r="C8" s="236">
        <v>20116016</v>
      </c>
      <c r="D8" s="237" t="s">
        <v>92</v>
      </c>
      <c r="E8" s="237" t="s">
        <v>1760</v>
      </c>
      <c r="F8" s="321">
        <v>2.6973091461080974</v>
      </c>
      <c r="G8" s="322">
        <f>F8*(100-$G$5)/100</f>
        <v>2.6973091461080974</v>
      </c>
      <c r="J8" s="19"/>
    </row>
    <row r="9" spans="2:10" ht="14.25" customHeight="1">
      <c r="B9" s="613" t="s">
        <v>1513</v>
      </c>
      <c r="C9" s="228">
        <v>20116020</v>
      </c>
      <c r="D9" s="229" t="s">
        <v>91</v>
      </c>
      <c r="E9" s="229" t="s">
        <v>1761</v>
      </c>
      <c r="F9" s="220">
        <v>2.7507212084072674</v>
      </c>
      <c r="G9" s="323">
        <f t="shared" ref="G9:G17" si="0">F9*(100-$G$5)/100</f>
        <v>2.7507212084072679</v>
      </c>
      <c r="J9" s="19"/>
    </row>
    <row r="10" spans="2:10" ht="14.25" customHeight="1">
      <c r="B10" s="613" t="s">
        <v>1512</v>
      </c>
      <c r="C10" s="228">
        <v>20116025</v>
      </c>
      <c r="D10" s="229" t="s">
        <v>90</v>
      </c>
      <c r="E10" s="229" t="s">
        <v>1762</v>
      </c>
      <c r="F10" s="220">
        <v>3.4183719871468963</v>
      </c>
      <c r="G10" s="323">
        <f t="shared" si="0"/>
        <v>3.4183719871468963</v>
      </c>
      <c r="J10" s="19"/>
    </row>
    <row r="11" spans="2:10" ht="14.25" customHeight="1">
      <c r="B11" s="4"/>
      <c r="C11" s="228">
        <v>20116032</v>
      </c>
      <c r="D11" s="229" t="s">
        <v>89</v>
      </c>
      <c r="E11" s="229" t="s">
        <v>1763</v>
      </c>
      <c r="F11" s="220">
        <v>4.4465541864059226</v>
      </c>
      <c r="G11" s="323">
        <f t="shared" si="0"/>
        <v>4.4465541864059226</v>
      </c>
      <c r="J11" s="19"/>
    </row>
    <row r="12" spans="2:10" ht="14.25" customHeight="1">
      <c r="B12" s="227"/>
      <c r="C12" s="228">
        <v>20116040</v>
      </c>
      <c r="D12" s="229" t="s">
        <v>88</v>
      </c>
      <c r="E12" s="229">
        <v>72</v>
      </c>
      <c r="F12" s="220">
        <v>6.9702741300417168</v>
      </c>
      <c r="G12" s="323">
        <f t="shared" si="0"/>
        <v>6.9702741300417168</v>
      </c>
      <c r="J12" s="19"/>
    </row>
    <row r="13" spans="2:10" ht="14.25" customHeight="1">
      <c r="B13" s="227"/>
      <c r="C13" s="228">
        <v>20116050</v>
      </c>
      <c r="D13" s="229" t="s">
        <v>83</v>
      </c>
      <c r="E13" s="229">
        <v>44</v>
      </c>
      <c r="F13" s="220">
        <v>9.7610543851733595</v>
      </c>
      <c r="G13" s="323">
        <f t="shared" si="0"/>
        <v>9.7610543851733595</v>
      </c>
      <c r="J13" s="19"/>
    </row>
    <row r="14" spans="2:10" ht="14.25" customHeight="1">
      <c r="B14" s="227"/>
      <c r="C14" s="228">
        <v>20116063</v>
      </c>
      <c r="D14" s="229" t="s">
        <v>84</v>
      </c>
      <c r="E14" s="229">
        <v>30</v>
      </c>
      <c r="F14" s="220">
        <v>13.206132403469844</v>
      </c>
      <c r="G14" s="323">
        <f t="shared" si="0"/>
        <v>13.206132403469844</v>
      </c>
      <c r="J14" s="19"/>
    </row>
    <row r="15" spans="2:10" ht="14.25" customHeight="1">
      <c r="B15" s="227"/>
      <c r="C15" s="228">
        <v>20116075</v>
      </c>
      <c r="D15" s="229" t="s">
        <v>85</v>
      </c>
      <c r="E15" s="229">
        <v>16</v>
      </c>
      <c r="F15" s="220">
        <v>27.573977161946633</v>
      </c>
      <c r="G15" s="323">
        <f t="shared" si="0"/>
        <v>27.573977161946633</v>
      </c>
      <c r="J15" s="19"/>
    </row>
    <row r="16" spans="2:10" ht="14.25" customHeight="1">
      <c r="B16" s="227"/>
      <c r="C16" s="228">
        <v>20116090</v>
      </c>
      <c r="D16" s="229" t="s">
        <v>86</v>
      </c>
      <c r="E16" s="229">
        <v>10</v>
      </c>
      <c r="F16" s="220">
        <v>41.861703826974676</v>
      </c>
      <c r="G16" s="323">
        <f t="shared" si="0"/>
        <v>41.861703826974669</v>
      </c>
      <c r="J16" s="19"/>
    </row>
    <row r="17" spans="2:10" ht="14.25" customHeight="1">
      <c r="B17" s="227"/>
      <c r="C17" s="228">
        <v>20116110</v>
      </c>
      <c r="D17" s="229" t="s">
        <v>87</v>
      </c>
      <c r="E17" s="229">
        <v>5</v>
      </c>
      <c r="F17" s="220">
        <v>78.262024283859191</v>
      </c>
      <c r="G17" s="323">
        <f t="shared" si="0"/>
        <v>78.262024283859191</v>
      </c>
      <c r="J17" s="19"/>
    </row>
    <row r="18" spans="2:10" ht="14.25" customHeight="1" thickBot="1">
      <c r="B18" s="246"/>
      <c r="C18" s="247"/>
      <c r="D18" s="248"/>
      <c r="E18" s="248"/>
      <c r="F18" s="272"/>
      <c r="G18" s="205"/>
      <c r="J18" s="19"/>
    </row>
    <row r="19" spans="2:10" ht="9.9499999999999993" customHeight="1" thickBot="1">
      <c r="B19" s="241"/>
      <c r="C19" s="28"/>
      <c r="F19" s="274"/>
      <c r="G19" s="281"/>
      <c r="J19" s="19"/>
    </row>
    <row r="20" spans="2:10" ht="14.25" customHeight="1">
      <c r="B20" s="344"/>
      <c r="C20" s="283"/>
      <c r="D20" s="284"/>
      <c r="E20" s="284"/>
      <c r="F20" s="622"/>
      <c r="G20" s="623"/>
    </row>
    <row r="21" spans="2:10" ht="14.25" customHeight="1">
      <c r="B21" s="669"/>
      <c r="C21" s="735">
        <v>22516025</v>
      </c>
      <c r="D21" s="237" t="s">
        <v>90</v>
      </c>
      <c r="E21" s="237">
        <v>160</v>
      </c>
      <c r="F21" s="321">
        <v>4.6589487360000001</v>
      </c>
      <c r="G21" s="322">
        <f t="shared" ref="G21:G28" si="1">F21*(100-$G$5)/100</f>
        <v>4.6589487360000001</v>
      </c>
    </row>
    <row r="22" spans="2:10" ht="14.25" customHeight="1">
      <c r="B22" s="613" t="s">
        <v>1511</v>
      </c>
      <c r="C22" s="789">
        <v>22516032</v>
      </c>
      <c r="D22" s="229" t="s">
        <v>89</v>
      </c>
      <c r="E22" s="229">
        <v>100</v>
      </c>
      <c r="F22" s="220">
        <v>8.9899617600000017</v>
      </c>
      <c r="G22" s="323">
        <f t="shared" si="1"/>
        <v>8.9899617600000017</v>
      </c>
    </row>
    <row r="23" spans="2:10" ht="14.25" customHeight="1">
      <c r="B23" s="613" t="s">
        <v>1510</v>
      </c>
      <c r="C23" s="789">
        <v>22516040</v>
      </c>
      <c r="D23" s="229" t="s">
        <v>88</v>
      </c>
      <c r="E23" s="229">
        <v>60</v>
      </c>
      <c r="F23" s="220">
        <v>13.852456800000001</v>
      </c>
      <c r="G23" s="323">
        <f t="shared" si="1"/>
        <v>13.852456800000001</v>
      </c>
    </row>
    <row r="24" spans="2:10" ht="14.25" customHeight="1">
      <c r="B24" s="65"/>
      <c r="C24" s="735">
        <v>22516050</v>
      </c>
      <c r="D24" s="237" t="s">
        <v>83</v>
      </c>
      <c r="E24" s="237">
        <v>35</v>
      </c>
      <c r="F24" s="321">
        <v>18.375708000000003</v>
      </c>
      <c r="G24" s="322">
        <f t="shared" si="1"/>
        <v>18.375708000000003</v>
      </c>
      <c r="J24" s="19"/>
    </row>
    <row r="25" spans="2:10" ht="14.25" customHeight="1">
      <c r="B25" s="65"/>
      <c r="C25" s="228">
        <v>22516063</v>
      </c>
      <c r="D25" s="229" t="s">
        <v>84</v>
      </c>
      <c r="E25" s="229">
        <v>20</v>
      </c>
      <c r="F25" s="220">
        <v>25.036195392</v>
      </c>
      <c r="G25" s="323">
        <f t="shared" si="1"/>
        <v>25.036195392</v>
      </c>
      <c r="J25" s="19"/>
    </row>
    <row r="26" spans="2:10" ht="14.25" customHeight="1">
      <c r="B26" s="117"/>
      <c r="C26" s="228">
        <v>22516075</v>
      </c>
      <c r="D26" s="229" t="s">
        <v>85</v>
      </c>
      <c r="E26" s="229">
        <v>16</v>
      </c>
      <c r="F26" s="220">
        <v>49.552216896000004</v>
      </c>
      <c r="G26" s="323">
        <f t="shared" si="1"/>
        <v>49.552216896000012</v>
      </c>
      <c r="J26" s="19"/>
    </row>
    <row r="27" spans="2:10" ht="14.25" customHeight="1">
      <c r="B27" s="100"/>
      <c r="C27" s="236">
        <v>22516090</v>
      </c>
      <c r="D27" s="237" t="s">
        <v>86</v>
      </c>
      <c r="E27" s="237">
        <v>10</v>
      </c>
      <c r="F27" s="321">
        <v>68.391558144000001</v>
      </c>
      <c r="G27" s="322">
        <f t="shared" si="1"/>
        <v>68.391558144000001</v>
      </c>
      <c r="J27" s="19"/>
    </row>
    <row r="28" spans="2:10" ht="14.25" customHeight="1">
      <c r="B28" s="97"/>
      <c r="C28" s="228">
        <v>22516110</v>
      </c>
      <c r="D28" s="229" t="s">
        <v>87</v>
      </c>
      <c r="E28" s="229">
        <v>5</v>
      </c>
      <c r="F28" s="220">
        <v>130.78980844800003</v>
      </c>
      <c r="G28" s="323">
        <f t="shared" si="1"/>
        <v>130.78980844800003</v>
      </c>
      <c r="J28" s="19"/>
    </row>
    <row r="29" spans="2:10" ht="14.25" customHeight="1" thickBot="1">
      <c r="B29" s="246"/>
      <c r="C29" s="247"/>
      <c r="D29" s="247"/>
      <c r="E29" s="247"/>
      <c r="F29" s="204"/>
      <c r="G29" s="205"/>
      <c r="J29" s="19"/>
    </row>
    <row r="30" spans="2:10" ht="9.9499999999999993" customHeight="1" thickBot="1">
      <c r="B30" s="241"/>
      <c r="C30" s="28"/>
      <c r="D30" s="28"/>
      <c r="E30" s="28"/>
      <c r="F30" s="281"/>
      <c r="G30" s="281"/>
      <c r="J30" s="19"/>
    </row>
    <row r="31" spans="2:10" ht="14.25" customHeight="1">
      <c r="B31" s="226"/>
      <c r="C31" s="266"/>
      <c r="D31" s="105"/>
      <c r="E31" s="105"/>
      <c r="F31" s="287"/>
      <c r="G31" s="612"/>
      <c r="H31" s="300"/>
      <c r="J31" s="19"/>
    </row>
    <row r="32" spans="2:10" ht="14.25" customHeight="1">
      <c r="B32" s="100"/>
      <c r="C32" s="735">
        <v>2071602016</v>
      </c>
      <c r="D32" s="237" t="s">
        <v>93</v>
      </c>
      <c r="E32" s="237" t="s">
        <v>1769</v>
      </c>
      <c r="F32" s="321">
        <v>3.1246056445014592</v>
      </c>
      <c r="G32" s="322">
        <f t="shared" ref="G32:G50" si="2">F32*(100-$G$5)/100</f>
        <v>3.1246056445014592</v>
      </c>
      <c r="J32" s="19"/>
    </row>
    <row r="33" spans="2:10" ht="14.25" customHeight="1">
      <c r="B33" s="613" t="s">
        <v>1513</v>
      </c>
      <c r="C33" s="789">
        <v>2071602516</v>
      </c>
      <c r="D33" s="229" t="s">
        <v>94</v>
      </c>
      <c r="E33" s="229" t="s">
        <v>1770</v>
      </c>
      <c r="F33" s="220">
        <v>3.2581358002493848</v>
      </c>
      <c r="G33" s="362">
        <f t="shared" si="2"/>
        <v>3.2581358002493848</v>
      </c>
      <c r="J33" s="19"/>
    </row>
    <row r="34" spans="2:10" ht="14.25" customHeight="1">
      <c r="B34" s="613" t="s">
        <v>1514</v>
      </c>
      <c r="C34" s="789">
        <v>2071602520</v>
      </c>
      <c r="D34" s="229" t="s">
        <v>95</v>
      </c>
      <c r="E34" s="229" t="s">
        <v>1771</v>
      </c>
      <c r="F34" s="220">
        <v>3.2581358002493848</v>
      </c>
      <c r="G34" s="323">
        <f t="shared" si="2"/>
        <v>3.2581358002493848</v>
      </c>
      <c r="J34" s="19"/>
    </row>
    <row r="35" spans="2:10" ht="14.25" customHeight="1">
      <c r="B35" s="4"/>
      <c r="C35" s="789">
        <v>2071603220</v>
      </c>
      <c r="D35" s="229" t="s">
        <v>96</v>
      </c>
      <c r="E35" s="229" t="s">
        <v>1772</v>
      </c>
      <c r="F35" s="220">
        <v>4.1394348281856939</v>
      </c>
      <c r="G35" s="323">
        <f t="shared" si="2"/>
        <v>4.1394348281856939</v>
      </c>
      <c r="J35" s="19"/>
    </row>
    <row r="36" spans="2:10" ht="14.25" customHeight="1">
      <c r="B36" s="227"/>
      <c r="C36" s="789">
        <v>2071603225</v>
      </c>
      <c r="D36" s="229" t="s">
        <v>97</v>
      </c>
      <c r="E36" s="229" t="s">
        <v>1773</v>
      </c>
      <c r="F36" s="220">
        <v>4.246258952784034</v>
      </c>
      <c r="G36" s="323">
        <f t="shared" si="2"/>
        <v>4.246258952784034</v>
      </c>
      <c r="J36" s="19"/>
    </row>
    <row r="37" spans="2:10" ht="14.25" customHeight="1">
      <c r="B37" s="227"/>
      <c r="C37" s="789">
        <v>2071604025</v>
      </c>
      <c r="D37" s="229" t="s">
        <v>98</v>
      </c>
      <c r="E37" s="229">
        <v>100</v>
      </c>
      <c r="F37" s="220">
        <v>7.8520000000000003</v>
      </c>
      <c r="G37" s="323">
        <f t="shared" si="2"/>
        <v>7.8520000000000003</v>
      </c>
      <c r="J37" s="19"/>
    </row>
    <row r="38" spans="2:10" ht="14.25" customHeight="1">
      <c r="B38" s="227"/>
      <c r="C38" s="789">
        <v>2071604032</v>
      </c>
      <c r="D38" s="229" t="s">
        <v>99</v>
      </c>
      <c r="E38" s="229">
        <v>85</v>
      </c>
      <c r="F38" s="220">
        <v>7.8520000000000003</v>
      </c>
      <c r="G38" s="323">
        <f t="shared" si="2"/>
        <v>7.8520000000000003</v>
      </c>
      <c r="J38" s="19"/>
    </row>
    <row r="39" spans="2:10" ht="14.25" customHeight="1">
      <c r="B39" s="884"/>
      <c r="C39" s="789">
        <v>2071605025</v>
      </c>
      <c r="D39" s="229" t="s">
        <v>175</v>
      </c>
      <c r="E39" s="229">
        <v>65</v>
      </c>
      <c r="F39" s="220">
        <v>8.8576800000000002</v>
      </c>
      <c r="G39" s="323">
        <f t="shared" si="2"/>
        <v>8.8576800000000002</v>
      </c>
      <c r="J39" s="19"/>
    </row>
    <row r="40" spans="2:10" ht="14.25" customHeight="1">
      <c r="B40" s="227"/>
      <c r="C40" s="789">
        <v>2071605032</v>
      </c>
      <c r="D40" s="229" t="s">
        <v>100</v>
      </c>
      <c r="E40" s="229">
        <v>60</v>
      </c>
      <c r="F40" s="220">
        <v>8.8530493260874668</v>
      </c>
      <c r="G40" s="323">
        <f t="shared" si="2"/>
        <v>8.8530493260874668</v>
      </c>
      <c r="J40" s="19"/>
    </row>
    <row r="41" spans="2:10" ht="14.25" customHeight="1">
      <c r="B41" s="227"/>
      <c r="C41" s="789">
        <v>2071605040</v>
      </c>
      <c r="D41" s="229" t="s">
        <v>101</v>
      </c>
      <c r="E41" s="229">
        <v>60</v>
      </c>
      <c r="F41" s="220">
        <v>8.9598734506858069</v>
      </c>
      <c r="G41" s="323">
        <f t="shared" si="2"/>
        <v>8.9598734506858069</v>
      </c>
      <c r="J41" s="19"/>
    </row>
    <row r="42" spans="2:10" ht="14.25" customHeight="1">
      <c r="B42" s="884"/>
      <c r="C42" s="789">
        <v>2071606325</v>
      </c>
      <c r="D42" s="229" t="s">
        <v>319</v>
      </c>
      <c r="E42" s="229">
        <v>40</v>
      </c>
      <c r="F42" s="220">
        <v>10.883808</v>
      </c>
      <c r="G42" s="323">
        <f t="shared" si="2"/>
        <v>10.883807999999998</v>
      </c>
      <c r="J42" s="19"/>
    </row>
    <row r="43" spans="2:10" ht="14.25" customHeight="1">
      <c r="B43" s="227"/>
      <c r="C43" s="789">
        <v>2071606332</v>
      </c>
      <c r="D43" s="229" t="s">
        <v>286</v>
      </c>
      <c r="E43" s="229">
        <v>30</v>
      </c>
      <c r="F43" s="220">
        <v>10.883808</v>
      </c>
      <c r="G43" s="323">
        <f t="shared" ref="G43" si="3">F43*(100-$G$5)/100</f>
        <v>10.883807999999998</v>
      </c>
      <c r="J43" s="19"/>
    </row>
    <row r="44" spans="2:10" ht="14.25" customHeight="1">
      <c r="B44" s="227"/>
      <c r="C44" s="789">
        <v>2071606340</v>
      </c>
      <c r="D44" s="229" t="s">
        <v>102</v>
      </c>
      <c r="E44" s="229">
        <v>40</v>
      </c>
      <c r="F44" s="220">
        <v>10.88270769345594</v>
      </c>
      <c r="G44" s="323">
        <f t="shared" si="2"/>
        <v>10.882707693455938</v>
      </c>
      <c r="J44" s="19"/>
    </row>
    <row r="45" spans="2:10" ht="14.25" customHeight="1">
      <c r="B45" s="227"/>
      <c r="C45" s="789">
        <v>2071606350</v>
      </c>
      <c r="D45" s="229" t="s">
        <v>103</v>
      </c>
      <c r="E45" s="229">
        <v>30</v>
      </c>
      <c r="F45" s="220">
        <v>11.00288483362907</v>
      </c>
      <c r="G45" s="323">
        <f t="shared" si="2"/>
        <v>11.002884833629071</v>
      </c>
      <c r="J45" s="19"/>
    </row>
    <row r="46" spans="2:10" ht="14.25" customHeight="1">
      <c r="B46" s="227"/>
      <c r="C46" s="789">
        <v>2071607563</v>
      </c>
      <c r="D46" s="229" t="s">
        <v>104</v>
      </c>
      <c r="E46" s="229">
        <v>18</v>
      </c>
      <c r="F46" s="220">
        <v>27.560624146371847</v>
      </c>
      <c r="G46" s="323">
        <f t="shared" si="2"/>
        <v>27.560624146371847</v>
      </c>
      <c r="J46" s="19"/>
    </row>
    <row r="47" spans="2:10" ht="14.25" customHeight="1">
      <c r="B47" s="227"/>
      <c r="C47" s="789">
        <v>2071609063</v>
      </c>
      <c r="D47" s="229" t="s">
        <v>178</v>
      </c>
      <c r="E47" s="229">
        <v>12</v>
      </c>
      <c r="F47" s="220">
        <v>41.859168000000004</v>
      </c>
      <c r="G47" s="323">
        <f t="shared" ref="G47" si="4">F47*(100-$G$5)/100</f>
        <v>41.859167999999997</v>
      </c>
      <c r="J47" s="19"/>
    </row>
    <row r="48" spans="2:10" ht="14.25" customHeight="1">
      <c r="B48" s="227"/>
      <c r="C48" s="789">
        <v>2071609075</v>
      </c>
      <c r="D48" s="229" t="s">
        <v>177</v>
      </c>
      <c r="E48" s="229">
        <v>12</v>
      </c>
      <c r="F48" s="220">
        <v>41.861703826974676</v>
      </c>
      <c r="G48" s="323">
        <f t="shared" si="2"/>
        <v>41.861703826974669</v>
      </c>
      <c r="J48" s="19"/>
    </row>
    <row r="49" spans="2:10" ht="14.25" customHeight="1">
      <c r="B49" s="227"/>
      <c r="C49" s="789">
        <v>2071611075</v>
      </c>
      <c r="D49" s="229" t="s">
        <v>182</v>
      </c>
      <c r="E49" s="229">
        <v>8</v>
      </c>
      <c r="F49" s="220">
        <v>80.451072000000011</v>
      </c>
      <c r="G49" s="323">
        <f t="shared" ref="G49" si="5">F49*(100-$G$5)/100</f>
        <v>80.451072000000011</v>
      </c>
      <c r="J49" s="19"/>
    </row>
    <row r="50" spans="2:10" ht="14.25" customHeight="1">
      <c r="B50" s="227"/>
      <c r="C50" s="789">
        <v>2071611090</v>
      </c>
      <c r="D50" s="229" t="s">
        <v>105</v>
      </c>
      <c r="E50" s="229">
        <v>8</v>
      </c>
      <c r="F50" s="220">
        <v>80.451918838125181</v>
      </c>
      <c r="G50" s="323">
        <f t="shared" si="2"/>
        <v>80.451918838125181</v>
      </c>
      <c r="J50" s="19"/>
    </row>
    <row r="51" spans="2:10" ht="14.25" customHeight="1" thickBot="1">
      <c r="B51" s="246"/>
      <c r="C51" s="247"/>
      <c r="D51" s="248"/>
      <c r="E51" s="248"/>
      <c r="F51" s="272"/>
      <c r="G51" s="205"/>
      <c r="J51" s="19"/>
    </row>
    <row r="52" spans="2:10" ht="9.9499999999999993" customHeight="1" thickBot="1">
      <c r="B52" s="241"/>
      <c r="C52" s="28"/>
      <c r="F52" s="274"/>
      <c r="G52" s="281"/>
      <c r="J52" s="19"/>
    </row>
    <row r="53" spans="2:10" ht="14.25" customHeight="1">
      <c r="B53" s="860"/>
      <c r="C53" s="861"/>
      <c r="D53" s="862"/>
      <c r="E53" s="862"/>
      <c r="F53" s="878"/>
      <c r="G53" s="879"/>
      <c r="J53" s="19"/>
    </row>
    <row r="54" spans="2:10" ht="14.25" customHeight="1">
      <c r="B54" s="863"/>
      <c r="C54" s="864" t="s">
        <v>2382</v>
      </c>
      <c r="D54" s="864"/>
      <c r="E54" s="864"/>
      <c r="F54" s="864"/>
      <c r="G54" s="865"/>
      <c r="J54" s="19"/>
    </row>
    <row r="55" spans="2:10" ht="14.25" customHeight="1">
      <c r="B55" s="866"/>
      <c r="C55" s="880"/>
      <c r="F55" s="274"/>
      <c r="G55" s="670"/>
      <c r="J55" s="19"/>
    </row>
    <row r="56" spans="2:10" ht="14.25" customHeight="1">
      <c r="B56" s="866"/>
      <c r="C56" s="864" t="s">
        <v>2383</v>
      </c>
      <c r="F56" s="274"/>
      <c r="G56" s="670"/>
      <c r="J56" s="19"/>
    </row>
    <row r="57" spans="2:10" ht="14.25" customHeight="1">
      <c r="B57" s="867"/>
      <c r="C57" s="241"/>
      <c r="F57" s="274"/>
      <c r="G57" s="670"/>
      <c r="J57" s="19"/>
    </row>
    <row r="58" spans="2:10" ht="14.25" customHeight="1">
      <c r="B58" s="866"/>
      <c r="C58" s="881" t="s">
        <v>2384</v>
      </c>
      <c r="F58" s="274"/>
      <c r="G58" s="670"/>
      <c r="J58" s="19"/>
    </row>
    <row r="59" spans="2:10" ht="14.25" customHeight="1" thickBot="1">
      <c r="B59" s="868"/>
      <c r="C59" s="869"/>
      <c r="D59" s="441"/>
      <c r="E59" s="441"/>
      <c r="F59" s="882"/>
      <c r="G59" s="883"/>
      <c r="J59" s="19"/>
    </row>
    <row r="60" spans="2:10" ht="14.25" customHeight="1">
      <c r="B60" s="226"/>
      <c r="C60" s="232"/>
      <c r="D60" s="105"/>
      <c r="E60" s="105"/>
      <c r="F60" s="287"/>
      <c r="G60" s="288"/>
      <c r="J60" s="19"/>
    </row>
    <row r="61" spans="2:10" ht="14.25" customHeight="1">
      <c r="B61" s="613" t="s">
        <v>1516</v>
      </c>
      <c r="C61" s="735">
        <v>21116015</v>
      </c>
      <c r="D61" s="237" t="s">
        <v>1871</v>
      </c>
      <c r="E61" s="237" t="s">
        <v>1774</v>
      </c>
      <c r="F61" s="321">
        <v>2.2276800000000003</v>
      </c>
      <c r="G61" s="322">
        <f t="shared" ref="G61" si="6">F61*(100-$G$5)/100</f>
        <v>2.2276800000000003</v>
      </c>
      <c r="J61" s="19"/>
    </row>
    <row r="62" spans="2:10" ht="14.25" customHeight="1">
      <c r="B62" s="613" t="s">
        <v>1515</v>
      </c>
      <c r="C62" s="735">
        <v>21116016</v>
      </c>
      <c r="D62" s="237" t="s">
        <v>106</v>
      </c>
      <c r="E62" s="237" t="s">
        <v>1774</v>
      </c>
      <c r="F62" s="321">
        <v>2.2299536009903576</v>
      </c>
      <c r="G62" s="322">
        <f t="shared" ref="G62:G92" si="7">F62*(100-$G$5)/100</f>
        <v>2.2299536009903576</v>
      </c>
      <c r="J62" s="19"/>
    </row>
    <row r="63" spans="2:10" ht="14.25" customHeight="1">
      <c r="B63" s="613"/>
      <c r="C63" s="789">
        <v>21116017</v>
      </c>
      <c r="D63" s="229" t="s">
        <v>107</v>
      </c>
      <c r="E63" s="229" t="s">
        <v>1774</v>
      </c>
      <c r="F63" s="220">
        <v>2.2299536009903576</v>
      </c>
      <c r="G63" s="323">
        <f t="shared" si="7"/>
        <v>2.2299536009903576</v>
      </c>
      <c r="J63" s="19"/>
    </row>
    <row r="64" spans="2:10" ht="14.25" customHeight="1">
      <c r="B64" s="613"/>
      <c r="C64" s="789">
        <v>21116019</v>
      </c>
      <c r="D64" s="229" t="s">
        <v>1872</v>
      </c>
      <c r="E64" s="229" t="s">
        <v>1775</v>
      </c>
      <c r="F64" s="220">
        <v>2.3125440000000004</v>
      </c>
      <c r="G64" s="323">
        <f t="shared" ref="G64" si="8">F64*(100-$G$5)/100</f>
        <v>2.3125440000000004</v>
      </c>
      <c r="J64" s="19"/>
    </row>
    <row r="65" spans="2:10" ht="14.25" customHeight="1">
      <c r="B65" s="613"/>
      <c r="C65" s="789">
        <v>21116020</v>
      </c>
      <c r="D65" s="229" t="s">
        <v>108</v>
      </c>
      <c r="E65" s="229" t="s">
        <v>1775</v>
      </c>
      <c r="F65" s="220">
        <v>2.3100716944391126</v>
      </c>
      <c r="G65" s="323">
        <f t="shared" si="7"/>
        <v>2.3100716944391126</v>
      </c>
      <c r="J65" s="19"/>
    </row>
    <row r="66" spans="2:10" ht="14.25" customHeight="1">
      <c r="B66" s="4"/>
      <c r="C66" s="789">
        <v>21116022</v>
      </c>
      <c r="D66" s="229" t="s">
        <v>109</v>
      </c>
      <c r="E66" s="229" t="s">
        <v>1775</v>
      </c>
      <c r="F66" s="220">
        <v>2.3100716944391126</v>
      </c>
      <c r="G66" s="323">
        <f t="shared" si="7"/>
        <v>2.3100716944391126</v>
      </c>
      <c r="J66" s="19"/>
    </row>
    <row r="67" spans="2:10" ht="14.25" customHeight="1">
      <c r="B67" s="227"/>
      <c r="C67" s="789">
        <v>21116024</v>
      </c>
      <c r="D67" s="229" t="s">
        <v>110</v>
      </c>
      <c r="E67" s="229" t="s">
        <v>1769</v>
      </c>
      <c r="F67" s="220">
        <v>2.7640742239820604</v>
      </c>
      <c r="G67" s="323">
        <f t="shared" si="7"/>
        <v>2.7640742239820604</v>
      </c>
      <c r="J67" s="19"/>
    </row>
    <row r="68" spans="2:10" ht="14.25" customHeight="1">
      <c r="B68" s="227"/>
      <c r="C68" s="789">
        <v>21116025</v>
      </c>
      <c r="D68" s="229" t="s">
        <v>111</v>
      </c>
      <c r="E68" s="229" t="s">
        <v>1769</v>
      </c>
      <c r="F68" s="220">
        <v>2.7640742239820604</v>
      </c>
      <c r="G68" s="323">
        <f t="shared" si="7"/>
        <v>2.7640742239820604</v>
      </c>
      <c r="J68" s="19"/>
    </row>
    <row r="69" spans="2:10" ht="14.25" customHeight="1">
      <c r="B69" s="227"/>
      <c r="C69" s="789">
        <v>21116027</v>
      </c>
      <c r="D69" s="229" t="s">
        <v>112</v>
      </c>
      <c r="E69" s="229" t="s">
        <v>1776</v>
      </c>
      <c r="F69" s="220">
        <v>2.9376634264543631</v>
      </c>
      <c r="G69" s="323">
        <f t="shared" si="7"/>
        <v>2.9376634264543626</v>
      </c>
      <c r="J69" s="19"/>
    </row>
    <row r="70" spans="2:10" ht="14.25" customHeight="1">
      <c r="B70" s="227"/>
      <c r="C70" s="789">
        <v>21116030</v>
      </c>
      <c r="D70" s="229" t="s">
        <v>1873</v>
      </c>
      <c r="E70" s="229" t="s">
        <v>1777</v>
      </c>
      <c r="F70" s="220">
        <v>3.5112480000000006</v>
      </c>
      <c r="G70" s="323">
        <f t="shared" ref="G70" si="9">F70*(100-$G$5)/100</f>
        <v>3.5112480000000006</v>
      </c>
      <c r="J70" s="19"/>
    </row>
    <row r="71" spans="2:10" ht="14.25" customHeight="1">
      <c r="B71" s="227"/>
      <c r="C71" s="789">
        <v>21116031</v>
      </c>
      <c r="D71" s="229" t="s">
        <v>113</v>
      </c>
      <c r="E71" s="229" t="s">
        <v>1777</v>
      </c>
      <c r="F71" s="220">
        <v>3.511843096170443</v>
      </c>
      <c r="G71" s="323">
        <f t="shared" si="7"/>
        <v>3.511843096170443</v>
      </c>
      <c r="J71" s="19"/>
    </row>
    <row r="72" spans="2:10" ht="14.25" customHeight="1">
      <c r="B72" s="227"/>
      <c r="C72" s="789">
        <v>21116032</v>
      </c>
      <c r="D72" s="229" t="s">
        <v>114</v>
      </c>
      <c r="E72" s="229" t="s">
        <v>1777</v>
      </c>
      <c r="F72" s="220">
        <v>3.511843096170443</v>
      </c>
      <c r="G72" s="323">
        <f t="shared" si="7"/>
        <v>3.511843096170443</v>
      </c>
      <c r="J72" s="19"/>
    </row>
    <row r="73" spans="2:10" ht="14.25" customHeight="1">
      <c r="B73" s="227"/>
      <c r="C73" s="789">
        <v>21116033</v>
      </c>
      <c r="D73" s="229" t="s">
        <v>115</v>
      </c>
      <c r="E73" s="229" t="s">
        <v>1773</v>
      </c>
      <c r="F73" s="220">
        <v>3.511843096170443</v>
      </c>
      <c r="G73" s="323">
        <f t="shared" si="7"/>
        <v>3.511843096170443</v>
      </c>
      <c r="J73" s="19"/>
    </row>
    <row r="74" spans="2:10" ht="14.25" customHeight="1">
      <c r="B74" s="227"/>
      <c r="C74" s="789">
        <v>21116034</v>
      </c>
      <c r="D74" s="229" t="s">
        <v>1874</v>
      </c>
      <c r="E74" s="229" t="s">
        <v>1773</v>
      </c>
      <c r="F74" s="220">
        <v>3.5112480000000006</v>
      </c>
      <c r="G74" s="323">
        <f t="shared" ref="G74" si="10">F74*(100-$G$5)/100</f>
        <v>3.5112480000000006</v>
      </c>
      <c r="J74" s="19"/>
    </row>
    <row r="75" spans="2:10" ht="14.25" customHeight="1">
      <c r="B75" s="227"/>
      <c r="C75" s="789">
        <v>21116039</v>
      </c>
      <c r="D75" s="229" t="s">
        <v>116</v>
      </c>
      <c r="E75" s="229">
        <v>100</v>
      </c>
      <c r="F75" s="220">
        <v>5.0207338561220016</v>
      </c>
      <c r="G75" s="323">
        <f t="shared" si="7"/>
        <v>5.0207338561220016</v>
      </c>
      <c r="J75" s="19"/>
    </row>
    <row r="76" spans="2:10" ht="14.25" customHeight="1">
      <c r="B76" s="227"/>
      <c r="C76" s="789">
        <v>21116040</v>
      </c>
      <c r="D76" s="229" t="s">
        <v>117</v>
      </c>
      <c r="E76" s="229">
        <v>100</v>
      </c>
      <c r="F76" s="220">
        <v>5.0207338561220016</v>
      </c>
      <c r="G76" s="323">
        <f t="shared" si="7"/>
        <v>5.0207338561220016</v>
      </c>
      <c r="J76" s="19"/>
    </row>
    <row r="77" spans="2:10" ht="14.25" customHeight="1">
      <c r="B77" s="227"/>
      <c r="C77" s="789">
        <v>21116041</v>
      </c>
      <c r="D77" s="229" t="s">
        <v>123</v>
      </c>
      <c r="E77" s="229">
        <v>100</v>
      </c>
      <c r="F77" s="220">
        <v>5.0207338561220016</v>
      </c>
      <c r="G77" s="323">
        <f t="shared" si="7"/>
        <v>5.0207338561220016</v>
      </c>
      <c r="J77" s="19"/>
    </row>
    <row r="78" spans="2:10" ht="14.25" customHeight="1">
      <c r="B78" s="227"/>
      <c r="C78" s="789">
        <v>21116051</v>
      </c>
      <c r="D78" s="229" t="s">
        <v>124</v>
      </c>
      <c r="E78" s="229">
        <v>65</v>
      </c>
      <c r="F78" s="220">
        <v>5.0175840000000003</v>
      </c>
      <c r="G78" s="323">
        <f t="shared" ref="G78" si="11">F78*(100-$G$5)/100</f>
        <v>5.0175840000000003</v>
      </c>
      <c r="J78" s="19"/>
    </row>
    <row r="79" spans="2:10" ht="14.25" customHeight="1">
      <c r="B79" s="227"/>
      <c r="C79" s="789">
        <v>21116050</v>
      </c>
      <c r="D79" s="229" t="s">
        <v>118</v>
      </c>
      <c r="E79" s="229">
        <v>65</v>
      </c>
      <c r="F79" s="220">
        <v>7.0370392079156803</v>
      </c>
      <c r="G79" s="323">
        <f t="shared" si="7"/>
        <v>7.0370392079156803</v>
      </c>
      <c r="J79" s="19"/>
    </row>
    <row r="80" spans="2:10" ht="14.25" customHeight="1">
      <c r="B80" s="227"/>
      <c r="C80" s="789">
        <v>21116052</v>
      </c>
      <c r="D80" s="229" t="s">
        <v>125</v>
      </c>
      <c r="E80" s="229">
        <v>65</v>
      </c>
      <c r="F80" s="220">
        <v>7.0331039999999998</v>
      </c>
      <c r="G80" s="323">
        <f t="shared" ref="G80:G81" si="12">F80*(100-$G$5)/100</f>
        <v>7.0331039999999998</v>
      </c>
      <c r="J80" s="19"/>
    </row>
    <row r="81" spans="2:10" ht="14.25" customHeight="1">
      <c r="B81" s="227"/>
      <c r="C81" s="789">
        <v>21116062</v>
      </c>
      <c r="D81" s="229" t="s">
        <v>126</v>
      </c>
      <c r="E81" s="229">
        <v>45</v>
      </c>
      <c r="F81" s="220">
        <v>9.6002400000000012</v>
      </c>
      <c r="G81" s="323">
        <f t="shared" si="12"/>
        <v>9.6002400000000012</v>
      </c>
      <c r="J81" s="19"/>
    </row>
    <row r="82" spans="2:10" ht="14.25" customHeight="1">
      <c r="B82" s="227"/>
      <c r="C82" s="789">
        <v>21116063</v>
      </c>
      <c r="D82" s="229" t="s">
        <v>119</v>
      </c>
      <c r="E82" s="229">
        <v>45</v>
      </c>
      <c r="F82" s="220">
        <v>9.6008181982758511</v>
      </c>
      <c r="G82" s="323">
        <f t="shared" si="7"/>
        <v>9.6008181982758511</v>
      </c>
      <c r="J82" s="19"/>
    </row>
    <row r="83" spans="2:10" ht="14.25" customHeight="1">
      <c r="B83" s="227"/>
      <c r="C83" s="789">
        <v>21116064</v>
      </c>
      <c r="D83" s="229" t="s">
        <v>404</v>
      </c>
      <c r="E83" s="229">
        <v>40</v>
      </c>
      <c r="F83" s="220">
        <v>9.6002400000000012</v>
      </c>
      <c r="G83" s="323">
        <f t="shared" ref="G83" si="13">F83*(100-$G$5)/100</f>
        <v>9.6002400000000012</v>
      </c>
      <c r="J83" s="19"/>
    </row>
    <row r="84" spans="2:10" ht="14.25" customHeight="1">
      <c r="B84" s="227"/>
      <c r="C84" s="789">
        <v>21116074</v>
      </c>
      <c r="D84" s="229" t="s">
        <v>127</v>
      </c>
      <c r="E84" s="229">
        <v>26</v>
      </c>
      <c r="F84" s="220">
        <v>19.415284645748383</v>
      </c>
      <c r="G84" s="323">
        <f t="shared" si="7"/>
        <v>19.415284645748383</v>
      </c>
      <c r="J84" s="19"/>
    </row>
    <row r="85" spans="2:10" ht="14.25" customHeight="1">
      <c r="B85" s="227"/>
      <c r="C85" s="789">
        <v>21116075</v>
      </c>
      <c r="D85" s="229" t="s">
        <v>120</v>
      </c>
      <c r="E85" s="229">
        <v>26</v>
      </c>
      <c r="F85" s="220">
        <v>19.415284645748383</v>
      </c>
      <c r="G85" s="323">
        <f t="shared" si="7"/>
        <v>19.415284645748383</v>
      </c>
      <c r="J85" s="19"/>
    </row>
    <row r="86" spans="2:10" ht="14.25" customHeight="1">
      <c r="B86" s="227"/>
      <c r="C86" s="789">
        <v>21116076</v>
      </c>
      <c r="D86" s="229" t="s">
        <v>128</v>
      </c>
      <c r="E86" s="229">
        <v>26</v>
      </c>
      <c r="F86" s="220">
        <v>19.41264</v>
      </c>
      <c r="G86" s="323">
        <f t="shared" ref="G86:G88" si="14">F86*(100-$G$5)/100</f>
        <v>19.41264</v>
      </c>
      <c r="J86" s="19"/>
    </row>
    <row r="87" spans="2:10" ht="14.25" customHeight="1">
      <c r="B87" s="884"/>
      <c r="C87" s="789">
        <v>21116089</v>
      </c>
      <c r="D87" s="229" t="s">
        <v>1881</v>
      </c>
      <c r="E87" s="229">
        <v>16</v>
      </c>
      <c r="F87" s="220">
        <v>28.217280000000002</v>
      </c>
      <c r="G87" s="323">
        <f t="shared" si="14"/>
        <v>28.217280000000002</v>
      </c>
      <c r="J87" s="19"/>
    </row>
    <row r="88" spans="2:10" ht="14.25" customHeight="1">
      <c r="B88" s="227"/>
      <c r="C88" s="789">
        <v>21116091</v>
      </c>
      <c r="D88" s="229" t="s">
        <v>1875</v>
      </c>
      <c r="E88" s="229">
        <v>16</v>
      </c>
      <c r="F88" s="220">
        <v>28.217280000000002</v>
      </c>
      <c r="G88" s="323">
        <f t="shared" si="14"/>
        <v>28.217280000000002</v>
      </c>
      <c r="J88" s="19"/>
    </row>
    <row r="89" spans="2:10" ht="14.25" customHeight="1">
      <c r="B89" s="227"/>
      <c r="C89" s="789">
        <v>21116090</v>
      </c>
      <c r="D89" s="229" t="s">
        <v>121</v>
      </c>
      <c r="E89" s="229">
        <v>16</v>
      </c>
      <c r="F89" s="220">
        <v>28.214921909536674</v>
      </c>
      <c r="G89" s="323">
        <f t="shared" si="7"/>
        <v>28.214921909536674</v>
      </c>
      <c r="J89" s="19"/>
    </row>
    <row r="90" spans="2:10" ht="14.25" customHeight="1">
      <c r="B90" s="227"/>
      <c r="C90" s="789">
        <v>21116092</v>
      </c>
      <c r="D90" s="229" t="s">
        <v>1876</v>
      </c>
      <c r="E90" s="229">
        <v>16</v>
      </c>
      <c r="F90" s="220">
        <v>28.217280000000002</v>
      </c>
      <c r="G90" s="323">
        <f t="shared" ref="G90:G91" si="15">F90*(100-$G$5)/100</f>
        <v>28.217280000000002</v>
      </c>
      <c r="J90" s="19"/>
    </row>
    <row r="91" spans="2:10" ht="14.25" customHeight="1">
      <c r="B91" s="227"/>
      <c r="C91" s="789">
        <v>21116113</v>
      </c>
      <c r="D91" s="229" t="s">
        <v>1877</v>
      </c>
      <c r="E91" s="229">
        <v>8</v>
      </c>
      <c r="F91" s="220">
        <v>58.163664000000004</v>
      </c>
      <c r="G91" s="323">
        <f t="shared" si="15"/>
        <v>58.163664000000011</v>
      </c>
      <c r="J91" s="19"/>
    </row>
    <row r="92" spans="2:10" ht="14.25" customHeight="1">
      <c r="B92" s="227"/>
      <c r="C92" s="789">
        <v>21116110</v>
      </c>
      <c r="D92" s="229" t="s">
        <v>122</v>
      </c>
      <c r="E92" s="229">
        <v>8</v>
      </c>
      <c r="F92" s="220">
        <v>58.165735843796405</v>
      </c>
      <c r="G92" s="323">
        <f t="shared" si="7"/>
        <v>58.165735843796398</v>
      </c>
      <c r="J92" s="19"/>
    </row>
    <row r="93" spans="2:10" ht="14.25" customHeight="1" thickBot="1">
      <c r="B93" s="246"/>
      <c r="C93" s="247"/>
      <c r="D93" s="248"/>
      <c r="E93" s="248"/>
      <c r="F93" s="272"/>
      <c r="G93" s="205"/>
      <c r="J93" s="19"/>
    </row>
    <row r="94" spans="2:10" ht="9.9499999999999993" customHeight="1" thickBot="1">
      <c r="B94" s="241"/>
      <c r="C94" s="28"/>
      <c r="F94" s="274"/>
      <c r="G94" s="281"/>
      <c r="J94" s="19"/>
    </row>
    <row r="95" spans="2:10" ht="14.25" customHeight="1">
      <c r="B95" s="226"/>
      <c r="C95" s="232"/>
      <c r="D95" s="105"/>
      <c r="E95" s="105"/>
      <c r="F95" s="287">
        <v>0</v>
      </c>
      <c r="G95" s="288"/>
      <c r="J95" s="19"/>
    </row>
    <row r="96" spans="2:10" ht="14.25" customHeight="1">
      <c r="B96" s="227"/>
      <c r="C96" s="735">
        <v>22116015</v>
      </c>
      <c r="D96" s="237" t="s">
        <v>1871</v>
      </c>
      <c r="E96" s="237" t="s">
        <v>1774</v>
      </c>
      <c r="F96" s="321">
        <v>1.6548480000000003</v>
      </c>
      <c r="G96" s="322">
        <f t="shared" ref="G96" si="16">F96*(100-$G$5)/100</f>
        <v>1.6548480000000003</v>
      </c>
      <c r="J96" s="19"/>
    </row>
    <row r="97" spans="2:10" ht="14.25" customHeight="1">
      <c r="B97" s="613" t="s">
        <v>1516</v>
      </c>
      <c r="C97" s="735">
        <v>22116016</v>
      </c>
      <c r="D97" s="237" t="s">
        <v>106</v>
      </c>
      <c r="E97" s="237" t="s">
        <v>1774</v>
      </c>
      <c r="F97" s="321">
        <v>1.6557739312742776</v>
      </c>
      <c r="G97" s="322">
        <f t="shared" ref="G97:G130" si="17">F97*(100-$G$5)/100</f>
        <v>1.6557739312742776</v>
      </c>
      <c r="J97" s="19"/>
    </row>
    <row r="98" spans="2:10" ht="14.25" customHeight="1">
      <c r="B98" s="613" t="s">
        <v>1517</v>
      </c>
      <c r="C98" s="789">
        <v>22116017</v>
      </c>
      <c r="D98" s="229" t="s">
        <v>107</v>
      </c>
      <c r="E98" s="237" t="s">
        <v>1774</v>
      </c>
      <c r="F98" s="220">
        <v>1.6557739312742776</v>
      </c>
      <c r="G98" s="323">
        <f t="shared" si="17"/>
        <v>1.6557739312742776</v>
      </c>
      <c r="J98" s="19"/>
    </row>
    <row r="99" spans="2:10" ht="14.25" customHeight="1">
      <c r="B99" s="613"/>
      <c r="C99" s="789">
        <v>22116020</v>
      </c>
      <c r="D99" s="229" t="s">
        <v>108</v>
      </c>
      <c r="E99" s="229" t="s">
        <v>1775</v>
      </c>
      <c r="F99" s="220">
        <v>1.7358920247230327</v>
      </c>
      <c r="G99" s="323">
        <f t="shared" si="17"/>
        <v>1.7358920247230327</v>
      </c>
      <c r="J99" s="19"/>
    </row>
    <row r="100" spans="2:10" ht="14.25" customHeight="1">
      <c r="B100" s="4"/>
      <c r="C100" s="789">
        <v>22116021</v>
      </c>
      <c r="D100" s="229" t="s">
        <v>109</v>
      </c>
      <c r="E100" s="229" t="s">
        <v>1775</v>
      </c>
      <c r="F100" s="220">
        <v>1.7358920247230327</v>
      </c>
      <c r="G100" s="323">
        <f t="shared" si="17"/>
        <v>1.7358920247230327</v>
      </c>
      <c r="J100" s="19"/>
    </row>
    <row r="101" spans="2:10" ht="14.25" customHeight="1">
      <c r="B101" s="4"/>
      <c r="C101" s="789">
        <v>22116022</v>
      </c>
      <c r="D101" s="229" t="s">
        <v>1878</v>
      </c>
      <c r="E101" s="229" t="s">
        <v>1781</v>
      </c>
      <c r="F101" s="220">
        <v>1.7397119999999999</v>
      </c>
      <c r="G101" s="323">
        <f t="shared" ref="G101" si="18">F101*(100-$G$5)/100</f>
        <v>1.7397119999999999</v>
      </c>
      <c r="J101" s="19"/>
    </row>
    <row r="102" spans="2:10" ht="14.25" customHeight="1">
      <c r="B102" s="227"/>
      <c r="C102" s="789">
        <v>22116024</v>
      </c>
      <c r="D102" s="229" t="s">
        <v>110</v>
      </c>
      <c r="E102" s="229" t="s">
        <v>1769</v>
      </c>
      <c r="F102" s="220">
        <v>2.2166005854155655</v>
      </c>
      <c r="G102" s="323">
        <f t="shared" si="17"/>
        <v>2.2166005854155655</v>
      </c>
      <c r="J102" s="19"/>
    </row>
    <row r="103" spans="2:10" ht="14.25" customHeight="1">
      <c r="B103" s="227"/>
      <c r="C103" s="789">
        <v>22116025</v>
      </c>
      <c r="D103" s="229" t="s">
        <v>111</v>
      </c>
      <c r="E103" s="229" t="s">
        <v>1776</v>
      </c>
      <c r="F103" s="220">
        <v>2.2166005854155655</v>
      </c>
      <c r="G103" s="323">
        <f t="shared" si="17"/>
        <v>2.2166005854155655</v>
      </c>
      <c r="J103" s="19"/>
    </row>
    <row r="104" spans="2:10" ht="14.25" customHeight="1">
      <c r="B104" s="227"/>
      <c r="C104" s="789">
        <v>22116026</v>
      </c>
      <c r="D104" s="229" t="s">
        <v>112</v>
      </c>
      <c r="E104" s="229" t="s">
        <v>1776</v>
      </c>
      <c r="F104" s="220">
        <v>2.2166005854155655</v>
      </c>
      <c r="G104" s="323">
        <f t="shared" si="17"/>
        <v>2.2166005854155655</v>
      </c>
      <c r="J104" s="19"/>
    </row>
    <row r="105" spans="2:10" ht="14.25" customHeight="1">
      <c r="B105" s="227"/>
      <c r="C105" s="789">
        <v>22116030</v>
      </c>
      <c r="D105" s="229" t="s">
        <v>1873</v>
      </c>
      <c r="E105" s="229" t="s">
        <v>1772</v>
      </c>
      <c r="F105" s="220">
        <v>2.959632</v>
      </c>
      <c r="G105" s="323">
        <f t="shared" ref="G105" si="19">F105*(100-$G$5)/100</f>
        <v>2.9596320000000005</v>
      </c>
      <c r="J105" s="19"/>
    </row>
    <row r="106" spans="2:10" ht="14.25" customHeight="1">
      <c r="B106" s="227"/>
      <c r="C106" s="789">
        <v>22116031</v>
      </c>
      <c r="D106" s="229" t="s">
        <v>113</v>
      </c>
      <c r="E106" s="229" t="s">
        <v>1772</v>
      </c>
      <c r="F106" s="220">
        <v>2.964369457603949</v>
      </c>
      <c r="G106" s="323">
        <f t="shared" si="17"/>
        <v>2.964369457603949</v>
      </c>
      <c r="J106" s="19"/>
    </row>
    <row r="107" spans="2:10" ht="14.25" customHeight="1">
      <c r="B107" s="227"/>
      <c r="C107" s="789">
        <v>22116032</v>
      </c>
      <c r="D107" s="229" t="s">
        <v>114</v>
      </c>
      <c r="E107" s="229" t="s">
        <v>1772</v>
      </c>
      <c r="F107" s="220">
        <v>2.964369457603949</v>
      </c>
      <c r="G107" s="323">
        <f t="shared" si="17"/>
        <v>2.964369457603949</v>
      </c>
      <c r="J107" s="19"/>
    </row>
    <row r="108" spans="2:10" ht="14.25" customHeight="1">
      <c r="B108" s="227"/>
      <c r="C108" s="789">
        <v>22116033</v>
      </c>
      <c r="D108" s="229" t="s">
        <v>115</v>
      </c>
      <c r="E108" s="229" t="s">
        <v>1772</v>
      </c>
      <c r="F108" s="220">
        <v>2.964369457603949</v>
      </c>
      <c r="G108" s="323">
        <f t="shared" si="17"/>
        <v>2.964369457603949</v>
      </c>
      <c r="J108" s="19"/>
    </row>
    <row r="109" spans="2:10" ht="14.25" customHeight="1">
      <c r="B109" s="227"/>
      <c r="C109" s="789">
        <v>22116034</v>
      </c>
      <c r="D109" s="229" t="s">
        <v>1874</v>
      </c>
      <c r="E109" s="229" t="s">
        <v>1773</v>
      </c>
      <c r="F109" s="220">
        <v>2.964369457603949</v>
      </c>
      <c r="G109" s="323">
        <f t="shared" ref="G109" si="20">F109*(100-$G$5)/100</f>
        <v>2.964369457603949</v>
      </c>
      <c r="J109" s="19"/>
    </row>
    <row r="110" spans="2:10" ht="14.25" customHeight="1">
      <c r="B110" s="227"/>
      <c r="C110" s="789">
        <v>22116039</v>
      </c>
      <c r="D110" s="229" t="s">
        <v>116</v>
      </c>
      <c r="E110" s="229">
        <v>100</v>
      </c>
      <c r="F110" s="220">
        <v>4.246258952784034</v>
      </c>
      <c r="G110" s="323">
        <f t="shared" si="17"/>
        <v>4.246258952784034</v>
      </c>
      <c r="J110" s="19"/>
    </row>
    <row r="111" spans="2:10" ht="14.25" customHeight="1">
      <c r="B111" s="227"/>
      <c r="C111" s="789">
        <v>22116040</v>
      </c>
      <c r="D111" s="229" t="s">
        <v>117</v>
      </c>
      <c r="E111" s="229">
        <v>100</v>
      </c>
      <c r="F111" s="220">
        <v>4.246258952784034</v>
      </c>
      <c r="G111" s="323">
        <f t="shared" si="17"/>
        <v>4.246258952784034</v>
      </c>
      <c r="J111" s="19"/>
    </row>
    <row r="112" spans="2:10" ht="14.25" customHeight="1">
      <c r="B112" s="227"/>
      <c r="C112" s="789">
        <v>22116041</v>
      </c>
      <c r="D112" s="229" t="s">
        <v>123</v>
      </c>
      <c r="E112" s="229">
        <v>100</v>
      </c>
      <c r="F112" s="220">
        <v>4.246258952784034</v>
      </c>
      <c r="G112" s="323">
        <f t="shared" si="17"/>
        <v>4.246258952784034</v>
      </c>
      <c r="J112" s="19"/>
    </row>
    <row r="113" spans="2:10" ht="14.25" customHeight="1">
      <c r="B113" s="227"/>
      <c r="C113" s="789">
        <v>22116042</v>
      </c>
      <c r="D113" s="229" t="s">
        <v>1879</v>
      </c>
      <c r="E113" s="229">
        <v>100</v>
      </c>
      <c r="F113" s="220">
        <v>4.246258952784034</v>
      </c>
      <c r="G113" s="323">
        <f t="shared" ref="G113" si="21">F113*(100-$G$5)/100</f>
        <v>4.246258952784034</v>
      </c>
      <c r="J113" s="19"/>
    </row>
    <row r="114" spans="2:10" ht="14.25" customHeight="1">
      <c r="B114" s="227"/>
      <c r="C114" s="789">
        <v>22116048</v>
      </c>
      <c r="D114" s="229" t="s">
        <v>1880</v>
      </c>
      <c r="E114" s="229">
        <v>80</v>
      </c>
      <c r="F114" s="220">
        <v>5.1660960000000005</v>
      </c>
      <c r="G114" s="323">
        <v>89.702915000000019</v>
      </c>
      <c r="J114" s="19"/>
    </row>
    <row r="115" spans="2:10" ht="14.25" customHeight="1">
      <c r="B115" s="227"/>
      <c r="C115" s="789">
        <v>22116049</v>
      </c>
      <c r="D115" s="229" t="s">
        <v>124</v>
      </c>
      <c r="E115" s="229">
        <v>80</v>
      </c>
      <c r="F115" s="220">
        <v>5.1676170274447211</v>
      </c>
      <c r="G115" s="323">
        <f t="shared" si="17"/>
        <v>5.1676170274447211</v>
      </c>
      <c r="J115" s="19"/>
    </row>
    <row r="116" spans="2:10" ht="14.25" customHeight="1">
      <c r="B116" s="227"/>
      <c r="C116" s="789">
        <v>22116050</v>
      </c>
      <c r="D116" s="229" t="s">
        <v>118</v>
      </c>
      <c r="E116" s="229">
        <v>80</v>
      </c>
      <c r="F116" s="220">
        <v>5.2610881364682687</v>
      </c>
      <c r="G116" s="323">
        <f t="shared" si="17"/>
        <v>5.2610881364682687</v>
      </c>
      <c r="J116" s="19"/>
    </row>
    <row r="117" spans="2:10" ht="14.25" customHeight="1">
      <c r="B117" s="227"/>
      <c r="C117" s="789">
        <v>22116051</v>
      </c>
      <c r="D117" s="229" t="s">
        <v>125</v>
      </c>
      <c r="E117" s="229">
        <v>70</v>
      </c>
      <c r="F117" s="220">
        <v>5.5281484479641207</v>
      </c>
      <c r="G117" s="323">
        <f t="shared" si="17"/>
        <v>5.5281484479641207</v>
      </c>
      <c r="J117" s="19"/>
    </row>
    <row r="118" spans="2:10" ht="14.25" customHeight="1">
      <c r="B118" s="227"/>
      <c r="C118" s="789">
        <v>22116062</v>
      </c>
      <c r="D118" s="229" t="s">
        <v>126</v>
      </c>
      <c r="E118" s="229">
        <v>45</v>
      </c>
      <c r="F118" s="220">
        <v>8.3990467965445212</v>
      </c>
      <c r="G118" s="323">
        <f t="shared" si="17"/>
        <v>8.3990467965445212</v>
      </c>
      <c r="J118" s="19"/>
    </row>
    <row r="119" spans="2:10" ht="14.25" customHeight="1">
      <c r="B119" s="227"/>
      <c r="C119" s="789">
        <v>22116063</v>
      </c>
      <c r="D119" s="229" t="s">
        <v>119</v>
      </c>
      <c r="E119" s="229">
        <v>45</v>
      </c>
      <c r="F119" s="220">
        <v>8.3990467965445212</v>
      </c>
      <c r="G119" s="323">
        <f t="shared" si="17"/>
        <v>8.3990467965445212</v>
      </c>
      <c r="J119" s="19"/>
    </row>
    <row r="120" spans="2:10" ht="14.25" customHeight="1">
      <c r="B120" s="227"/>
      <c r="C120" s="789">
        <v>22116064</v>
      </c>
      <c r="D120" s="229" t="s">
        <v>404</v>
      </c>
      <c r="E120" s="229">
        <v>40</v>
      </c>
      <c r="F120" s="220">
        <v>8.3990467965445212</v>
      </c>
      <c r="G120" s="323">
        <f t="shared" si="17"/>
        <v>8.3990467965445212</v>
      </c>
      <c r="J120" s="19"/>
    </row>
    <row r="121" spans="2:10" ht="14.25" customHeight="1">
      <c r="B121" s="227"/>
      <c r="C121" s="789">
        <v>22116074</v>
      </c>
      <c r="D121" s="229" t="s">
        <v>127</v>
      </c>
      <c r="E121" s="229">
        <v>26</v>
      </c>
      <c r="F121" s="220">
        <v>17.398979293954707</v>
      </c>
      <c r="G121" s="323">
        <f t="shared" si="17"/>
        <v>17.398979293954707</v>
      </c>
      <c r="J121" s="19"/>
    </row>
    <row r="122" spans="2:10" ht="14.25" customHeight="1">
      <c r="B122" s="227"/>
      <c r="C122" s="789">
        <v>22116075</v>
      </c>
      <c r="D122" s="229" t="s">
        <v>120</v>
      </c>
      <c r="E122" s="229">
        <v>26</v>
      </c>
      <c r="F122" s="220">
        <v>16.838152639813419</v>
      </c>
      <c r="G122" s="323">
        <f t="shared" si="17"/>
        <v>16.838152639813419</v>
      </c>
      <c r="J122" s="19"/>
    </row>
    <row r="123" spans="2:10" ht="14.25" customHeight="1">
      <c r="B123" s="227"/>
      <c r="C123" s="789">
        <v>22116076</v>
      </c>
      <c r="D123" s="229" t="s">
        <v>128</v>
      </c>
      <c r="E123" s="229">
        <v>26</v>
      </c>
      <c r="F123" s="220">
        <v>16.838152639813419</v>
      </c>
      <c r="G123" s="323">
        <f t="shared" si="17"/>
        <v>16.838152639813419</v>
      </c>
      <c r="J123" s="19"/>
    </row>
    <row r="124" spans="2:10" ht="14.25" customHeight="1">
      <c r="B124" s="227"/>
      <c r="C124" s="789">
        <v>22116091</v>
      </c>
      <c r="D124" s="229" t="s">
        <v>1881</v>
      </c>
      <c r="E124" s="229">
        <v>16</v>
      </c>
      <c r="F124" s="220">
        <v>16.838152639813419</v>
      </c>
      <c r="G124" s="323">
        <f t="shared" ref="G124" si="22">F124*(100-$G$5)/100</f>
        <v>16.838152639813419</v>
      </c>
      <c r="J124" s="19"/>
    </row>
    <row r="125" spans="2:10" ht="14.25" customHeight="1">
      <c r="B125" s="227"/>
      <c r="C125" s="789">
        <v>22116092</v>
      </c>
      <c r="D125" s="229" t="s">
        <v>1875</v>
      </c>
      <c r="E125" s="229">
        <v>16</v>
      </c>
      <c r="F125" s="220">
        <v>16.838152639813419</v>
      </c>
      <c r="G125" s="323">
        <f t="shared" ref="G125" si="23">F125*(100-$G$5)/100</f>
        <v>16.838152639813419</v>
      </c>
      <c r="J125" s="19"/>
    </row>
    <row r="126" spans="2:10" ht="14.25" customHeight="1">
      <c r="B126" s="227"/>
      <c r="C126" s="789">
        <v>22116090</v>
      </c>
      <c r="D126" s="229" t="s">
        <v>121</v>
      </c>
      <c r="E126" s="229">
        <v>16</v>
      </c>
      <c r="F126" s="220">
        <v>25.544318794578164</v>
      </c>
      <c r="G126" s="323">
        <f t="shared" si="17"/>
        <v>25.54431879457816</v>
      </c>
      <c r="J126" s="19"/>
    </row>
    <row r="127" spans="2:10" ht="14.25" customHeight="1">
      <c r="B127" s="227"/>
      <c r="C127" s="789">
        <v>22116094</v>
      </c>
      <c r="D127" s="229" t="s">
        <v>1876</v>
      </c>
      <c r="E127" s="229">
        <v>16</v>
      </c>
      <c r="F127" s="220">
        <v>25.544318794578164</v>
      </c>
      <c r="G127" s="323">
        <f t="shared" ref="G127" si="24">F127*(100-$G$5)/100</f>
        <v>25.54431879457816</v>
      </c>
      <c r="J127" s="19"/>
    </row>
    <row r="128" spans="2:10" ht="14.25" customHeight="1">
      <c r="B128" s="227"/>
      <c r="C128" s="789">
        <v>22116102</v>
      </c>
      <c r="D128" s="229" t="s">
        <v>1882</v>
      </c>
      <c r="E128" s="229">
        <v>8</v>
      </c>
      <c r="F128" s="220">
        <v>53.262768000000008</v>
      </c>
      <c r="G128" s="323">
        <v>961.84193900000014</v>
      </c>
      <c r="J128" s="19"/>
    </row>
    <row r="129" spans="2:10" ht="14.25" customHeight="1">
      <c r="B129" s="227"/>
      <c r="C129" s="789">
        <v>22116103</v>
      </c>
      <c r="D129" s="229" t="s">
        <v>1877</v>
      </c>
      <c r="E129" s="229">
        <v>8</v>
      </c>
      <c r="F129" s="220">
        <v>53.262768000000008</v>
      </c>
      <c r="G129" s="323">
        <v>961.84193900000014</v>
      </c>
      <c r="J129" s="19"/>
    </row>
    <row r="130" spans="2:10" ht="14.25" customHeight="1">
      <c r="B130" s="227"/>
      <c r="C130" s="789">
        <v>22116110</v>
      </c>
      <c r="D130" s="229" t="s">
        <v>122</v>
      </c>
      <c r="E130" s="229">
        <v>8</v>
      </c>
      <c r="F130" s="220">
        <v>53.265179127847524</v>
      </c>
      <c r="G130" s="323">
        <f t="shared" si="17"/>
        <v>53.265179127847524</v>
      </c>
      <c r="J130" s="19"/>
    </row>
    <row r="131" spans="2:10" ht="14.25" customHeight="1" thickBot="1">
      <c r="B131" s="246"/>
      <c r="C131" s="247"/>
      <c r="D131" s="248"/>
      <c r="E131" s="248"/>
      <c r="F131" s="272"/>
      <c r="G131" s="205"/>
      <c r="J131" s="19"/>
    </row>
    <row r="132" spans="2:10" ht="9.9499999999999993" customHeight="1" thickBot="1">
      <c r="B132" s="241"/>
      <c r="C132" s="28"/>
      <c r="F132" s="274"/>
      <c r="G132" s="281"/>
      <c r="J132" s="19"/>
    </row>
    <row r="133" spans="2:10" ht="14.25" customHeight="1">
      <c r="B133" s="226"/>
      <c r="C133" s="232"/>
      <c r="D133" s="105"/>
      <c r="E133" s="105"/>
      <c r="F133" s="287"/>
      <c r="G133" s="288"/>
      <c r="J133" s="19"/>
    </row>
    <row r="134" spans="2:10" ht="14.25" customHeight="1">
      <c r="B134" s="100"/>
      <c r="C134" s="236">
        <v>20616016</v>
      </c>
      <c r="D134" s="237">
        <v>16</v>
      </c>
      <c r="E134" s="237" t="s">
        <v>1778</v>
      </c>
      <c r="F134" s="321">
        <v>1.8694221804709585</v>
      </c>
      <c r="G134" s="322">
        <f t="shared" ref="G134:G143" si="25">F134*(100-$G$5)/100</f>
        <v>1.8694221804709585</v>
      </c>
      <c r="J134" s="19"/>
    </row>
    <row r="135" spans="2:10" ht="14.25" customHeight="1">
      <c r="B135" s="613" t="s">
        <v>1409</v>
      </c>
      <c r="C135" s="228">
        <v>20616020</v>
      </c>
      <c r="D135" s="229">
        <v>20</v>
      </c>
      <c r="E135" s="229" t="s">
        <v>1779</v>
      </c>
      <c r="F135" s="220">
        <v>1.9228342427701284</v>
      </c>
      <c r="G135" s="323">
        <f t="shared" si="25"/>
        <v>1.9228342427701284</v>
      </c>
      <c r="J135" s="19"/>
    </row>
    <row r="136" spans="2:10" ht="14.25" customHeight="1">
      <c r="B136" s="97"/>
      <c r="C136" s="228">
        <v>20616025</v>
      </c>
      <c r="D136" s="229">
        <v>25</v>
      </c>
      <c r="E136" s="229" t="s">
        <v>1780</v>
      </c>
      <c r="F136" s="220">
        <v>2.4035428034626611</v>
      </c>
      <c r="G136" s="323">
        <f t="shared" si="25"/>
        <v>2.4035428034626611</v>
      </c>
      <c r="J136" s="19"/>
    </row>
    <row r="137" spans="2:10" ht="14.25" customHeight="1">
      <c r="B137" s="4"/>
      <c r="C137" s="228">
        <v>20616032</v>
      </c>
      <c r="D137" s="229">
        <v>32</v>
      </c>
      <c r="E137" s="229" t="s">
        <v>1777</v>
      </c>
      <c r="F137" s="220">
        <v>3.0578405666274961</v>
      </c>
      <c r="G137" s="323">
        <f t="shared" si="25"/>
        <v>3.0578405666274961</v>
      </c>
      <c r="J137" s="19"/>
    </row>
    <row r="138" spans="2:10" ht="14.25" customHeight="1">
      <c r="B138" s="227"/>
      <c r="C138" s="228">
        <v>20616040</v>
      </c>
      <c r="D138" s="229">
        <v>40</v>
      </c>
      <c r="E138" s="229">
        <v>125</v>
      </c>
      <c r="F138" s="220">
        <v>4.5400252954294693</v>
      </c>
      <c r="G138" s="323">
        <f t="shared" si="25"/>
        <v>4.5400252954294693</v>
      </c>
      <c r="J138" s="19"/>
    </row>
    <row r="139" spans="2:10" ht="14.25" customHeight="1">
      <c r="B139" s="227"/>
      <c r="C139" s="228">
        <v>20616050</v>
      </c>
      <c r="D139" s="229">
        <v>50</v>
      </c>
      <c r="E139" s="229">
        <v>80</v>
      </c>
      <c r="F139" s="220">
        <v>6.2625643045777108</v>
      </c>
      <c r="G139" s="323">
        <f t="shared" si="25"/>
        <v>6.2625643045777108</v>
      </c>
      <c r="J139" s="19"/>
    </row>
    <row r="140" spans="2:10" ht="14.25" customHeight="1">
      <c r="B140" s="227"/>
      <c r="C140" s="228">
        <v>20616063</v>
      </c>
      <c r="D140" s="229">
        <v>63</v>
      </c>
      <c r="E140" s="229">
        <v>45</v>
      </c>
      <c r="F140" s="220">
        <v>8.7061661547647482</v>
      </c>
      <c r="G140" s="323">
        <f t="shared" si="25"/>
        <v>8.7061661547647482</v>
      </c>
      <c r="J140" s="19"/>
    </row>
    <row r="141" spans="2:10" ht="14.25" customHeight="1">
      <c r="B141" s="227"/>
      <c r="C141" s="228">
        <v>20616075</v>
      </c>
      <c r="D141" s="229">
        <v>75</v>
      </c>
      <c r="E141" s="229">
        <v>26</v>
      </c>
      <c r="F141" s="220">
        <v>17.946452932521197</v>
      </c>
      <c r="G141" s="323">
        <f t="shared" si="25"/>
        <v>17.946452932521197</v>
      </c>
      <c r="J141" s="19"/>
    </row>
    <row r="142" spans="2:10" ht="14.25" customHeight="1">
      <c r="B142" s="227"/>
      <c r="C142" s="228">
        <v>20616090</v>
      </c>
      <c r="D142" s="229">
        <v>90</v>
      </c>
      <c r="E142" s="229">
        <v>16</v>
      </c>
      <c r="F142" s="220">
        <v>29.082867921898202</v>
      </c>
      <c r="G142" s="323">
        <f t="shared" si="25"/>
        <v>29.082867921898199</v>
      </c>
      <c r="J142" s="19"/>
    </row>
    <row r="143" spans="2:10" ht="14.25" customHeight="1">
      <c r="B143" s="227"/>
      <c r="C143" s="228">
        <v>20616110</v>
      </c>
      <c r="D143" s="229">
        <v>110</v>
      </c>
      <c r="E143" s="229">
        <v>10</v>
      </c>
      <c r="F143" s="220">
        <v>58.699856466788098</v>
      </c>
      <c r="G143" s="323">
        <f t="shared" si="25"/>
        <v>58.699856466788098</v>
      </c>
      <c r="J143" s="19"/>
    </row>
    <row r="144" spans="2:10" ht="14.25" customHeight="1" thickBot="1">
      <c r="B144" s="246"/>
      <c r="C144" s="247"/>
      <c r="D144" s="248"/>
      <c r="E144" s="248"/>
      <c r="F144" s="272"/>
      <c r="G144" s="205"/>
      <c r="J144" s="19"/>
    </row>
    <row r="145" spans="2:10" ht="9.9499999999999993" customHeight="1" thickBot="1">
      <c r="B145" s="241"/>
      <c r="C145" s="28"/>
      <c r="F145" s="274"/>
      <c r="G145" s="281"/>
      <c r="J145" s="19"/>
    </row>
    <row r="146" spans="2:10" ht="14.25" customHeight="1">
      <c r="B146" s="226"/>
      <c r="C146" s="232"/>
      <c r="D146" s="105"/>
      <c r="E146" s="105"/>
      <c r="F146" s="287"/>
      <c r="G146" s="288"/>
      <c r="J146" s="19"/>
    </row>
    <row r="147" spans="2:10" ht="14.25" customHeight="1">
      <c r="B147" s="100"/>
      <c r="C147" s="236">
        <v>20416016</v>
      </c>
      <c r="D147" s="237">
        <v>16</v>
      </c>
      <c r="E147" s="237" t="s">
        <v>1781</v>
      </c>
      <c r="F147" s="321">
        <v>2.7507212084072674</v>
      </c>
      <c r="G147" s="322">
        <f t="shared" ref="G147:G156" si="26">F147*(100-$G$5)/100</f>
        <v>2.7507212084072679</v>
      </c>
      <c r="J147" s="19"/>
    </row>
    <row r="148" spans="2:10" ht="14.25" customHeight="1">
      <c r="B148" s="613" t="s">
        <v>1463</v>
      </c>
      <c r="C148" s="228">
        <v>20416020</v>
      </c>
      <c r="D148" s="229">
        <v>20</v>
      </c>
      <c r="E148" s="229" t="s">
        <v>1782</v>
      </c>
      <c r="F148" s="220">
        <v>2.7907802551316454</v>
      </c>
      <c r="G148" s="323">
        <f t="shared" si="26"/>
        <v>2.7907802551316454</v>
      </c>
      <c r="J148" s="19"/>
    </row>
    <row r="149" spans="2:10" ht="14.25" customHeight="1">
      <c r="B149" s="97"/>
      <c r="C149" s="228">
        <v>20416025</v>
      </c>
      <c r="D149" s="229">
        <v>25</v>
      </c>
      <c r="E149" s="229" t="s">
        <v>1783</v>
      </c>
      <c r="F149" s="220">
        <v>3.4851370650208584</v>
      </c>
      <c r="G149" s="323">
        <f t="shared" si="26"/>
        <v>3.4851370650208584</v>
      </c>
      <c r="J149" s="19"/>
    </row>
    <row r="150" spans="2:10" ht="14.25" customHeight="1">
      <c r="B150" s="4"/>
      <c r="C150" s="228">
        <v>20416032</v>
      </c>
      <c r="D150" s="229">
        <v>32</v>
      </c>
      <c r="E150" s="229">
        <v>100</v>
      </c>
      <c r="F150" s="220">
        <v>4.8738506847992848</v>
      </c>
      <c r="G150" s="323">
        <f t="shared" si="26"/>
        <v>4.8738506847992848</v>
      </c>
      <c r="J150" s="19"/>
    </row>
    <row r="151" spans="2:10" ht="14.25" customHeight="1">
      <c r="B151" s="227"/>
      <c r="C151" s="228">
        <v>20416040</v>
      </c>
      <c r="D151" s="229">
        <v>40</v>
      </c>
      <c r="E151" s="229">
        <v>60</v>
      </c>
      <c r="F151" s="220">
        <v>7.5177477686082117</v>
      </c>
      <c r="G151" s="323">
        <f t="shared" si="26"/>
        <v>7.5177477686082117</v>
      </c>
      <c r="J151" s="19"/>
    </row>
    <row r="152" spans="2:10" ht="14.25" customHeight="1">
      <c r="B152" s="227"/>
      <c r="C152" s="228">
        <v>20416050</v>
      </c>
      <c r="D152" s="229">
        <v>50</v>
      </c>
      <c r="E152" s="229">
        <v>36</v>
      </c>
      <c r="F152" s="220">
        <v>10.523135999999999</v>
      </c>
      <c r="G152" s="323">
        <f t="shared" si="26"/>
        <v>10.523135999999999</v>
      </c>
      <c r="J152" s="19"/>
    </row>
    <row r="153" spans="2:10" ht="14.25" customHeight="1">
      <c r="B153" s="227"/>
      <c r="C153" s="228">
        <v>20416063</v>
      </c>
      <c r="D153" s="229">
        <v>63</v>
      </c>
      <c r="E153" s="229">
        <v>24</v>
      </c>
      <c r="F153" s="220">
        <v>14.514727929799511</v>
      </c>
      <c r="G153" s="323">
        <f t="shared" si="26"/>
        <v>14.514727929799511</v>
      </c>
      <c r="J153" s="19"/>
    </row>
    <row r="154" spans="2:10" ht="14.25" customHeight="1">
      <c r="B154" s="227"/>
      <c r="C154" s="228">
        <v>20416075</v>
      </c>
      <c r="D154" s="229">
        <v>75</v>
      </c>
      <c r="E154" s="229">
        <v>12</v>
      </c>
      <c r="F154" s="220">
        <v>29.96416694983451</v>
      </c>
      <c r="G154" s="323">
        <f t="shared" si="26"/>
        <v>29.96416694983451</v>
      </c>
      <c r="J154" s="19"/>
    </row>
    <row r="155" spans="2:10" ht="14.25" customHeight="1">
      <c r="B155" s="227"/>
      <c r="C155" s="228">
        <v>20416090</v>
      </c>
      <c r="D155" s="229">
        <v>90</v>
      </c>
      <c r="E155" s="229">
        <v>8</v>
      </c>
      <c r="F155" s="220">
        <v>44.185128536988593</v>
      </c>
      <c r="G155" s="323">
        <f t="shared" si="26"/>
        <v>44.185128536988593</v>
      </c>
      <c r="J155" s="19"/>
    </row>
    <row r="156" spans="2:10" ht="14.25" customHeight="1">
      <c r="B156" s="227"/>
      <c r="C156" s="228">
        <v>20416110</v>
      </c>
      <c r="D156" s="229">
        <v>110</v>
      </c>
      <c r="E156" s="229">
        <v>4</v>
      </c>
      <c r="F156" s="220">
        <v>100.01408665519628</v>
      </c>
      <c r="G156" s="323">
        <f t="shared" si="26"/>
        <v>100.01408665519628</v>
      </c>
      <c r="J156" s="19"/>
    </row>
    <row r="157" spans="2:10" ht="14.25" customHeight="1" thickBot="1">
      <c r="B157" s="246"/>
      <c r="C157" s="247"/>
      <c r="D157" s="248"/>
      <c r="E157" s="248"/>
      <c r="F157" s="272"/>
      <c r="G157" s="205"/>
      <c r="J157" s="19"/>
    </row>
    <row r="158" spans="2:10" ht="9.9499999999999993" customHeight="1" thickBot="1">
      <c r="B158" s="241"/>
      <c r="C158" s="28"/>
      <c r="F158" s="274"/>
      <c r="G158" s="281"/>
      <c r="J158" s="19"/>
    </row>
    <row r="159" spans="2:10" ht="14.25" customHeight="1">
      <c r="B159" s="226"/>
      <c r="C159" s="232"/>
      <c r="D159" s="232"/>
      <c r="E159" s="232"/>
      <c r="F159" s="290"/>
      <c r="G159" s="288"/>
      <c r="J159" s="19"/>
    </row>
    <row r="160" spans="2:10" ht="14.25" customHeight="1">
      <c r="B160" s="117"/>
      <c r="C160" s="735">
        <v>22416016</v>
      </c>
      <c r="D160" s="237" t="s">
        <v>106</v>
      </c>
      <c r="E160" s="237" t="s">
        <v>1784</v>
      </c>
      <c r="F160" s="321">
        <v>2.2967186788643206</v>
      </c>
      <c r="G160" s="322">
        <f>F160*(100-$G$5)/100</f>
        <v>2.2967186788643206</v>
      </c>
      <c r="J160" s="19"/>
    </row>
    <row r="161" spans="2:10" ht="14.25" customHeight="1">
      <c r="B161" s="613" t="s">
        <v>1463</v>
      </c>
      <c r="C161" s="735">
        <v>22416017</v>
      </c>
      <c r="D161" s="237" t="s">
        <v>107</v>
      </c>
      <c r="E161" s="237" t="s">
        <v>1784</v>
      </c>
      <c r="F161" s="321">
        <v>2.301936</v>
      </c>
      <c r="G161" s="322">
        <f>F161*(100-$G$5)/100</f>
        <v>2.301936</v>
      </c>
      <c r="J161" s="19"/>
    </row>
    <row r="162" spans="2:10" ht="14.25" customHeight="1">
      <c r="B162" s="613" t="s">
        <v>1517</v>
      </c>
      <c r="C162" s="789">
        <v>22416020</v>
      </c>
      <c r="D162" s="229" t="s">
        <v>108</v>
      </c>
      <c r="E162" s="229" t="s">
        <v>1785</v>
      </c>
      <c r="F162" s="220">
        <v>2.4436018501870382</v>
      </c>
      <c r="G162" s="323">
        <f>(F162*(100-$G$5)/100)</f>
        <v>2.4436018501870382</v>
      </c>
      <c r="J162" s="19"/>
    </row>
    <row r="163" spans="2:10" ht="14.25" customHeight="1">
      <c r="B163" s="613"/>
      <c r="C163" s="789">
        <v>22416021</v>
      </c>
      <c r="D163" s="229" t="s">
        <v>109</v>
      </c>
      <c r="E163" s="229" t="s">
        <v>1785</v>
      </c>
      <c r="F163" s="220">
        <v>2.4436018501870382</v>
      </c>
      <c r="G163" s="323">
        <f t="shared" ref="G163:G173" si="27">(F163*(100-$G$5)/100)</f>
        <v>2.4436018501870382</v>
      </c>
      <c r="J163" s="19"/>
    </row>
    <row r="164" spans="2:10" ht="14.25" customHeight="1">
      <c r="B164" s="97"/>
      <c r="C164" s="789">
        <v>22416024</v>
      </c>
      <c r="D164" s="229" t="s">
        <v>110</v>
      </c>
      <c r="E164" s="229" t="s">
        <v>1769</v>
      </c>
      <c r="F164" s="220">
        <v>3.1646646912258367</v>
      </c>
      <c r="G164" s="323">
        <f t="shared" si="27"/>
        <v>3.1646646912258363</v>
      </c>
      <c r="J164" s="19"/>
    </row>
    <row r="165" spans="2:10" ht="14.25" customHeight="1">
      <c r="B165" s="4"/>
      <c r="C165" s="789">
        <v>22416025</v>
      </c>
      <c r="D165" s="229" t="s">
        <v>111</v>
      </c>
      <c r="E165" s="229" t="s">
        <v>1776</v>
      </c>
      <c r="F165" s="220">
        <v>3.1646646912258367</v>
      </c>
      <c r="G165" s="323">
        <f t="shared" si="27"/>
        <v>3.1646646912258363</v>
      </c>
      <c r="J165" s="19"/>
    </row>
    <row r="166" spans="2:10" ht="14.25" customHeight="1">
      <c r="B166" s="4"/>
      <c r="C166" s="789">
        <v>22416026</v>
      </c>
      <c r="D166" s="229" t="s">
        <v>112</v>
      </c>
      <c r="E166" s="229" t="s">
        <v>1770</v>
      </c>
      <c r="F166" s="220">
        <v>3.1646646912258367</v>
      </c>
      <c r="G166" s="323">
        <f t="shared" si="27"/>
        <v>3.1646646912258363</v>
      </c>
      <c r="J166" s="19"/>
    </row>
    <row r="167" spans="2:10" ht="14.25" customHeight="1">
      <c r="B167" s="227"/>
      <c r="C167" s="789">
        <v>22416031</v>
      </c>
      <c r="D167" s="229" t="s">
        <v>113</v>
      </c>
      <c r="E167" s="229" t="s">
        <v>1772</v>
      </c>
      <c r="F167" s="220">
        <v>4.4064951396815442</v>
      </c>
      <c r="G167" s="323">
        <f t="shared" si="27"/>
        <v>4.4064951396815442</v>
      </c>
      <c r="J167" s="19"/>
    </row>
    <row r="168" spans="2:10" ht="14.25" customHeight="1">
      <c r="B168" s="227"/>
      <c r="C168" s="789">
        <v>22416032</v>
      </c>
      <c r="D168" s="229" t="s">
        <v>114</v>
      </c>
      <c r="E168" s="229" t="s">
        <v>1772</v>
      </c>
      <c r="F168" s="220">
        <v>4.4064951396815442</v>
      </c>
      <c r="G168" s="323">
        <f t="shared" si="27"/>
        <v>4.4064951396815442</v>
      </c>
      <c r="J168" s="19"/>
    </row>
    <row r="169" spans="2:10" ht="14.25" customHeight="1">
      <c r="B169" s="227"/>
      <c r="C169" s="789">
        <v>22416040</v>
      </c>
      <c r="D169" s="229" t="s">
        <v>117</v>
      </c>
      <c r="E169" s="229">
        <v>90</v>
      </c>
      <c r="F169" s="220">
        <v>6.2625643045777108</v>
      </c>
      <c r="G169" s="323">
        <f t="shared" si="27"/>
        <v>6.2625643045777108</v>
      </c>
      <c r="J169" s="19"/>
    </row>
    <row r="170" spans="2:10" ht="14.25" customHeight="1">
      <c r="B170" s="227"/>
      <c r="C170" s="789">
        <v>22416041</v>
      </c>
      <c r="D170" s="229" t="s">
        <v>123</v>
      </c>
      <c r="E170" s="229">
        <v>90</v>
      </c>
      <c r="F170" s="220">
        <v>6.2587200000000012</v>
      </c>
      <c r="G170" s="323">
        <f t="shared" ref="G170" si="28">(F170*(100-$G$5)/100)</f>
        <v>6.2587200000000003</v>
      </c>
      <c r="J170" s="19"/>
    </row>
    <row r="171" spans="2:10" ht="14.25" customHeight="1">
      <c r="B171" s="227"/>
      <c r="C171" s="789">
        <v>22416050</v>
      </c>
      <c r="D171" s="229" t="s">
        <v>118</v>
      </c>
      <c r="E171" s="229">
        <v>60</v>
      </c>
      <c r="F171" s="220">
        <v>8.5993420301664099</v>
      </c>
      <c r="G171" s="323">
        <f t="shared" si="27"/>
        <v>8.5993420301664099</v>
      </c>
      <c r="J171" s="19"/>
    </row>
    <row r="172" spans="2:10" ht="14.25" customHeight="1">
      <c r="B172" s="227"/>
      <c r="C172" s="789">
        <v>22416052</v>
      </c>
      <c r="D172" s="229" t="s">
        <v>125</v>
      </c>
      <c r="E172" s="229">
        <v>60</v>
      </c>
      <c r="F172" s="220">
        <v>8.5993420301664099</v>
      </c>
      <c r="G172" s="323">
        <f t="shared" ref="G172" si="29">(F172*(100-$G$5)/100)</f>
        <v>8.5993420301664099</v>
      </c>
      <c r="J172" s="19"/>
    </row>
    <row r="173" spans="2:10" ht="14.25" customHeight="1">
      <c r="B173" s="227"/>
      <c r="C173" s="789">
        <v>22416063</v>
      </c>
      <c r="D173" s="229" t="s">
        <v>119</v>
      </c>
      <c r="E173" s="229">
        <v>30</v>
      </c>
      <c r="F173" s="220">
        <v>10.802589600007181</v>
      </c>
      <c r="G173" s="323">
        <f t="shared" si="27"/>
        <v>10.802589600007181</v>
      </c>
      <c r="J173" s="19"/>
    </row>
    <row r="174" spans="2:10" ht="14.25" customHeight="1">
      <c r="B174" s="227"/>
      <c r="C174" s="789">
        <v>22416064</v>
      </c>
      <c r="D174" s="229" t="s">
        <v>404</v>
      </c>
      <c r="E174" s="229">
        <v>30</v>
      </c>
      <c r="F174" s="220">
        <v>10.802589600007181</v>
      </c>
      <c r="G174" s="323">
        <f t="shared" ref="G174" si="30">(F174*(100-$G$5)/100)</f>
        <v>10.802589600007181</v>
      </c>
      <c r="J174" s="19"/>
    </row>
    <row r="175" spans="2:10" ht="14.25" customHeight="1">
      <c r="B175" s="227"/>
      <c r="C175" s="789">
        <v>22416074</v>
      </c>
      <c r="D175" s="229" t="s">
        <v>120</v>
      </c>
      <c r="E175" s="229">
        <v>15</v>
      </c>
      <c r="F175" s="220">
        <v>18.647103072</v>
      </c>
      <c r="G175" s="323">
        <f t="shared" ref="G175" si="31">(F175*(100-$G$5)/100)</f>
        <v>18.647103072</v>
      </c>
      <c r="J175" s="19"/>
    </row>
    <row r="176" spans="2:10" ht="14.25" customHeight="1">
      <c r="B176" s="227"/>
      <c r="C176" s="789">
        <v>22416075</v>
      </c>
      <c r="D176" s="229" t="s">
        <v>128</v>
      </c>
      <c r="E176" s="229">
        <v>15</v>
      </c>
      <c r="F176" s="220">
        <v>18.647103072</v>
      </c>
      <c r="G176" s="323">
        <f t="shared" ref="G176" si="32">(F176*(100-$G$5)/100)</f>
        <v>18.647103072</v>
      </c>
      <c r="J176" s="19"/>
    </row>
    <row r="177" spans="2:10" ht="14.25" customHeight="1">
      <c r="B177" s="227"/>
      <c r="C177" s="789">
        <v>22416090</v>
      </c>
      <c r="D177" s="229" t="s">
        <v>121</v>
      </c>
      <c r="E177" s="229">
        <v>10</v>
      </c>
      <c r="F177" s="220">
        <v>27.162123456000003</v>
      </c>
      <c r="G177" s="323">
        <f t="shared" ref="G177" si="33">(F177*(100-$G$5)/100)</f>
        <v>27.162123456000003</v>
      </c>
      <c r="J177" s="19"/>
    </row>
    <row r="178" spans="2:10" ht="14.25" customHeight="1">
      <c r="B178" s="227"/>
      <c r="C178" s="789">
        <v>22416110</v>
      </c>
      <c r="D178" s="229" t="s">
        <v>1883</v>
      </c>
      <c r="E178" s="229">
        <v>6</v>
      </c>
      <c r="F178" s="220">
        <v>54.527793215999999</v>
      </c>
      <c r="G178" s="323">
        <f t="shared" ref="G178" si="34">(F178*(100-$G$5)/100)</f>
        <v>54.527793215999999</v>
      </c>
      <c r="J178" s="19"/>
    </row>
    <row r="179" spans="2:10" ht="14.25" customHeight="1" thickBot="1">
      <c r="B179" s="246"/>
      <c r="C179" s="247"/>
      <c r="D179" s="248"/>
      <c r="E179" s="248"/>
      <c r="F179" s="272"/>
      <c r="G179" s="205"/>
      <c r="J179" s="19"/>
    </row>
    <row r="180" spans="2:10" ht="14.25" customHeight="1" thickBot="1">
      <c r="B180" s="241"/>
      <c r="C180" s="28"/>
      <c r="F180" s="274"/>
      <c r="G180" s="281"/>
      <c r="J180" s="19"/>
    </row>
    <row r="181" spans="2:10" ht="14.25" customHeight="1">
      <c r="B181" s="226"/>
      <c r="C181" s="232"/>
      <c r="D181" s="105"/>
      <c r="E181" s="105"/>
      <c r="F181" s="287"/>
      <c r="G181" s="288"/>
      <c r="J181" s="19"/>
    </row>
    <row r="182" spans="2:10" ht="14.25" customHeight="1">
      <c r="B182" s="100"/>
      <c r="C182" s="735">
        <v>23416016</v>
      </c>
      <c r="D182" s="237" t="s">
        <v>106</v>
      </c>
      <c r="E182" s="237" t="s">
        <v>1786</v>
      </c>
      <c r="F182" s="321">
        <v>2.7240151772576819</v>
      </c>
      <c r="G182" s="322">
        <f t="shared" ref="G182:G201" si="35">F182*(100-$G$5)/100</f>
        <v>2.7240151772576819</v>
      </c>
      <c r="J182" s="19"/>
    </row>
    <row r="183" spans="2:10" ht="14.25" customHeight="1">
      <c r="B183" s="613" t="s">
        <v>1463</v>
      </c>
      <c r="C183" s="789">
        <v>23416020</v>
      </c>
      <c r="D183" s="229" t="s">
        <v>108</v>
      </c>
      <c r="E183" s="237" t="s">
        <v>1786</v>
      </c>
      <c r="F183" s="220">
        <v>2.7640742239820604</v>
      </c>
      <c r="G183" s="323">
        <f t="shared" si="35"/>
        <v>2.7640742239820604</v>
      </c>
      <c r="J183" s="19"/>
    </row>
    <row r="184" spans="2:10" ht="14.25" customHeight="1">
      <c r="B184" s="613" t="s">
        <v>1515</v>
      </c>
      <c r="C184" s="789">
        <v>23416021</v>
      </c>
      <c r="D184" s="229" t="s">
        <v>109</v>
      </c>
      <c r="E184" s="237" t="s">
        <v>1786</v>
      </c>
      <c r="F184" s="220">
        <v>2.7640742239820604</v>
      </c>
      <c r="G184" s="323">
        <f t="shared" si="35"/>
        <v>2.7640742239820604</v>
      </c>
      <c r="J184" s="19"/>
    </row>
    <row r="185" spans="2:10" ht="14.25" customHeight="1">
      <c r="B185" s="97"/>
      <c r="C185" s="789">
        <v>23416024</v>
      </c>
      <c r="D185" s="229" t="s">
        <v>110</v>
      </c>
      <c r="E185" s="229" t="s">
        <v>1787</v>
      </c>
      <c r="F185" s="220">
        <v>3.69878531421754</v>
      </c>
      <c r="G185" s="323">
        <f t="shared" si="35"/>
        <v>3.69878531421754</v>
      </c>
      <c r="J185" s="19"/>
    </row>
    <row r="186" spans="2:10" ht="14.25" customHeight="1">
      <c r="B186" s="4"/>
      <c r="C186" s="789">
        <v>23416025</v>
      </c>
      <c r="D186" s="229" t="s">
        <v>111</v>
      </c>
      <c r="E186" s="229" t="s">
        <v>1787</v>
      </c>
      <c r="F186" s="220">
        <v>3.69878531421754</v>
      </c>
      <c r="G186" s="323">
        <f t="shared" si="35"/>
        <v>3.69878531421754</v>
      </c>
      <c r="J186" s="19"/>
    </row>
    <row r="187" spans="2:10" ht="14.25" customHeight="1">
      <c r="B187" s="227"/>
      <c r="C187" s="789">
        <v>23416026</v>
      </c>
      <c r="D187" s="229" t="s">
        <v>112</v>
      </c>
      <c r="E187" s="229" t="s">
        <v>1787</v>
      </c>
      <c r="F187" s="220">
        <v>3.69878531421754</v>
      </c>
      <c r="G187" s="323">
        <f t="shared" si="35"/>
        <v>3.69878531421754</v>
      </c>
      <c r="J187" s="19"/>
    </row>
    <row r="188" spans="2:10" ht="14.25" customHeight="1">
      <c r="B188" s="227"/>
      <c r="C188" s="789">
        <v>23416031</v>
      </c>
      <c r="D188" s="229" t="s">
        <v>113</v>
      </c>
      <c r="E188" s="229" t="s">
        <v>1772</v>
      </c>
      <c r="F188" s="220">
        <v>4.8337916380749073</v>
      </c>
      <c r="G188" s="323">
        <f t="shared" si="35"/>
        <v>4.8337916380749073</v>
      </c>
      <c r="J188" s="19"/>
    </row>
    <row r="189" spans="2:10" ht="14.25" customHeight="1">
      <c r="B189" s="227"/>
      <c r="C189" s="789">
        <v>23416032</v>
      </c>
      <c r="D189" s="229" t="s">
        <v>114</v>
      </c>
      <c r="E189" s="229" t="s">
        <v>1772</v>
      </c>
      <c r="F189" s="220">
        <v>4.9139097315236633</v>
      </c>
      <c r="G189" s="323">
        <f t="shared" si="35"/>
        <v>4.9139097315236633</v>
      </c>
      <c r="J189" s="19"/>
    </row>
    <row r="190" spans="2:10" ht="14.25" customHeight="1">
      <c r="B190" s="884"/>
      <c r="C190" s="789">
        <v>23416033</v>
      </c>
      <c r="D190" s="229" t="s">
        <v>115</v>
      </c>
      <c r="E190" s="229" t="s">
        <v>1772</v>
      </c>
      <c r="F190" s="220">
        <v>4.9115039999999999</v>
      </c>
      <c r="G190" s="323">
        <f t="shared" si="35"/>
        <v>4.9115039999999999</v>
      </c>
      <c r="J190" s="19"/>
    </row>
    <row r="191" spans="2:10" ht="14.25" customHeight="1">
      <c r="B191" s="884"/>
      <c r="C191" s="789">
        <v>23416039</v>
      </c>
      <c r="D191" s="229" t="s">
        <v>116</v>
      </c>
      <c r="E191" s="229">
        <v>90</v>
      </c>
      <c r="F191" s="220">
        <v>7.1604000000000001</v>
      </c>
      <c r="G191" s="323"/>
      <c r="J191" s="19"/>
    </row>
    <row r="192" spans="2:10" ht="14.25" customHeight="1">
      <c r="B192" s="227"/>
      <c r="C192" s="789">
        <v>23416040</v>
      </c>
      <c r="D192" s="229" t="s">
        <v>117</v>
      </c>
      <c r="E192" s="229">
        <v>75</v>
      </c>
      <c r="F192" s="220">
        <v>7.157216348088812</v>
      </c>
      <c r="G192" s="323">
        <f t="shared" si="35"/>
        <v>7.157216348088812</v>
      </c>
      <c r="J192" s="19"/>
    </row>
    <row r="193" spans="2:10" ht="14.25" customHeight="1">
      <c r="B193" s="227"/>
      <c r="C193" s="789">
        <v>23416041</v>
      </c>
      <c r="D193" s="229" t="s">
        <v>123</v>
      </c>
      <c r="E193" s="229">
        <v>75</v>
      </c>
      <c r="F193" s="220">
        <v>7.1604000000000001</v>
      </c>
      <c r="G193" s="323">
        <f t="shared" ref="G193" si="36">F193*(100-$G$5)/100</f>
        <v>7.1603999999999992</v>
      </c>
      <c r="J193" s="19"/>
    </row>
    <row r="194" spans="2:10" ht="14.25" customHeight="1">
      <c r="B194" s="227"/>
      <c r="C194" s="789">
        <v>23416050</v>
      </c>
      <c r="D194" s="229" t="s">
        <v>118</v>
      </c>
      <c r="E194" s="229">
        <v>55</v>
      </c>
      <c r="F194" s="220">
        <v>9.6942893072993996</v>
      </c>
      <c r="G194" s="323">
        <f>F194*(100-$G$5)/100</f>
        <v>9.6942893072993996</v>
      </c>
      <c r="J194" s="19"/>
    </row>
    <row r="195" spans="2:10" ht="14.25" customHeight="1">
      <c r="B195" s="227"/>
      <c r="C195" s="789">
        <v>23416051</v>
      </c>
      <c r="D195" s="229" t="s">
        <v>125</v>
      </c>
      <c r="E195" s="229">
        <v>55</v>
      </c>
      <c r="F195" s="220">
        <v>9.6942893072993996</v>
      </c>
      <c r="G195" s="323">
        <f>F195*(100-$G$5)/100</f>
        <v>9.6942893072993996</v>
      </c>
      <c r="J195" s="19"/>
    </row>
    <row r="196" spans="2:10" ht="14.25" customHeight="1">
      <c r="B196" s="227"/>
      <c r="C196" s="789">
        <v>23416063</v>
      </c>
      <c r="D196" s="229" t="s">
        <v>119</v>
      </c>
      <c r="E196" s="229">
        <v>30</v>
      </c>
      <c r="F196" s="220">
        <v>12.19130321978561</v>
      </c>
      <c r="G196" s="323">
        <f t="shared" si="35"/>
        <v>12.19130321978561</v>
      </c>
      <c r="J196" s="19"/>
    </row>
    <row r="197" spans="2:10" ht="14.25" customHeight="1">
      <c r="B197" s="227"/>
      <c r="C197" s="789">
        <v>23416064</v>
      </c>
      <c r="D197" s="229" t="s">
        <v>404</v>
      </c>
      <c r="E197" s="229">
        <v>30</v>
      </c>
      <c r="F197" s="220">
        <v>12.19130321978561</v>
      </c>
      <c r="G197" s="323">
        <f t="shared" ref="G197" si="37">F197*(100-$G$5)/100</f>
        <v>12.19130321978561</v>
      </c>
      <c r="J197" s="19"/>
    </row>
    <row r="198" spans="2:10" ht="14.25" customHeight="1">
      <c r="B198" s="227"/>
      <c r="C198" s="789">
        <v>23416075</v>
      </c>
      <c r="D198" s="229" t="s">
        <v>120</v>
      </c>
      <c r="E198" s="229">
        <v>15</v>
      </c>
      <c r="F198" s="220">
        <v>26.625913056136369</v>
      </c>
      <c r="G198" s="323">
        <f t="shared" si="35"/>
        <v>26.625913056136369</v>
      </c>
      <c r="J198" s="19"/>
    </row>
    <row r="199" spans="2:10" ht="14.25" customHeight="1">
      <c r="B199" s="227"/>
      <c r="C199" s="789">
        <v>23416076</v>
      </c>
      <c r="D199" s="229" t="s">
        <v>128</v>
      </c>
      <c r="E199" s="229">
        <v>15</v>
      </c>
      <c r="F199" s="220">
        <v>26.625913056136369</v>
      </c>
      <c r="G199" s="323">
        <f t="shared" ref="G199" si="38">F199*(100-$G$5)/100</f>
        <v>26.625913056136369</v>
      </c>
      <c r="J199" s="19"/>
    </row>
    <row r="200" spans="2:10" ht="14.25" customHeight="1">
      <c r="B200" s="227"/>
      <c r="C200" s="789">
        <v>23416090</v>
      </c>
      <c r="D200" s="229" t="s">
        <v>121</v>
      </c>
      <c r="E200" s="229">
        <v>10</v>
      </c>
      <c r="F200" s="220">
        <v>35.211902070727987</v>
      </c>
      <c r="G200" s="323">
        <f t="shared" si="35"/>
        <v>35.211902070727987</v>
      </c>
      <c r="J200" s="19"/>
    </row>
    <row r="201" spans="2:10" ht="14.25" customHeight="1">
      <c r="B201" s="227"/>
      <c r="C201" s="789">
        <v>23416110</v>
      </c>
      <c r="D201" s="229" t="s">
        <v>122</v>
      </c>
      <c r="E201" s="229">
        <v>6</v>
      </c>
      <c r="F201" s="220">
        <v>80.678920102896654</v>
      </c>
      <c r="G201" s="323">
        <f t="shared" si="35"/>
        <v>80.678920102896654</v>
      </c>
      <c r="J201" s="19"/>
    </row>
    <row r="202" spans="2:10" ht="14.25" customHeight="1" thickBot="1">
      <c r="B202" s="246"/>
      <c r="C202" s="247"/>
      <c r="D202" s="248"/>
      <c r="E202" s="248"/>
      <c r="F202" s="272"/>
      <c r="G202" s="205"/>
      <c r="J202" s="19"/>
    </row>
    <row r="203" spans="2:10" ht="9.9499999999999993" customHeight="1" thickBot="1">
      <c r="B203" s="241"/>
      <c r="C203" s="28"/>
      <c r="F203" s="274"/>
      <c r="G203" s="281"/>
      <c r="J203" s="19"/>
    </row>
    <row r="204" spans="2:10" ht="14.25" customHeight="1">
      <c r="B204" s="226"/>
      <c r="C204" s="232"/>
      <c r="D204" s="105"/>
      <c r="E204" s="105"/>
      <c r="F204" s="287"/>
      <c r="G204" s="288"/>
      <c r="J204" s="19"/>
    </row>
    <row r="205" spans="2:10" ht="14.25" customHeight="1">
      <c r="B205" s="100"/>
      <c r="C205" s="236">
        <v>20216016</v>
      </c>
      <c r="D205" s="237">
        <v>16</v>
      </c>
      <c r="E205" s="237" t="s">
        <v>1787</v>
      </c>
      <c r="F205" s="321">
        <v>4.1928468904848639</v>
      </c>
      <c r="G205" s="322">
        <f t="shared" ref="G205:G214" si="39">F205*(100-$G$5)/100</f>
        <v>4.1928468904848639</v>
      </c>
      <c r="J205" s="19"/>
    </row>
    <row r="206" spans="2:10" ht="14.25" customHeight="1">
      <c r="B206" s="613" t="s">
        <v>1504</v>
      </c>
      <c r="C206" s="228">
        <v>20216020</v>
      </c>
      <c r="D206" s="229">
        <v>20</v>
      </c>
      <c r="E206" s="229" t="s">
        <v>1788</v>
      </c>
      <c r="F206" s="220">
        <v>4.246258952784034</v>
      </c>
      <c r="G206" s="323">
        <f t="shared" si="39"/>
        <v>4.246258952784034</v>
      </c>
      <c r="J206" s="19"/>
    </row>
    <row r="207" spans="2:10" ht="14.25" customHeight="1">
      <c r="B207" s="97"/>
      <c r="C207" s="228">
        <v>20216025</v>
      </c>
      <c r="D207" s="229">
        <v>25</v>
      </c>
      <c r="E207" s="229" t="s">
        <v>1789</v>
      </c>
      <c r="F207" s="220">
        <v>5.2210290897438911</v>
      </c>
      <c r="G207" s="323">
        <f t="shared" si="39"/>
        <v>5.2210290897438911</v>
      </c>
      <c r="J207" s="19"/>
    </row>
    <row r="208" spans="2:10" ht="14.25" customHeight="1">
      <c r="B208" s="4"/>
      <c r="C208" s="228">
        <v>20216032</v>
      </c>
      <c r="D208" s="229">
        <v>32</v>
      </c>
      <c r="E208" s="229">
        <v>70</v>
      </c>
      <c r="F208" s="220">
        <v>6.716566834120659</v>
      </c>
      <c r="G208" s="323">
        <f t="shared" si="39"/>
        <v>6.716566834120659</v>
      </c>
      <c r="J208" s="19"/>
    </row>
    <row r="209" spans="2:10" ht="14.25" customHeight="1">
      <c r="B209" s="227"/>
      <c r="C209" s="228">
        <v>20216040</v>
      </c>
      <c r="D209" s="229">
        <v>40</v>
      </c>
      <c r="E209" s="229">
        <v>40</v>
      </c>
      <c r="F209" s="220">
        <v>12.19130321978561</v>
      </c>
      <c r="G209" s="323">
        <f t="shared" si="39"/>
        <v>12.19130321978561</v>
      </c>
      <c r="J209" s="19"/>
    </row>
    <row r="210" spans="2:10" ht="14.25" customHeight="1">
      <c r="B210" s="227"/>
      <c r="C210" s="228">
        <v>20216050</v>
      </c>
      <c r="D210" s="229">
        <v>50</v>
      </c>
      <c r="E210" s="229">
        <v>25</v>
      </c>
      <c r="F210" s="220">
        <v>15.422732988885404</v>
      </c>
      <c r="G210" s="323">
        <f t="shared" si="39"/>
        <v>15.422732988885405</v>
      </c>
      <c r="J210" s="19"/>
    </row>
    <row r="211" spans="2:10" ht="14.25" customHeight="1">
      <c r="B211" s="227"/>
      <c r="C211" s="228">
        <v>20216063</v>
      </c>
      <c r="D211" s="229">
        <v>63</v>
      </c>
      <c r="E211" s="229">
        <v>15</v>
      </c>
      <c r="F211" s="220">
        <v>19.308460521150042</v>
      </c>
      <c r="G211" s="323">
        <f t="shared" si="39"/>
        <v>19.308460521150042</v>
      </c>
      <c r="J211" s="19"/>
    </row>
    <row r="212" spans="2:10" ht="14.25" customHeight="1">
      <c r="B212" s="227"/>
      <c r="C212" s="228">
        <v>20216075</v>
      </c>
      <c r="D212" s="229">
        <v>75</v>
      </c>
      <c r="E212" s="229">
        <v>8</v>
      </c>
      <c r="F212" s="220">
        <v>45.560489141192221</v>
      </c>
      <c r="G212" s="323">
        <f t="shared" si="39"/>
        <v>45.560489141192221</v>
      </c>
      <c r="J212" s="19"/>
    </row>
    <row r="213" spans="2:10" ht="14.25" customHeight="1">
      <c r="B213" s="227"/>
      <c r="C213" s="228">
        <v>20216090</v>
      </c>
      <c r="D213" s="229">
        <v>90</v>
      </c>
      <c r="E213" s="229">
        <v>5</v>
      </c>
      <c r="F213" s="220">
        <v>67.392669605978028</v>
      </c>
      <c r="G213" s="323">
        <f t="shared" si="39"/>
        <v>67.392669605978028</v>
      </c>
      <c r="J213" s="19"/>
    </row>
    <row r="214" spans="2:10" ht="14.25" customHeight="1">
      <c r="B214" s="227"/>
      <c r="C214" s="228">
        <v>20216110</v>
      </c>
      <c r="D214" s="229">
        <v>110</v>
      </c>
      <c r="E214" s="229">
        <v>2</v>
      </c>
      <c r="F214" s="220">
        <v>134.79869222753089</v>
      </c>
      <c r="G214" s="323">
        <f t="shared" si="39"/>
        <v>134.79869222753089</v>
      </c>
      <c r="J214" s="19"/>
    </row>
    <row r="215" spans="2:10" ht="14.25" customHeight="1" thickBot="1">
      <c r="B215" s="246"/>
      <c r="C215" s="247"/>
      <c r="D215" s="248"/>
      <c r="E215" s="248"/>
      <c r="F215" s="272"/>
      <c r="G215" s="205"/>
      <c r="J215" s="19"/>
    </row>
    <row r="216" spans="2:10" ht="9.9499999999999993" customHeight="1" thickBot="1">
      <c r="B216" s="241"/>
      <c r="C216" s="28"/>
      <c r="F216" s="274"/>
      <c r="G216" s="281"/>
      <c r="J216" s="19"/>
    </row>
    <row r="217" spans="2:10" ht="14.25" customHeight="1">
      <c r="B217" s="226"/>
      <c r="C217" s="232"/>
      <c r="D217" s="105"/>
      <c r="E217" s="105"/>
      <c r="F217" s="287"/>
      <c r="G217" s="288"/>
      <c r="J217" s="19"/>
    </row>
    <row r="218" spans="2:10" ht="14.25" customHeight="1">
      <c r="B218" s="100"/>
      <c r="C218" s="735">
        <v>21216016</v>
      </c>
      <c r="D218" s="237" t="s">
        <v>106</v>
      </c>
      <c r="E218" s="237" t="s">
        <v>1776</v>
      </c>
      <c r="F218" s="321">
        <v>3.6186672207687836</v>
      </c>
      <c r="G218" s="322">
        <f t="shared" ref="G218:G240" si="40">F218*(100-$G$5)/100</f>
        <v>3.6186672207687836</v>
      </c>
      <c r="J218" s="19"/>
    </row>
    <row r="219" spans="2:10" ht="14.25" customHeight="1">
      <c r="B219" s="613" t="s">
        <v>1504</v>
      </c>
      <c r="C219" s="735">
        <v>21216017</v>
      </c>
      <c r="D219" s="237" t="s">
        <v>107</v>
      </c>
      <c r="E219" s="237" t="s">
        <v>1776</v>
      </c>
      <c r="F219" s="321">
        <v>3.6186672207687836</v>
      </c>
      <c r="G219" s="322">
        <f t="shared" ref="G219" si="41">F219*(100-$G$5)/100</f>
        <v>3.6186672207687836</v>
      </c>
      <c r="J219" s="19"/>
    </row>
    <row r="220" spans="2:10" ht="14.25" customHeight="1">
      <c r="B220" s="613" t="s">
        <v>1515</v>
      </c>
      <c r="C220" s="789">
        <v>21216020</v>
      </c>
      <c r="D220" s="229" t="s">
        <v>108</v>
      </c>
      <c r="E220" s="229" t="s">
        <v>1762</v>
      </c>
      <c r="F220" s="220">
        <v>3.69878531421754</v>
      </c>
      <c r="G220" s="323">
        <f t="shared" si="40"/>
        <v>3.69878531421754</v>
      </c>
      <c r="J220" s="19"/>
    </row>
    <row r="221" spans="2:10" ht="14.25" customHeight="1">
      <c r="B221" s="613"/>
      <c r="C221" s="789">
        <v>21216021</v>
      </c>
      <c r="D221" s="229" t="s">
        <v>109</v>
      </c>
      <c r="E221" s="229" t="s">
        <v>1762</v>
      </c>
      <c r="F221" s="220">
        <v>3.69878531421754</v>
      </c>
      <c r="G221" s="323">
        <f t="shared" si="40"/>
        <v>3.69878531421754</v>
      </c>
      <c r="J221" s="19"/>
    </row>
    <row r="222" spans="2:10" ht="14.25" customHeight="1">
      <c r="B222" s="97"/>
      <c r="C222" s="789">
        <v>21216024</v>
      </c>
      <c r="D222" s="229" t="s">
        <v>110</v>
      </c>
      <c r="E222" s="229" t="s">
        <v>1790</v>
      </c>
      <c r="F222" s="220">
        <v>4.7136144979017738</v>
      </c>
      <c r="G222" s="323">
        <f t="shared" si="40"/>
        <v>4.7136144979017738</v>
      </c>
      <c r="J222" s="19"/>
    </row>
    <row r="223" spans="2:10" ht="14.25" customHeight="1">
      <c r="B223" s="4"/>
      <c r="C223" s="789">
        <v>21216025</v>
      </c>
      <c r="D223" s="229" t="s">
        <v>111</v>
      </c>
      <c r="E223" s="229" t="s">
        <v>1790</v>
      </c>
      <c r="F223" s="220">
        <v>4.7136144979017738</v>
      </c>
      <c r="G223" s="323">
        <f t="shared" si="40"/>
        <v>4.7136144979017738</v>
      </c>
      <c r="J223" s="19"/>
    </row>
    <row r="224" spans="2:10" ht="14.25" customHeight="1">
      <c r="B224" s="227"/>
      <c r="C224" s="789">
        <v>21216026</v>
      </c>
      <c r="D224" s="229" t="s">
        <v>112</v>
      </c>
      <c r="E224" s="229" t="s">
        <v>1790</v>
      </c>
      <c r="F224" s="220">
        <v>4.7136144979017738</v>
      </c>
      <c r="G224" s="323">
        <f t="shared" si="40"/>
        <v>4.7136144979017738</v>
      </c>
      <c r="J224" s="19"/>
    </row>
    <row r="225" spans="2:10" ht="14.25" customHeight="1">
      <c r="B225" s="884"/>
      <c r="C225" s="789">
        <v>21216030</v>
      </c>
      <c r="D225" s="229" t="s">
        <v>1873</v>
      </c>
      <c r="E225" s="229">
        <v>100</v>
      </c>
      <c r="F225" s="220">
        <v>6.5027040000000005</v>
      </c>
      <c r="G225" s="323">
        <f t="shared" si="40"/>
        <v>6.5027039999999996</v>
      </c>
      <c r="J225" s="19"/>
    </row>
    <row r="226" spans="2:10" ht="14.25" customHeight="1">
      <c r="B226" s="227"/>
      <c r="C226" s="789">
        <v>21216031</v>
      </c>
      <c r="D226" s="229" t="s">
        <v>113</v>
      </c>
      <c r="E226" s="229">
        <v>100</v>
      </c>
      <c r="F226" s="220">
        <v>6.5029185849239761</v>
      </c>
      <c r="G226" s="323">
        <f t="shared" si="40"/>
        <v>6.5029185849239761</v>
      </c>
      <c r="J226" s="19"/>
    </row>
    <row r="227" spans="2:10" ht="14.25" customHeight="1">
      <c r="B227" s="227"/>
      <c r="C227" s="789">
        <v>21216032</v>
      </c>
      <c r="D227" s="229" t="s">
        <v>114</v>
      </c>
      <c r="E227" s="229">
        <v>100</v>
      </c>
      <c r="F227" s="220">
        <v>6.5029185849239761</v>
      </c>
      <c r="G227" s="323">
        <f t="shared" si="40"/>
        <v>6.5029185849239761</v>
      </c>
      <c r="J227" s="19"/>
    </row>
    <row r="228" spans="2:10" ht="14.25" customHeight="1">
      <c r="B228" s="884"/>
      <c r="C228" s="789">
        <v>21216033</v>
      </c>
      <c r="D228" s="229" t="s">
        <v>115</v>
      </c>
      <c r="E228" s="229">
        <v>80</v>
      </c>
      <c r="F228" s="220">
        <v>6.5027040000000005</v>
      </c>
      <c r="G228" s="323">
        <f t="shared" si="40"/>
        <v>6.5027039999999996</v>
      </c>
      <c r="J228" s="19"/>
    </row>
    <row r="229" spans="2:10" ht="14.25" customHeight="1">
      <c r="B229" s="884"/>
      <c r="C229" s="789">
        <v>21216039</v>
      </c>
      <c r="D229" s="229" t="s">
        <v>116</v>
      </c>
      <c r="E229" s="229">
        <v>50</v>
      </c>
      <c r="F229" s="220">
        <v>9.8972640000000016</v>
      </c>
      <c r="G229" s="323">
        <f t="shared" si="40"/>
        <v>9.8972640000000016</v>
      </c>
      <c r="J229" s="19"/>
    </row>
    <row r="230" spans="2:10" ht="14.25" customHeight="1">
      <c r="B230" s="227"/>
      <c r="C230" s="789">
        <v>21216040</v>
      </c>
      <c r="D230" s="229" t="s">
        <v>117</v>
      </c>
      <c r="E230" s="229">
        <v>45</v>
      </c>
      <c r="F230" s="220">
        <v>9.8945845409212883</v>
      </c>
      <c r="G230" s="323">
        <f t="shared" si="40"/>
        <v>9.8945845409212883</v>
      </c>
      <c r="J230" s="19"/>
    </row>
    <row r="231" spans="2:10" ht="14.25" customHeight="1">
      <c r="B231" s="227"/>
      <c r="C231" s="789">
        <v>21216041</v>
      </c>
      <c r="D231" s="229" t="s">
        <v>123</v>
      </c>
      <c r="E231" s="229">
        <v>45</v>
      </c>
      <c r="F231" s="220">
        <v>9.8945845409212883</v>
      </c>
      <c r="G231" s="323">
        <f t="shared" ref="G231" si="42">F231*(100-$G$5)/100</f>
        <v>9.8945845409212883</v>
      </c>
      <c r="J231" s="19"/>
    </row>
    <row r="232" spans="2:10" ht="14.25" customHeight="1">
      <c r="B232" s="227"/>
      <c r="C232" s="789">
        <v>21216050</v>
      </c>
      <c r="D232" s="229" t="s">
        <v>118</v>
      </c>
      <c r="E232" s="229">
        <v>30</v>
      </c>
      <c r="F232" s="220">
        <v>13.139367325595879</v>
      </c>
      <c r="G232" s="323">
        <f t="shared" si="40"/>
        <v>13.139367325595879</v>
      </c>
      <c r="J232" s="19"/>
    </row>
    <row r="233" spans="2:10" ht="14.25" customHeight="1">
      <c r="B233" s="227"/>
      <c r="C233" s="789">
        <v>21216052</v>
      </c>
      <c r="D233" s="229" t="s">
        <v>125</v>
      </c>
      <c r="E233" s="229">
        <v>30</v>
      </c>
      <c r="F233" s="220">
        <v>13.139367325595879</v>
      </c>
      <c r="G233" s="323">
        <f t="shared" ref="G233" si="43">F233*(100-$G$5)/100</f>
        <v>13.139367325595879</v>
      </c>
      <c r="J233" s="19"/>
    </row>
    <row r="234" spans="2:10" ht="14.25" customHeight="1">
      <c r="B234" s="227"/>
      <c r="C234" s="789">
        <v>21216063</v>
      </c>
      <c r="D234" s="229" t="s">
        <v>119</v>
      </c>
      <c r="E234" s="229">
        <v>18</v>
      </c>
      <c r="F234" s="220">
        <v>19.241695443276079</v>
      </c>
      <c r="G234" s="323">
        <f t="shared" si="40"/>
        <v>19.241695443276079</v>
      </c>
      <c r="J234" s="19"/>
    </row>
    <row r="235" spans="2:10" ht="14.25" customHeight="1">
      <c r="B235" s="227"/>
      <c r="C235" s="789">
        <v>21216064</v>
      </c>
      <c r="D235" s="229" t="s">
        <v>404</v>
      </c>
      <c r="E235" s="229">
        <v>18</v>
      </c>
      <c r="F235" s="220">
        <v>19.241695443276079</v>
      </c>
      <c r="G235" s="323">
        <f t="shared" ref="G235:G236" si="44">F235*(100-$G$5)/100</f>
        <v>19.241695443276079</v>
      </c>
      <c r="J235" s="19"/>
    </row>
    <row r="236" spans="2:10" ht="14.25" customHeight="1">
      <c r="B236" s="227"/>
      <c r="C236" s="789">
        <v>21216074</v>
      </c>
      <c r="D236" s="229" t="s">
        <v>1884</v>
      </c>
      <c r="E236" s="229">
        <v>10</v>
      </c>
      <c r="F236" s="220">
        <v>35.144303999999998</v>
      </c>
      <c r="G236" s="323">
        <f t="shared" si="44"/>
        <v>35.144303999999998</v>
      </c>
      <c r="J236" s="19"/>
    </row>
    <row r="237" spans="2:10" ht="14.25" customHeight="1">
      <c r="B237" s="227"/>
      <c r="C237" s="789">
        <v>21216075</v>
      </c>
      <c r="D237" s="229" t="s">
        <v>120</v>
      </c>
      <c r="E237" s="229">
        <v>10</v>
      </c>
      <c r="F237" s="220">
        <v>35.145136992854013</v>
      </c>
      <c r="G237" s="323">
        <f t="shared" si="40"/>
        <v>35.145136992854013</v>
      </c>
      <c r="J237" s="19"/>
    </row>
    <row r="238" spans="2:10" ht="14.25" customHeight="1">
      <c r="B238" s="227"/>
      <c r="C238" s="789">
        <v>21216076</v>
      </c>
      <c r="D238" s="229" t="s">
        <v>128</v>
      </c>
      <c r="E238" s="229">
        <v>10</v>
      </c>
      <c r="F238" s="220">
        <v>35.144303999999998</v>
      </c>
      <c r="G238" s="323">
        <f t="shared" si="40"/>
        <v>35.144303999999998</v>
      </c>
      <c r="J238" s="19"/>
    </row>
    <row r="239" spans="2:10" ht="14.25" customHeight="1">
      <c r="B239" s="227"/>
      <c r="C239" s="789">
        <v>21216090</v>
      </c>
      <c r="D239" s="229" t="s">
        <v>121</v>
      </c>
      <c r="E239" s="229">
        <v>7</v>
      </c>
      <c r="F239" s="220">
        <v>51.582699165423662</v>
      </c>
      <c r="G239" s="323">
        <f t="shared" si="40"/>
        <v>51.582699165423662</v>
      </c>
      <c r="J239" s="19"/>
    </row>
    <row r="240" spans="2:10" ht="14.25" customHeight="1">
      <c r="B240" s="227"/>
      <c r="C240" s="228">
        <v>21216110</v>
      </c>
      <c r="D240" s="229" t="s">
        <v>122</v>
      </c>
      <c r="E240" s="229">
        <v>4</v>
      </c>
      <c r="F240" s="220">
        <v>105.3285868539637</v>
      </c>
      <c r="G240" s="323">
        <f t="shared" si="40"/>
        <v>105.3285868539637</v>
      </c>
      <c r="J240" s="19"/>
    </row>
    <row r="241" spans="2:10" ht="14.25" customHeight="1" thickBot="1">
      <c r="B241" s="246"/>
      <c r="C241" s="247"/>
      <c r="D241" s="248"/>
      <c r="E241" s="248"/>
      <c r="F241" s="272"/>
      <c r="G241" s="205"/>
      <c r="J241" s="19"/>
    </row>
    <row r="242" spans="2:10" ht="9.9499999999999993" customHeight="1" thickBot="1">
      <c r="B242" s="241"/>
      <c r="C242" s="28"/>
      <c r="F242" s="274"/>
      <c r="G242" s="281"/>
      <c r="J242" s="19"/>
    </row>
    <row r="243" spans="2:10" ht="14.25" customHeight="1">
      <c r="B243" s="226"/>
      <c r="C243" s="232"/>
      <c r="D243" s="105"/>
      <c r="E243" s="105"/>
      <c r="F243" s="287"/>
      <c r="G243" s="288"/>
      <c r="J243" s="19"/>
    </row>
    <row r="244" spans="2:10" ht="14.25" customHeight="1">
      <c r="B244" s="100"/>
      <c r="C244" s="735">
        <v>22216016</v>
      </c>
      <c r="D244" s="237" t="s">
        <v>106</v>
      </c>
      <c r="E244" s="237" t="s">
        <v>1776</v>
      </c>
      <c r="F244" s="321">
        <v>2.9243104108795706</v>
      </c>
      <c r="G244" s="322">
        <f t="shared" ref="G244:G260" si="45">F244*(100-$G$5)/100</f>
        <v>2.9243104108795706</v>
      </c>
      <c r="J244" s="19"/>
    </row>
    <row r="245" spans="2:10" ht="14.25" customHeight="1">
      <c r="B245" s="613" t="s">
        <v>1504</v>
      </c>
      <c r="C245" s="735">
        <v>22216017</v>
      </c>
      <c r="D245" s="237" t="s">
        <v>107</v>
      </c>
      <c r="E245" s="237" t="s">
        <v>1776</v>
      </c>
      <c r="F245" s="321">
        <v>2.9243104108795706</v>
      </c>
      <c r="G245" s="322">
        <f t="shared" ref="G245" si="46">F245*(100-$G$5)/100</f>
        <v>2.9243104108795706</v>
      </c>
      <c r="J245" s="19"/>
    </row>
    <row r="246" spans="2:10" ht="14.25" customHeight="1">
      <c r="B246" s="613" t="s">
        <v>1517</v>
      </c>
      <c r="C246" s="789">
        <v>22216020</v>
      </c>
      <c r="D246" s="229" t="s">
        <v>108</v>
      </c>
      <c r="E246" s="229" t="s">
        <v>1791</v>
      </c>
      <c r="F246" s="220">
        <v>2.9243104108795706</v>
      </c>
      <c r="G246" s="323">
        <f t="shared" si="45"/>
        <v>2.9243104108795706</v>
      </c>
      <c r="J246" s="19"/>
    </row>
    <row r="247" spans="2:10" ht="14.25" customHeight="1">
      <c r="B247" s="613"/>
      <c r="C247" s="789">
        <v>22216021</v>
      </c>
      <c r="D247" s="229" t="s">
        <v>109</v>
      </c>
      <c r="E247" s="229" t="s">
        <v>1791</v>
      </c>
      <c r="F247" s="220">
        <v>2.9243104108795706</v>
      </c>
      <c r="G247" s="323">
        <f>F247*(100-$G$5)/100</f>
        <v>2.9243104108795706</v>
      </c>
      <c r="J247" s="19"/>
    </row>
    <row r="248" spans="2:10" ht="14.25" customHeight="1">
      <c r="B248" s="613"/>
      <c r="C248" s="789">
        <v>22216022</v>
      </c>
      <c r="D248" s="229" t="s">
        <v>1878</v>
      </c>
      <c r="E248" s="229" t="s">
        <v>1790</v>
      </c>
      <c r="F248" s="220">
        <v>2.9243104108795706</v>
      </c>
      <c r="G248" s="323">
        <f>F248*(100-$G$5)/100</f>
        <v>2.9243104108795706</v>
      </c>
      <c r="J248" s="19"/>
    </row>
    <row r="249" spans="2:10" ht="14.25" customHeight="1">
      <c r="B249" s="100"/>
      <c r="C249" s="789">
        <v>22216024</v>
      </c>
      <c r="D249" s="229" t="s">
        <v>110</v>
      </c>
      <c r="E249" s="229" t="s">
        <v>1788</v>
      </c>
      <c r="F249" s="220">
        <v>4.0593167347369379</v>
      </c>
      <c r="G249" s="323">
        <f t="shared" si="45"/>
        <v>4.0593167347369379</v>
      </c>
      <c r="J249" s="19"/>
    </row>
    <row r="250" spans="2:10" ht="14.25" customHeight="1">
      <c r="B250" s="97"/>
      <c r="C250" s="789">
        <v>22216025</v>
      </c>
      <c r="D250" s="229" t="s">
        <v>111</v>
      </c>
      <c r="E250" s="229" t="s">
        <v>1788</v>
      </c>
      <c r="F250" s="220">
        <v>4.0593167347369379</v>
      </c>
      <c r="G250" s="323">
        <f t="shared" si="45"/>
        <v>4.0593167347369379</v>
      </c>
      <c r="J250" s="19"/>
    </row>
    <row r="251" spans="2:10" ht="14.25" customHeight="1">
      <c r="B251" s="97"/>
      <c r="C251" s="789">
        <v>22216026</v>
      </c>
      <c r="D251" s="229" t="s">
        <v>112</v>
      </c>
      <c r="E251" s="229" t="s">
        <v>1763</v>
      </c>
      <c r="F251" s="220">
        <v>4.0593167347369379</v>
      </c>
      <c r="G251" s="323">
        <f t="shared" si="45"/>
        <v>4.0593167347369379</v>
      </c>
      <c r="J251" s="19"/>
    </row>
    <row r="252" spans="2:10" ht="14.25" customHeight="1">
      <c r="B252" s="97"/>
      <c r="C252" s="789">
        <v>22216030</v>
      </c>
      <c r="D252" s="229" t="s">
        <v>1873</v>
      </c>
      <c r="E252" s="229">
        <v>100</v>
      </c>
      <c r="F252" s="220">
        <v>5.6328480000000001</v>
      </c>
      <c r="G252" s="323">
        <f t="shared" ref="G252" si="47">F252*(100-$G$5)/100</f>
        <v>5.6328480000000001</v>
      </c>
      <c r="J252" s="19"/>
    </row>
    <row r="253" spans="2:10" ht="14.25" customHeight="1">
      <c r="B253" s="97"/>
      <c r="C253" s="789">
        <v>22216031</v>
      </c>
      <c r="D253" s="229" t="s">
        <v>113</v>
      </c>
      <c r="E253" s="229">
        <v>100</v>
      </c>
      <c r="F253" s="220">
        <v>5.6349725725624618</v>
      </c>
      <c r="G253" s="323">
        <f t="shared" si="45"/>
        <v>5.6349725725624618</v>
      </c>
      <c r="J253" s="19"/>
    </row>
    <row r="254" spans="2:10" ht="14.25" customHeight="1">
      <c r="B254" s="97"/>
      <c r="C254" s="789">
        <v>22216032</v>
      </c>
      <c r="D254" s="229" t="s">
        <v>114</v>
      </c>
      <c r="E254" s="229">
        <v>85</v>
      </c>
      <c r="F254" s="220">
        <v>5.6349725725624618</v>
      </c>
      <c r="G254" s="323">
        <f t="shared" si="45"/>
        <v>5.6349725725624618</v>
      </c>
      <c r="J254" s="19"/>
    </row>
    <row r="255" spans="2:10" ht="14.25" customHeight="1">
      <c r="B255" s="97"/>
      <c r="C255" s="789">
        <v>22216039</v>
      </c>
      <c r="D255" s="229" t="s">
        <v>116</v>
      </c>
      <c r="E255" s="229">
        <v>50</v>
      </c>
      <c r="F255" s="220">
        <v>8.0652214071747057</v>
      </c>
      <c r="G255" s="323">
        <f t="shared" si="45"/>
        <v>8.0652214071747057</v>
      </c>
      <c r="J255" s="19"/>
    </row>
    <row r="256" spans="2:10" ht="14.25" customHeight="1">
      <c r="B256" s="4"/>
      <c r="C256" s="789">
        <v>22216040</v>
      </c>
      <c r="D256" s="229" t="s">
        <v>117</v>
      </c>
      <c r="E256" s="229">
        <v>50</v>
      </c>
      <c r="F256" s="220">
        <v>8.0652214071747057</v>
      </c>
      <c r="G256" s="323">
        <f t="shared" si="45"/>
        <v>8.0652214071747057</v>
      </c>
      <c r="J256" s="19"/>
    </row>
    <row r="257" spans="2:10" ht="14.25" customHeight="1">
      <c r="B257" s="4"/>
      <c r="C257" s="789">
        <v>22216041</v>
      </c>
      <c r="D257" s="229" t="s">
        <v>123</v>
      </c>
      <c r="E257" s="229">
        <v>50</v>
      </c>
      <c r="F257" s="220">
        <v>8.0652214071747057</v>
      </c>
      <c r="G257" s="323">
        <f t="shared" ref="G257" si="48">F257*(100-$G$5)/100</f>
        <v>8.0652214071747057</v>
      </c>
      <c r="J257" s="19"/>
    </row>
    <row r="258" spans="2:10" ht="14.25" customHeight="1">
      <c r="B258" s="227"/>
      <c r="C258" s="789">
        <v>22216050</v>
      </c>
      <c r="D258" s="229" t="s">
        <v>118</v>
      </c>
      <c r="E258" s="229">
        <v>30</v>
      </c>
      <c r="F258" s="220">
        <v>11.243239113975338</v>
      </c>
      <c r="G258" s="323">
        <f t="shared" si="45"/>
        <v>11.24323911397534</v>
      </c>
      <c r="J258" s="19"/>
    </row>
    <row r="259" spans="2:10" ht="14.25" customHeight="1">
      <c r="B259" s="227"/>
      <c r="C259" s="789">
        <v>22216052</v>
      </c>
      <c r="D259" s="229" t="s">
        <v>125</v>
      </c>
      <c r="E259" s="229">
        <v>35</v>
      </c>
      <c r="F259" s="220">
        <v>11.243239113975338</v>
      </c>
      <c r="G259" s="323">
        <f t="shared" ref="G259" si="49">F259*(100-$G$5)/100</f>
        <v>11.24323911397534</v>
      </c>
      <c r="J259" s="19"/>
    </row>
    <row r="260" spans="2:10" ht="14.25" customHeight="1">
      <c r="B260" s="227"/>
      <c r="C260" s="789">
        <v>22216063</v>
      </c>
      <c r="D260" s="229" t="s">
        <v>119</v>
      </c>
      <c r="E260" s="229">
        <v>20</v>
      </c>
      <c r="F260" s="220">
        <v>16.824799624238626</v>
      </c>
      <c r="G260" s="323">
        <f t="shared" si="45"/>
        <v>16.824799624238626</v>
      </c>
      <c r="J260" s="19"/>
    </row>
    <row r="261" spans="2:10" ht="14.25" customHeight="1">
      <c r="B261" s="227"/>
      <c r="C261" s="789">
        <v>22216074</v>
      </c>
      <c r="D261" s="229" t="s">
        <v>1884</v>
      </c>
      <c r="E261" s="229">
        <v>10</v>
      </c>
      <c r="F261" s="220">
        <v>40.415249471999999</v>
      </c>
      <c r="G261" s="323">
        <f t="shared" ref="G261" si="50">F261*(100-$G$5)/100</f>
        <v>40.415249471999999</v>
      </c>
      <c r="J261" s="19"/>
    </row>
    <row r="262" spans="2:10" ht="14.25" customHeight="1">
      <c r="B262" s="227"/>
      <c r="C262" s="789">
        <v>22216075</v>
      </c>
      <c r="D262" s="229" t="s">
        <v>120</v>
      </c>
      <c r="E262" s="229">
        <v>10</v>
      </c>
      <c r="F262" s="220">
        <v>40.415249471999999</v>
      </c>
      <c r="G262" s="323">
        <f t="shared" ref="G262" si="51">F262*(100-$G$5)/100</f>
        <v>40.415249471999999</v>
      </c>
      <c r="J262" s="19"/>
    </row>
    <row r="263" spans="2:10" ht="14.25" customHeight="1">
      <c r="B263" s="227"/>
      <c r="C263" s="789">
        <v>22216076</v>
      </c>
      <c r="D263" s="229" t="s">
        <v>128</v>
      </c>
      <c r="E263" s="229">
        <v>10</v>
      </c>
      <c r="F263" s="220">
        <v>40.415249471999999</v>
      </c>
      <c r="G263" s="323">
        <f t="shared" ref="G263:G265" si="52">F263*(100-$G$5)/100</f>
        <v>40.415249471999999</v>
      </c>
      <c r="J263" s="19"/>
    </row>
    <row r="264" spans="2:10" ht="14.25" customHeight="1">
      <c r="B264" s="227"/>
      <c r="C264" s="789">
        <v>22216090</v>
      </c>
      <c r="D264" s="229" t="s">
        <v>121</v>
      </c>
      <c r="E264" s="229">
        <v>6</v>
      </c>
      <c r="F264" s="220">
        <v>64.648567775999993</v>
      </c>
      <c r="G264" s="323">
        <f t="shared" si="52"/>
        <v>64.648567775999993</v>
      </c>
      <c r="J264" s="19"/>
    </row>
    <row r="265" spans="2:10" ht="14.25" customHeight="1">
      <c r="B265" s="227"/>
      <c r="C265" s="789">
        <v>22216110</v>
      </c>
      <c r="D265" s="229" t="s">
        <v>122</v>
      </c>
      <c r="E265" s="229">
        <v>4</v>
      </c>
      <c r="F265" s="220">
        <v>76.770880992000002</v>
      </c>
      <c r="G265" s="323">
        <f t="shared" si="52"/>
        <v>76.770880992000002</v>
      </c>
      <c r="J265" s="19"/>
    </row>
    <row r="266" spans="2:10" ht="14.25" customHeight="1" thickBot="1">
      <c r="B266" s="246"/>
      <c r="C266" s="247"/>
      <c r="D266" s="248"/>
      <c r="E266" s="248"/>
      <c r="F266" s="272"/>
      <c r="G266" s="205"/>
      <c r="J266" s="19"/>
    </row>
    <row r="267" spans="2:10" ht="9.9499999999999993" customHeight="1" thickBot="1">
      <c r="B267" s="241"/>
      <c r="C267" s="28"/>
      <c r="F267" s="274"/>
      <c r="G267" s="281"/>
      <c r="J267" s="19"/>
    </row>
    <row r="268" spans="2:10" ht="14.25" customHeight="1">
      <c r="B268" s="226"/>
      <c r="C268" s="232"/>
      <c r="D268" s="232"/>
      <c r="E268" s="232"/>
      <c r="F268" s="290"/>
      <c r="G268" s="288"/>
      <c r="J268" s="19"/>
    </row>
    <row r="269" spans="2:10" ht="14.25" customHeight="1">
      <c r="B269" s="227"/>
      <c r="C269" s="789">
        <v>23216020</v>
      </c>
      <c r="D269" s="229" t="s">
        <v>93</v>
      </c>
      <c r="E269" s="570" t="s">
        <v>1790</v>
      </c>
      <c r="F269" s="220">
        <v>4.0709260800000004</v>
      </c>
      <c r="G269" s="323">
        <f t="shared" ref="G269:G270" si="53">F269*(100-$G$5)/100</f>
        <v>4.0709260800000004</v>
      </c>
      <c r="J269" s="19"/>
    </row>
    <row r="270" spans="2:10" ht="14.25" customHeight="1">
      <c r="B270" s="613" t="s">
        <v>1504</v>
      </c>
      <c r="C270" s="236">
        <v>23216024</v>
      </c>
      <c r="D270" s="237" t="s">
        <v>94</v>
      </c>
      <c r="E270" s="237">
        <v>20</v>
      </c>
      <c r="F270" s="321">
        <v>5.0874989339959651</v>
      </c>
      <c r="G270" s="323">
        <f t="shared" si="53"/>
        <v>5.0874989339959651</v>
      </c>
      <c r="J270" s="19"/>
    </row>
    <row r="271" spans="2:10" ht="14.25" customHeight="1">
      <c r="B271" s="617" t="s">
        <v>1519</v>
      </c>
      <c r="C271" s="228">
        <v>23216025</v>
      </c>
      <c r="D271" s="229" t="s">
        <v>95</v>
      </c>
      <c r="E271" s="570" t="s">
        <v>1763</v>
      </c>
      <c r="F271" s="220">
        <v>5.0874989339959651</v>
      </c>
      <c r="G271" s="323">
        <f t="shared" ref="G271:G279" si="54">F271*(100-$G$5)/100</f>
        <v>5.0874989339959651</v>
      </c>
      <c r="J271" s="19"/>
    </row>
    <row r="272" spans="2:10" ht="14.25" customHeight="1">
      <c r="B272" s="617"/>
      <c r="C272" s="228">
        <v>23216032</v>
      </c>
      <c r="D272" s="229" t="s">
        <v>97</v>
      </c>
      <c r="E272" s="570">
        <v>80</v>
      </c>
      <c r="F272" s="220">
        <v>6.4895655693491845</v>
      </c>
      <c r="G272" s="323">
        <f t="shared" si="54"/>
        <v>6.4895655693491845</v>
      </c>
      <c r="J272" s="19"/>
    </row>
    <row r="273" spans="2:10" ht="14.25" customHeight="1">
      <c r="B273" s="153"/>
      <c r="C273" s="228">
        <v>23216040</v>
      </c>
      <c r="D273" s="229" t="s">
        <v>99</v>
      </c>
      <c r="E273" s="570">
        <v>40</v>
      </c>
      <c r="F273" s="220">
        <v>11.790712752541832</v>
      </c>
      <c r="G273" s="323">
        <f t="shared" si="54"/>
        <v>11.790712752541832</v>
      </c>
      <c r="J273" s="19"/>
    </row>
    <row r="274" spans="2:10" ht="14.25" customHeight="1">
      <c r="B274" s="885"/>
      <c r="C274" s="228">
        <v>23216048</v>
      </c>
      <c r="D274" s="229" t="s">
        <v>175</v>
      </c>
      <c r="E274" s="570">
        <v>25</v>
      </c>
      <c r="F274" s="220">
        <v>14.405664</v>
      </c>
      <c r="G274" s="323">
        <f t="shared" si="54"/>
        <v>14.405664</v>
      </c>
      <c r="J274" s="19"/>
    </row>
    <row r="275" spans="2:10" ht="14.25" customHeight="1">
      <c r="B275" s="329"/>
      <c r="C275" s="789">
        <v>23216050</v>
      </c>
      <c r="D275" s="229" t="s">
        <v>101</v>
      </c>
      <c r="E275" s="570">
        <v>25</v>
      </c>
      <c r="F275" s="220">
        <v>14.407903805201171</v>
      </c>
      <c r="G275" s="323">
        <f t="shared" si="54"/>
        <v>14.407903805201169</v>
      </c>
      <c r="J275" s="19"/>
    </row>
    <row r="276" spans="2:10" ht="14.25" customHeight="1">
      <c r="B276" s="329"/>
      <c r="C276" s="789">
        <v>23216060</v>
      </c>
      <c r="D276" s="229" t="s">
        <v>319</v>
      </c>
      <c r="E276" s="570">
        <v>16</v>
      </c>
      <c r="F276" s="220">
        <v>27.026425920000001</v>
      </c>
      <c r="G276" s="323">
        <f t="shared" ref="G276:G278" si="55">F276*(100-$G$5)/100</f>
        <v>27.026425920000001</v>
      </c>
      <c r="J276" s="19"/>
    </row>
    <row r="277" spans="2:10" ht="14.25" customHeight="1">
      <c r="B277" s="329"/>
      <c r="C277" s="789">
        <v>23216061</v>
      </c>
      <c r="D277" s="229" t="s">
        <v>286</v>
      </c>
      <c r="E277" s="570">
        <v>16</v>
      </c>
      <c r="F277" s="220">
        <v>27.026425920000001</v>
      </c>
      <c r="G277" s="323">
        <f t="shared" si="55"/>
        <v>27.026425920000001</v>
      </c>
      <c r="J277" s="19"/>
    </row>
    <row r="278" spans="2:10" ht="14.25" customHeight="1">
      <c r="B278" s="329"/>
      <c r="C278" s="789">
        <v>23216062</v>
      </c>
      <c r="D278" s="229" t="s">
        <v>102</v>
      </c>
      <c r="E278" s="570">
        <v>16</v>
      </c>
      <c r="F278" s="220">
        <v>27.026425920000001</v>
      </c>
      <c r="G278" s="323">
        <f t="shared" si="55"/>
        <v>27.026425920000001</v>
      </c>
      <c r="J278" s="19"/>
    </row>
    <row r="279" spans="2:10" ht="14.25" customHeight="1">
      <c r="B279" s="269"/>
      <c r="C279" s="789">
        <v>23216063</v>
      </c>
      <c r="D279" s="229" t="s">
        <v>103</v>
      </c>
      <c r="E279" s="570">
        <v>16</v>
      </c>
      <c r="F279" s="220">
        <v>27.026425920000001</v>
      </c>
      <c r="G279" s="323">
        <f t="shared" si="54"/>
        <v>27.026425920000001</v>
      </c>
      <c r="J279" s="19"/>
    </row>
    <row r="280" spans="2:10" ht="14.25" customHeight="1">
      <c r="B280" s="269"/>
      <c r="C280" s="789">
        <v>23216075</v>
      </c>
      <c r="D280" s="229" t="s">
        <v>104</v>
      </c>
      <c r="E280" s="570">
        <v>8</v>
      </c>
      <c r="F280" s="220">
        <v>42.552485663999995</v>
      </c>
      <c r="G280" s="323">
        <f t="shared" ref="G280" si="56">F280*(100-$G$5)/100</f>
        <v>42.552485663999995</v>
      </c>
      <c r="J280" s="19"/>
    </row>
    <row r="281" spans="2:10" ht="14.25" customHeight="1">
      <c r="B281" s="269"/>
      <c r="C281" s="789">
        <v>23216090</v>
      </c>
      <c r="D281" s="229" t="s">
        <v>177</v>
      </c>
      <c r="E281" s="570">
        <v>5</v>
      </c>
      <c r="F281" s="220">
        <v>60.724647359999999</v>
      </c>
      <c r="G281" s="323">
        <f t="shared" ref="G281" si="57">F281*(100-$G$5)/100</f>
        <v>60.724647359999999</v>
      </c>
      <c r="J281" s="19"/>
    </row>
    <row r="282" spans="2:10" ht="14.25" customHeight="1">
      <c r="B282" s="269"/>
      <c r="C282" s="789">
        <v>23216110</v>
      </c>
      <c r="D282" s="229" t="s">
        <v>105</v>
      </c>
      <c r="E282" s="570">
        <v>2</v>
      </c>
      <c r="F282" s="220">
        <v>101.01550742400001</v>
      </c>
      <c r="G282" s="323">
        <f t="shared" ref="G282" si="58">F282*(100-$G$5)/100</f>
        <v>101.01550742400001</v>
      </c>
      <c r="J282" s="19"/>
    </row>
    <row r="283" spans="2:10" ht="14.25" customHeight="1" thickBot="1">
      <c r="B283" s="304"/>
      <c r="C283" s="247"/>
      <c r="D283" s="248"/>
      <c r="E283" s="248"/>
      <c r="F283" s="272"/>
      <c r="G283" s="205"/>
      <c r="J283" s="19"/>
    </row>
    <row r="284" spans="2:10" ht="9.9499999999999993" customHeight="1" thickBot="1">
      <c r="B284" s="241"/>
      <c r="C284" s="28"/>
      <c r="F284" s="274"/>
      <c r="G284" s="281"/>
      <c r="J284" s="19"/>
    </row>
    <row r="285" spans="2:10" ht="14.25" customHeight="1">
      <c r="B285" s="226"/>
      <c r="C285" s="232"/>
      <c r="D285" s="105"/>
      <c r="E285" s="105"/>
      <c r="F285" s="287"/>
      <c r="G285" s="288"/>
      <c r="J285" s="19"/>
    </row>
    <row r="286" spans="2:10" ht="14.25" customHeight="1">
      <c r="B286" s="99" t="s">
        <v>1518</v>
      </c>
      <c r="C286" s="350" t="s">
        <v>894</v>
      </c>
      <c r="D286" s="351" t="s">
        <v>106</v>
      </c>
      <c r="E286" s="351">
        <v>50</v>
      </c>
      <c r="F286" s="364" t="s">
        <v>2280</v>
      </c>
      <c r="G286" s="365" t="s">
        <v>2280</v>
      </c>
      <c r="J286" s="19"/>
    </row>
    <row r="287" spans="2:10" ht="14.25" customHeight="1">
      <c r="B287" s="4"/>
      <c r="C287" s="236" t="s">
        <v>895</v>
      </c>
      <c r="D287" s="237" t="s">
        <v>108</v>
      </c>
      <c r="E287" s="567" t="s">
        <v>1792</v>
      </c>
      <c r="F287" s="321">
        <v>8.21659306916216</v>
      </c>
      <c r="G287" s="322">
        <f>F287*(100-$G$5)/100</f>
        <v>8.21659306916216</v>
      </c>
      <c r="J287" s="19"/>
    </row>
    <row r="288" spans="2:10" ht="14.25" customHeight="1">
      <c r="B288" s="227"/>
      <c r="C288" s="236" t="s">
        <v>896</v>
      </c>
      <c r="D288" s="237" t="s">
        <v>111</v>
      </c>
      <c r="E288" s="567" t="s">
        <v>1793</v>
      </c>
      <c r="F288" s="321">
        <v>10.586436613539991</v>
      </c>
      <c r="G288" s="322">
        <f>F288*(100-$G$5)/100</f>
        <v>10.586436613539991</v>
      </c>
      <c r="J288" s="19"/>
    </row>
    <row r="289" spans="2:10" ht="14.25" customHeight="1" thickBot="1">
      <c r="B289" s="246"/>
      <c r="C289" s="247"/>
      <c r="D289" s="247"/>
      <c r="E289" s="247"/>
      <c r="F289" s="204"/>
      <c r="G289" s="205"/>
      <c r="J289" s="19"/>
    </row>
    <row r="290" spans="2:10" ht="9.9499999999999993" customHeight="1" thickBot="1">
      <c r="B290" s="241"/>
      <c r="C290" s="28"/>
      <c r="D290" s="28"/>
      <c r="E290" s="28"/>
      <c r="F290" s="281"/>
      <c r="G290" s="281"/>
      <c r="J290" s="19"/>
    </row>
    <row r="291" spans="2:10" ht="14.25" customHeight="1">
      <c r="B291" s="226"/>
      <c r="C291" s="232"/>
      <c r="D291" s="105"/>
      <c r="E291" s="105"/>
      <c r="F291" s="287"/>
      <c r="G291" s="288"/>
    </row>
    <row r="292" spans="2:10" ht="14.25" customHeight="1">
      <c r="B292" s="613" t="s">
        <v>1887</v>
      </c>
      <c r="C292" s="59"/>
      <c r="D292" s="29"/>
      <c r="E292" s="29"/>
      <c r="F292" s="219"/>
      <c r="G292" s="201"/>
    </row>
    <row r="293" spans="2:10" ht="14.25" customHeight="1">
      <c r="B293" s="99"/>
      <c r="C293" s="735">
        <v>20426025</v>
      </c>
      <c r="D293" s="237" t="s">
        <v>110</v>
      </c>
      <c r="E293" s="237">
        <v>50</v>
      </c>
      <c r="F293" s="321">
        <v>6.5926386239999992</v>
      </c>
      <c r="G293" s="322">
        <f>F293*(100-$G$5)/100</f>
        <v>6.5926386239999992</v>
      </c>
    </row>
    <row r="294" spans="2:10" ht="14.25" customHeight="1">
      <c r="B294" s="4"/>
      <c r="C294" s="735">
        <v>20426032</v>
      </c>
      <c r="D294" s="237" t="s">
        <v>1873</v>
      </c>
      <c r="E294" s="567" t="s">
        <v>1792</v>
      </c>
      <c r="F294" s="321">
        <v>9.6571413120000003</v>
      </c>
      <c r="G294" s="322">
        <f>F294*(100-$G$5)/100</f>
        <v>9.6571413120000003</v>
      </c>
    </row>
    <row r="295" spans="2:10" ht="14.25" customHeight="1">
      <c r="B295" s="227"/>
      <c r="C295" s="735">
        <v>20426034</v>
      </c>
      <c r="D295" s="237" t="s">
        <v>113</v>
      </c>
      <c r="E295" s="567" t="s">
        <v>1793</v>
      </c>
      <c r="F295" s="321">
        <v>9.6571413120000003</v>
      </c>
      <c r="G295" s="322">
        <f>F295*(100-$G$5)/100</f>
        <v>9.6571413120000003</v>
      </c>
    </row>
    <row r="296" spans="2:10" ht="14.25" customHeight="1">
      <c r="B296" s="227"/>
      <c r="C296" s="59"/>
      <c r="D296" s="29"/>
      <c r="E296" s="558"/>
      <c r="F296" s="219"/>
      <c r="G296" s="670"/>
    </row>
    <row r="297" spans="2:10" ht="14.25" customHeight="1" thickBot="1">
      <c r="B297" s="246"/>
      <c r="C297" s="247"/>
      <c r="D297" s="247"/>
      <c r="E297" s="247"/>
      <c r="F297" s="204"/>
      <c r="G297" s="205"/>
    </row>
    <row r="298" spans="2:10" ht="9.9499999999999993" customHeight="1"/>
    <row r="299" spans="2:10" ht="9.9499999999999993" customHeight="1" thickBot="1"/>
    <row r="300" spans="2:10" ht="14.25" customHeight="1">
      <c r="B300" s="226"/>
      <c r="C300" s="232"/>
      <c r="D300" s="232"/>
      <c r="E300" s="232"/>
      <c r="F300" s="290"/>
      <c r="G300" s="288"/>
      <c r="J300" s="19"/>
    </row>
    <row r="301" spans="2:10" ht="14.25" customHeight="1">
      <c r="B301" s="613" t="s">
        <v>1520</v>
      </c>
      <c r="C301" s="790" t="s">
        <v>897</v>
      </c>
      <c r="D301" s="238" t="s">
        <v>129</v>
      </c>
      <c r="E301" s="237">
        <v>15</v>
      </c>
      <c r="F301" s="321">
        <v>41.924884560000002</v>
      </c>
      <c r="G301" s="322">
        <f t="shared" ref="G301:G309" si="59">F301*(100-$G$5)/100</f>
        <v>41.924884560000002</v>
      </c>
      <c r="J301" s="19"/>
    </row>
    <row r="302" spans="2:10" ht="14.25" customHeight="1">
      <c r="B302" s="613"/>
      <c r="C302" s="790" t="s">
        <v>1889</v>
      </c>
      <c r="D302" s="238" t="s">
        <v>1890</v>
      </c>
      <c r="E302" s="237">
        <v>20</v>
      </c>
      <c r="F302" s="321">
        <v>41.924884560000002</v>
      </c>
      <c r="G302" s="322">
        <f t="shared" si="59"/>
        <v>41.924884560000002</v>
      </c>
      <c r="J302" s="19"/>
    </row>
    <row r="303" spans="2:10" ht="14.25" customHeight="1">
      <c r="B303" s="613"/>
      <c r="C303" s="791" t="s">
        <v>898</v>
      </c>
      <c r="D303" s="230" t="s">
        <v>130</v>
      </c>
      <c r="E303" s="229">
        <v>15</v>
      </c>
      <c r="F303" s="220">
        <v>45.724415568000005</v>
      </c>
      <c r="G303" s="323">
        <f t="shared" si="59"/>
        <v>45.724415568000005</v>
      </c>
      <c r="J303" s="19"/>
    </row>
    <row r="304" spans="2:10" ht="14.25" customHeight="1">
      <c r="B304" s="613"/>
      <c r="C304" s="791" t="s">
        <v>1892</v>
      </c>
      <c r="D304" s="230" t="s">
        <v>1891</v>
      </c>
      <c r="E304" s="229">
        <v>15</v>
      </c>
      <c r="F304" s="220">
        <v>45.724415568000005</v>
      </c>
      <c r="G304" s="323">
        <f t="shared" si="59"/>
        <v>45.724415568000005</v>
      </c>
      <c r="J304" s="19"/>
    </row>
    <row r="305" spans="2:10" ht="14.25" customHeight="1">
      <c r="B305" s="100"/>
      <c r="C305" s="791" t="s">
        <v>899</v>
      </c>
      <c r="D305" s="230" t="s">
        <v>1893</v>
      </c>
      <c r="E305" s="229">
        <v>10</v>
      </c>
      <c r="F305" s="220">
        <v>62.884499808000001</v>
      </c>
      <c r="G305" s="323">
        <f t="shared" si="59"/>
        <v>62.884499808000001</v>
      </c>
      <c r="J305" s="19"/>
    </row>
    <row r="306" spans="2:10" ht="14.25" customHeight="1">
      <c r="B306" s="100"/>
      <c r="C306" s="791" t="s">
        <v>1895</v>
      </c>
      <c r="D306" s="230" t="s">
        <v>1894</v>
      </c>
      <c r="E306" s="229">
        <v>10</v>
      </c>
      <c r="F306" s="220">
        <v>62.884499808000001</v>
      </c>
      <c r="G306" s="323">
        <f t="shared" si="59"/>
        <v>62.884499808000001</v>
      </c>
      <c r="J306" s="19"/>
    </row>
    <row r="307" spans="2:10" ht="14.25" customHeight="1">
      <c r="B307" s="100"/>
      <c r="C307" s="791" t="s">
        <v>900</v>
      </c>
      <c r="D307" s="230" t="s">
        <v>1898</v>
      </c>
      <c r="E307" s="229">
        <v>7</v>
      </c>
      <c r="F307" s="220">
        <v>76.216782720000012</v>
      </c>
      <c r="G307" s="323">
        <f t="shared" si="59"/>
        <v>76.216782720000012</v>
      </c>
      <c r="J307" s="19"/>
    </row>
    <row r="308" spans="2:10" ht="14.25" customHeight="1">
      <c r="B308" s="100"/>
      <c r="C308" s="791" t="s">
        <v>1896</v>
      </c>
      <c r="D308" s="230" t="s">
        <v>1897</v>
      </c>
      <c r="E308" s="229">
        <v>6</v>
      </c>
      <c r="F308" s="220">
        <v>83.838460992000009</v>
      </c>
      <c r="G308" s="323">
        <f t="shared" si="59"/>
        <v>83.838460991999995</v>
      </c>
      <c r="J308" s="19"/>
    </row>
    <row r="309" spans="2:10" ht="14.25" customHeight="1">
      <c r="B309" s="100"/>
      <c r="C309" s="349" t="s">
        <v>901</v>
      </c>
      <c r="D309" s="230" t="s">
        <v>1888</v>
      </c>
      <c r="E309" s="229">
        <v>4</v>
      </c>
      <c r="F309" s="220">
        <v>106.70914987200001</v>
      </c>
      <c r="G309" s="323">
        <f t="shared" si="59"/>
        <v>106.70914987200001</v>
      </c>
      <c r="J309" s="19"/>
    </row>
    <row r="310" spans="2:10" ht="14.25" customHeight="1" thickBot="1">
      <c r="B310" s="246"/>
      <c r="C310" s="251"/>
      <c r="D310" s="251"/>
      <c r="E310" s="247"/>
      <c r="F310" s="251"/>
      <c r="G310" s="250"/>
      <c r="J310" s="19"/>
    </row>
    <row r="311" spans="2:10" ht="9.9499999999999993" customHeight="1" thickBot="1">
      <c r="B311" s="241"/>
      <c r="C311" s="244"/>
      <c r="D311" s="244"/>
      <c r="E311" s="244"/>
      <c r="F311" s="244"/>
      <c r="G311" s="244"/>
      <c r="J311" s="19"/>
    </row>
    <row r="312" spans="2:10" ht="14.25" customHeight="1">
      <c r="B312" s="265"/>
      <c r="C312" s="266"/>
      <c r="D312" s="105"/>
      <c r="E312" s="105"/>
      <c r="F312" s="290"/>
      <c r="G312" s="612"/>
    </row>
    <row r="313" spans="2:10" ht="14.25" customHeight="1">
      <c r="B313" s="613" t="s">
        <v>1757</v>
      </c>
      <c r="C313" s="356" t="s">
        <v>1738</v>
      </c>
      <c r="D313" s="237" t="s">
        <v>1743</v>
      </c>
      <c r="E313" s="237" t="s">
        <v>1794</v>
      </c>
      <c r="F313" s="321">
        <v>7.7234514240000012</v>
      </c>
      <c r="G313" s="322">
        <f>F313*(100-$G$5)/100</f>
        <v>7.7234514240000012</v>
      </c>
    </row>
    <row r="314" spans="2:10" ht="14.25" customHeight="1">
      <c r="B314" s="613" t="s">
        <v>1758</v>
      </c>
      <c r="C314" s="356" t="s">
        <v>1739</v>
      </c>
      <c r="D314" s="237" t="s">
        <v>1744</v>
      </c>
      <c r="E314" s="229" t="s">
        <v>1795</v>
      </c>
      <c r="F314" s="321">
        <v>9.6571413120000003</v>
      </c>
      <c r="G314" s="322">
        <f t="shared" ref="G314:G317" si="60">F314*(100-$G$5)/100</f>
        <v>9.6571413120000003</v>
      </c>
    </row>
    <row r="315" spans="2:10" ht="14.25" customHeight="1">
      <c r="B315" s="613"/>
      <c r="C315" s="356" t="s">
        <v>1740</v>
      </c>
      <c r="D315" s="237" t="s">
        <v>1745</v>
      </c>
      <c r="E315" s="229" t="s">
        <v>1796</v>
      </c>
      <c r="F315" s="321">
        <v>11.658679968</v>
      </c>
      <c r="G315" s="323">
        <f t="shared" si="60"/>
        <v>11.658679968</v>
      </c>
    </row>
    <row r="316" spans="2:10" ht="14.25" customHeight="1">
      <c r="B316" s="613"/>
      <c r="C316" s="356" t="s">
        <v>1741</v>
      </c>
      <c r="D316" s="237" t="s">
        <v>1746</v>
      </c>
      <c r="E316" s="229" t="s">
        <v>1790</v>
      </c>
      <c r="F316" s="321">
        <v>13.592369855999999</v>
      </c>
      <c r="G316" s="323">
        <f t="shared" si="60"/>
        <v>13.592369855999999</v>
      </c>
    </row>
    <row r="317" spans="2:10" ht="14.25" customHeight="1">
      <c r="B317" s="613"/>
      <c r="C317" s="357" t="s">
        <v>1742</v>
      </c>
      <c r="D317" s="229" t="s">
        <v>1747</v>
      </c>
      <c r="E317" s="229" t="s">
        <v>1773</v>
      </c>
      <c r="F317" s="321">
        <v>15.379054080000001</v>
      </c>
      <c r="G317" s="323">
        <f t="shared" si="60"/>
        <v>15.379054080000001</v>
      </c>
    </row>
    <row r="318" spans="2:10" ht="14.25" customHeight="1">
      <c r="B318" s="613"/>
      <c r="C318" s="270"/>
      <c r="D318" s="29"/>
      <c r="E318" s="29"/>
      <c r="F318" s="219"/>
      <c r="G318" s="201"/>
    </row>
    <row r="319" spans="2:10" ht="14.25" customHeight="1">
      <c r="B319" s="613" t="s">
        <v>1748</v>
      </c>
      <c r="C319" s="356" t="s">
        <v>1749</v>
      </c>
      <c r="D319" s="237" t="s">
        <v>1885</v>
      </c>
      <c r="E319" s="237">
        <v>80</v>
      </c>
      <c r="F319" s="321">
        <v>19.314282624000001</v>
      </c>
      <c r="G319" s="322">
        <f t="shared" ref="G319:G324" si="61">F319*(100-$G$5)/100</f>
        <v>19.314282624000001</v>
      </c>
    </row>
    <row r="320" spans="2:10" ht="14.25" customHeight="1">
      <c r="B320" s="613" t="s">
        <v>1759</v>
      </c>
      <c r="C320" s="356" t="s">
        <v>1750</v>
      </c>
      <c r="D320" s="237" t="s">
        <v>1886</v>
      </c>
      <c r="E320" s="229">
        <v>80</v>
      </c>
      <c r="F320" s="321">
        <v>19.314282624000001</v>
      </c>
      <c r="G320" s="322">
        <f t="shared" si="61"/>
        <v>19.314282624000001</v>
      </c>
    </row>
    <row r="321" spans="2:10" ht="14.25" customHeight="1">
      <c r="B321" s="613"/>
      <c r="C321" s="356" t="s">
        <v>1751</v>
      </c>
      <c r="D321" s="237" t="s">
        <v>1765</v>
      </c>
      <c r="E321" s="229">
        <v>70</v>
      </c>
      <c r="F321" s="321">
        <v>27.026425920000001</v>
      </c>
      <c r="G321" s="323">
        <f t="shared" si="61"/>
        <v>27.026425920000001</v>
      </c>
    </row>
    <row r="322" spans="2:10" ht="14.25" customHeight="1">
      <c r="B322" s="613"/>
      <c r="C322" s="356" t="s">
        <v>1752</v>
      </c>
      <c r="D322" s="237" t="s">
        <v>1766</v>
      </c>
      <c r="E322" s="229">
        <v>55</v>
      </c>
      <c r="F322" s="321">
        <v>27.026425920000001</v>
      </c>
      <c r="G322" s="323">
        <f t="shared" si="61"/>
        <v>27.026425920000001</v>
      </c>
    </row>
    <row r="323" spans="2:10" ht="14.25" customHeight="1">
      <c r="B323" s="613"/>
      <c r="C323" s="356" t="s">
        <v>1753</v>
      </c>
      <c r="D323" s="237" t="s">
        <v>1767</v>
      </c>
      <c r="E323" s="229">
        <v>60</v>
      </c>
      <c r="F323" s="321">
        <v>34.693336704000004</v>
      </c>
      <c r="G323" s="323">
        <f t="shared" si="61"/>
        <v>34.693336704000004</v>
      </c>
    </row>
    <row r="324" spans="2:10" ht="14.25" customHeight="1">
      <c r="B324" s="613"/>
      <c r="C324" s="356" t="s">
        <v>1754</v>
      </c>
      <c r="D324" s="237" t="s">
        <v>1768</v>
      </c>
      <c r="E324" s="229">
        <v>40</v>
      </c>
      <c r="F324" s="321">
        <v>34.693336704000004</v>
      </c>
      <c r="G324" s="323">
        <f t="shared" si="61"/>
        <v>34.693336704000004</v>
      </c>
    </row>
    <row r="325" spans="2:10" ht="14.25" customHeight="1" thickBot="1">
      <c r="B325" s="618"/>
      <c r="C325" s="619"/>
      <c r="D325" s="441"/>
      <c r="E325" s="441"/>
      <c r="F325" s="620"/>
      <c r="G325" s="621"/>
    </row>
    <row r="326" spans="2:10" ht="9.9499999999999993" customHeight="1">
      <c r="B326" s="241"/>
      <c r="C326" s="244"/>
      <c r="D326" s="244"/>
      <c r="E326" s="244"/>
      <c r="F326" s="244"/>
      <c r="G326" s="244"/>
      <c r="J326" s="19"/>
    </row>
    <row r="327" spans="2:10" ht="14.25" customHeight="1">
      <c r="B327" s="1186" t="s">
        <v>1857</v>
      </c>
      <c r="C327" s="1187"/>
      <c r="D327" s="1187"/>
      <c r="E327" s="1187"/>
      <c r="F327" s="1188"/>
      <c r="G327" s="787">
        <f>'RABATOVÝ LIST '!J13</f>
        <v>0</v>
      </c>
      <c r="J327" s="19"/>
    </row>
    <row r="328" spans="2:10" ht="9.9499999999999993" customHeight="1" thickBot="1">
      <c r="B328" s="341"/>
      <c r="C328" s="341"/>
      <c r="D328" s="341"/>
      <c r="E328" s="341"/>
      <c r="F328" s="341"/>
      <c r="G328" s="341"/>
      <c r="J328" s="19"/>
    </row>
    <row r="329" spans="2:10" ht="14.25" customHeight="1">
      <c r="B329" s="346"/>
      <c r="C329" s="347"/>
      <c r="D329" s="347"/>
      <c r="E329" s="347"/>
      <c r="F329" s="347"/>
      <c r="G329" s="348"/>
      <c r="J329" s="19"/>
    </row>
    <row r="330" spans="2:10" ht="14.25" customHeight="1">
      <c r="B330" s="100"/>
      <c r="C330" s="350">
        <v>342000016</v>
      </c>
      <c r="D330" s="351">
        <v>16</v>
      </c>
      <c r="E330" s="351" t="s">
        <v>15</v>
      </c>
      <c r="F330" s="364" t="s">
        <v>1404</v>
      </c>
      <c r="G330" s="365" t="s">
        <v>1404</v>
      </c>
      <c r="J330" s="19"/>
    </row>
    <row r="331" spans="2:10" ht="14.25" customHeight="1">
      <c r="B331" s="613" t="s">
        <v>1723</v>
      </c>
      <c r="C331" s="333">
        <v>342000020</v>
      </c>
      <c r="D331" s="334">
        <v>20</v>
      </c>
      <c r="E331" s="334" t="s">
        <v>15</v>
      </c>
      <c r="F331" s="364" t="s">
        <v>1404</v>
      </c>
      <c r="G331" s="365" t="s">
        <v>1404</v>
      </c>
      <c r="J331" s="19"/>
    </row>
    <row r="332" spans="2:10" ht="14.25" customHeight="1">
      <c r="B332" s="97"/>
      <c r="C332" s="333">
        <v>342000025</v>
      </c>
      <c r="D332" s="334">
        <v>25</v>
      </c>
      <c r="E332" s="334" t="s">
        <v>15</v>
      </c>
      <c r="F332" s="364" t="s">
        <v>1404</v>
      </c>
      <c r="G332" s="365" t="s">
        <v>1404</v>
      </c>
      <c r="J332" s="19"/>
    </row>
    <row r="333" spans="2:10" ht="14.25" customHeight="1">
      <c r="B333" s="4"/>
      <c r="C333" s="333">
        <v>342000032</v>
      </c>
      <c r="D333" s="334">
        <v>32</v>
      </c>
      <c r="E333" s="334" t="s">
        <v>15</v>
      </c>
      <c r="F333" s="364" t="s">
        <v>1404</v>
      </c>
      <c r="G333" s="365" t="s">
        <v>1404</v>
      </c>
      <c r="J333" s="19"/>
    </row>
    <row r="334" spans="2:10" ht="14.25" customHeight="1">
      <c r="B334" s="227"/>
      <c r="C334" s="333">
        <v>342000040</v>
      </c>
      <c r="D334" s="334">
        <v>40</v>
      </c>
      <c r="E334" s="334" t="s">
        <v>15</v>
      </c>
      <c r="F334" s="364" t="s">
        <v>1404</v>
      </c>
      <c r="G334" s="365" t="s">
        <v>1404</v>
      </c>
      <c r="J334" s="19"/>
    </row>
    <row r="335" spans="2:10" ht="14.25" customHeight="1">
      <c r="B335" s="227"/>
      <c r="C335" s="333">
        <v>342000050</v>
      </c>
      <c r="D335" s="334">
        <v>50</v>
      </c>
      <c r="E335" s="334" t="s">
        <v>15</v>
      </c>
      <c r="F335" s="364" t="s">
        <v>1404</v>
      </c>
      <c r="G335" s="365" t="s">
        <v>1404</v>
      </c>
      <c r="J335" s="19"/>
    </row>
    <row r="336" spans="2:10" ht="14.25" customHeight="1">
      <c r="B336" s="227"/>
      <c r="C336" s="333">
        <v>342000063</v>
      </c>
      <c r="D336" s="334">
        <v>63</v>
      </c>
      <c r="E336" s="334" t="s">
        <v>15</v>
      </c>
      <c r="F336" s="364" t="s">
        <v>1404</v>
      </c>
      <c r="G336" s="365" t="s">
        <v>1404</v>
      </c>
      <c r="J336" s="19"/>
    </row>
    <row r="337" spans="2:10" ht="14.25" customHeight="1">
      <c r="B337" s="227"/>
      <c r="C337" s="333">
        <v>342000075</v>
      </c>
      <c r="D337" s="334">
        <v>75</v>
      </c>
      <c r="E337" s="334" t="s">
        <v>15</v>
      </c>
      <c r="F337" s="364" t="s">
        <v>1404</v>
      </c>
      <c r="G337" s="365" t="s">
        <v>1404</v>
      </c>
      <c r="J337" s="19"/>
    </row>
    <row r="338" spans="2:10" ht="14.25" customHeight="1">
      <c r="B338" s="227"/>
      <c r="C338" s="333">
        <v>342000090</v>
      </c>
      <c r="D338" s="334">
        <v>90</v>
      </c>
      <c r="E338" s="334" t="s">
        <v>15</v>
      </c>
      <c r="F338" s="364" t="s">
        <v>1404</v>
      </c>
      <c r="G338" s="365" t="s">
        <v>1404</v>
      </c>
      <c r="J338" s="19"/>
    </row>
    <row r="339" spans="2:10" ht="14.25" customHeight="1">
      <c r="B339" s="227"/>
      <c r="C339" s="333">
        <v>342000110</v>
      </c>
      <c r="D339" s="334">
        <v>110</v>
      </c>
      <c r="E339" s="334" t="s">
        <v>15</v>
      </c>
      <c r="F339" s="364" t="s">
        <v>1404</v>
      </c>
      <c r="G339" s="365" t="s">
        <v>1404</v>
      </c>
      <c r="J339" s="19"/>
    </row>
    <row r="340" spans="2:10" ht="14.25" customHeight="1" thickBot="1">
      <c r="B340" s="246"/>
      <c r="C340" s="271"/>
      <c r="D340" s="248"/>
      <c r="E340" s="248"/>
      <c r="F340" s="272"/>
      <c r="G340" s="205"/>
      <c r="J340" s="19"/>
    </row>
    <row r="341" spans="2:10" ht="9.9499999999999993" customHeight="1" thickBot="1">
      <c r="B341" s="241"/>
      <c r="C341" s="273"/>
      <c r="F341" s="274"/>
      <c r="G341" s="281"/>
      <c r="J341" s="19"/>
    </row>
    <row r="342" spans="2:10" ht="14.25" customHeight="1">
      <c r="B342" s="226"/>
      <c r="C342" s="302"/>
      <c r="D342" s="105"/>
      <c r="E342" s="105"/>
      <c r="F342" s="287"/>
      <c r="G342" s="288"/>
      <c r="J342" s="19"/>
    </row>
    <row r="343" spans="2:10" ht="14.25" customHeight="1">
      <c r="B343" s="100"/>
      <c r="C343" s="350">
        <v>343000016</v>
      </c>
      <c r="D343" s="351">
        <v>16</v>
      </c>
      <c r="E343" s="351" t="s">
        <v>15</v>
      </c>
      <c r="F343" s="364" t="s">
        <v>1404</v>
      </c>
      <c r="G343" s="365" t="s">
        <v>1404</v>
      </c>
      <c r="J343" s="19"/>
    </row>
    <row r="344" spans="2:10" ht="14.25" customHeight="1">
      <c r="B344" s="613" t="s">
        <v>1521</v>
      </c>
      <c r="C344" s="333">
        <v>343000020</v>
      </c>
      <c r="D344" s="334">
        <v>20</v>
      </c>
      <c r="E344" s="334" t="s">
        <v>15</v>
      </c>
      <c r="F344" s="364" t="s">
        <v>1404</v>
      </c>
      <c r="G344" s="365" t="s">
        <v>1404</v>
      </c>
      <c r="J344" s="19"/>
    </row>
    <row r="345" spans="2:10" ht="14.25" customHeight="1">
      <c r="B345" s="97"/>
      <c r="C345" s="333">
        <v>343000025</v>
      </c>
      <c r="D345" s="334">
        <v>25</v>
      </c>
      <c r="E345" s="334" t="s">
        <v>15</v>
      </c>
      <c r="F345" s="364" t="s">
        <v>1404</v>
      </c>
      <c r="G345" s="365" t="s">
        <v>1404</v>
      </c>
      <c r="J345" s="19"/>
    </row>
    <row r="346" spans="2:10" ht="14.25" customHeight="1">
      <c r="B346" s="4"/>
      <c r="C346" s="333">
        <v>343000032</v>
      </c>
      <c r="D346" s="334">
        <v>32</v>
      </c>
      <c r="E346" s="334" t="s">
        <v>15</v>
      </c>
      <c r="F346" s="364" t="s">
        <v>1404</v>
      </c>
      <c r="G346" s="365" t="s">
        <v>1404</v>
      </c>
      <c r="J346" s="19"/>
    </row>
    <row r="347" spans="2:10" ht="14.25" customHeight="1">
      <c r="B347" s="227"/>
      <c r="C347" s="333">
        <v>343000040</v>
      </c>
      <c r="D347" s="334">
        <v>40</v>
      </c>
      <c r="E347" s="334" t="s">
        <v>15</v>
      </c>
      <c r="F347" s="364" t="s">
        <v>1404</v>
      </c>
      <c r="G347" s="365" t="s">
        <v>1404</v>
      </c>
      <c r="J347" s="19"/>
    </row>
    <row r="348" spans="2:10" ht="14.25" customHeight="1">
      <c r="B348" s="227"/>
      <c r="C348" s="333">
        <v>343000050</v>
      </c>
      <c r="D348" s="334">
        <v>50</v>
      </c>
      <c r="E348" s="334" t="s">
        <v>15</v>
      </c>
      <c r="F348" s="364" t="s">
        <v>1404</v>
      </c>
      <c r="G348" s="365" t="s">
        <v>1404</v>
      </c>
      <c r="J348" s="19"/>
    </row>
    <row r="349" spans="2:10" ht="14.25" customHeight="1">
      <c r="B349" s="227"/>
      <c r="C349" s="333">
        <v>343000063</v>
      </c>
      <c r="D349" s="334">
        <v>63</v>
      </c>
      <c r="E349" s="334" t="s">
        <v>15</v>
      </c>
      <c r="F349" s="364" t="s">
        <v>1404</v>
      </c>
      <c r="G349" s="365" t="s">
        <v>1404</v>
      </c>
      <c r="J349" s="19"/>
    </row>
    <row r="350" spans="2:10" ht="14.25" customHeight="1">
      <c r="B350" s="227"/>
      <c r="C350" s="333">
        <v>343000075</v>
      </c>
      <c r="D350" s="334">
        <v>75</v>
      </c>
      <c r="E350" s="334" t="s">
        <v>15</v>
      </c>
      <c r="F350" s="364" t="s">
        <v>1404</v>
      </c>
      <c r="G350" s="365" t="s">
        <v>1404</v>
      </c>
      <c r="J350" s="19"/>
    </row>
    <row r="351" spans="2:10" ht="14.25" customHeight="1">
      <c r="B351" s="227"/>
      <c r="C351" s="333">
        <v>343000090</v>
      </c>
      <c r="D351" s="334">
        <v>90</v>
      </c>
      <c r="E351" s="334" t="s">
        <v>15</v>
      </c>
      <c r="F351" s="364" t="s">
        <v>1404</v>
      </c>
      <c r="G351" s="365" t="s">
        <v>1404</v>
      </c>
      <c r="J351" s="19"/>
    </row>
    <row r="352" spans="2:10" ht="14.25" customHeight="1">
      <c r="B352" s="227"/>
      <c r="C352" s="333">
        <v>343000110</v>
      </c>
      <c r="D352" s="334">
        <v>110</v>
      </c>
      <c r="E352" s="334" t="s">
        <v>15</v>
      </c>
      <c r="F352" s="364" t="s">
        <v>1404</v>
      </c>
      <c r="G352" s="365" t="s">
        <v>1404</v>
      </c>
      <c r="J352" s="19"/>
    </row>
    <row r="353" spans="2:10" ht="14.25" customHeight="1" thickBot="1">
      <c r="B353" s="246"/>
      <c r="C353" s="271"/>
      <c r="D353" s="248"/>
      <c r="E353" s="248"/>
      <c r="F353" s="272"/>
      <c r="G353" s="205"/>
      <c r="J353" s="19"/>
    </row>
    <row r="354" spans="2:10" ht="9.9499999999999993" customHeight="1" thickBot="1">
      <c r="B354" s="241"/>
      <c r="C354" s="273"/>
      <c r="F354" s="274"/>
      <c r="G354" s="281"/>
      <c r="J354" s="19"/>
    </row>
    <row r="355" spans="2:10" ht="14.25" customHeight="1">
      <c r="B355" s="226"/>
      <c r="C355" s="302"/>
      <c r="D355" s="105"/>
      <c r="E355" s="105"/>
      <c r="F355" s="287"/>
      <c r="G355" s="288"/>
      <c r="J355" s="19"/>
    </row>
    <row r="356" spans="2:10" ht="14.25" customHeight="1">
      <c r="B356" s="100"/>
      <c r="C356" s="350">
        <v>345000016</v>
      </c>
      <c r="D356" s="351">
        <v>16</v>
      </c>
      <c r="E356" s="351" t="s">
        <v>15</v>
      </c>
      <c r="F356" s="364" t="s">
        <v>1404</v>
      </c>
      <c r="G356" s="365" t="s">
        <v>1404</v>
      </c>
      <c r="J356" s="19"/>
    </row>
    <row r="357" spans="2:10" ht="14.25" customHeight="1">
      <c r="B357" s="613" t="s">
        <v>2355</v>
      </c>
      <c r="C357" s="333">
        <v>345000020</v>
      </c>
      <c r="D357" s="334">
        <v>20</v>
      </c>
      <c r="E357" s="334" t="s">
        <v>15</v>
      </c>
      <c r="F357" s="364" t="s">
        <v>1404</v>
      </c>
      <c r="G357" s="365" t="s">
        <v>1404</v>
      </c>
      <c r="J357" s="19"/>
    </row>
    <row r="358" spans="2:10" ht="14.25" customHeight="1">
      <c r="B358" s="97"/>
      <c r="C358" s="333">
        <v>345000025</v>
      </c>
      <c r="D358" s="334">
        <v>25</v>
      </c>
      <c r="E358" s="334" t="s">
        <v>15</v>
      </c>
      <c r="F358" s="364" t="s">
        <v>1404</v>
      </c>
      <c r="G358" s="365" t="s">
        <v>1404</v>
      </c>
      <c r="J358" s="19"/>
    </row>
    <row r="359" spans="2:10" ht="14.25" customHeight="1">
      <c r="B359" s="4"/>
      <c r="C359" s="333">
        <v>345000032</v>
      </c>
      <c r="D359" s="334">
        <v>32</v>
      </c>
      <c r="E359" s="334" t="s">
        <v>15</v>
      </c>
      <c r="F359" s="364" t="s">
        <v>1404</v>
      </c>
      <c r="G359" s="365" t="s">
        <v>1404</v>
      </c>
      <c r="J359" s="19"/>
    </row>
    <row r="360" spans="2:10" ht="14.25" customHeight="1">
      <c r="B360" s="227"/>
      <c r="C360" s="333">
        <v>345000040</v>
      </c>
      <c r="D360" s="334">
        <v>40</v>
      </c>
      <c r="E360" s="334" t="s">
        <v>15</v>
      </c>
      <c r="F360" s="364" t="s">
        <v>1404</v>
      </c>
      <c r="G360" s="365" t="s">
        <v>1404</v>
      </c>
      <c r="J360" s="19"/>
    </row>
    <row r="361" spans="2:10" ht="14.25" customHeight="1">
      <c r="B361" s="227"/>
      <c r="C361" s="333">
        <v>345000050</v>
      </c>
      <c r="D361" s="334">
        <v>50</v>
      </c>
      <c r="E361" s="334" t="s">
        <v>15</v>
      </c>
      <c r="F361" s="364" t="s">
        <v>1404</v>
      </c>
      <c r="G361" s="365" t="s">
        <v>1404</v>
      </c>
      <c r="J361" s="19"/>
    </row>
    <row r="362" spans="2:10" ht="14.25" customHeight="1">
      <c r="B362" s="227"/>
      <c r="C362" s="333">
        <v>345000063</v>
      </c>
      <c r="D362" s="334">
        <v>63</v>
      </c>
      <c r="E362" s="334" t="s">
        <v>15</v>
      </c>
      <c r="F362" s="364" t="s">
        <v>1404</v>
      </c>
      <c r="G362" s="365" t="s">
        <v>1404</v>
      </c>
      <c r="J362" s="19"/>
    </row>
    <row r="363" spans="2:10" ht="14.25" customHeight="1">
      <c r="B363" s="227"/>
      <c r="C363" s="333">
        <v>345000075</v>
      </c>
      <c r="D363" s="334">
        <v>75</v>
      </c>
      <c r="E363" s="334" t="s">
        <v>15</v>
      </c>
      <c r="F363" s="364" t="s">
        <v>1404</v>
      </c>
      <c r="G363" s="365" t="s">
        <v>1404</v>
      </c>
      <c r="J363" s="19"/>
    </row>
    <row r="364" spans="2:10" ht="14.25" customHeight="1">
      <c r="B364" s="227"/>
      <c r="C364" s="333">
        <v>345000090</v>
      </c>
      <c r="D364" s="334">
        <v>90</v>
      </c>
      <c r="E364" s="334" t="s">
        <v>15</v>
      </c>
      <c r="F364" s="364" t="s">
        <v>1404</v>
      </c>
      <c r="G364" s="365" t="s">
        <v>1404</v>
      </c>
      <c r="J364" s="19"/>
    </row>
    <row r="365" spans="2:10" ht="14.25" customHeight="1">
      <c r="B365" s="227"/>
      <c r="C365" s="333">
        <v>345000110</v>
      </c>
      <c r="D365" s="334">
        <v>110</v>
      </c>
      <c r="E365" s="334" t="s">
        <v>15</v>
      </c>
      <c r="F365" s="364" t="s">
        <v>1404</v>
      </c>
      <c r="G365" s="365" t="s">
        <v>1404</v>
      </c>
      <c r="J365" s="19"/>
    </row>
    <row r="366" spans="2:10" ht="14.25" customHeight="1" thickBot="1">
      <c r="B366" s="246"/>
      <c r="C366" s="271"/>
      <c r="D366" s="248"/>
      <c r="E366" s="248"/>
      <c r="F366" s="272"/>
      <c r="G366" s="205"/>
      <c r="J366" s="19"/>
    </row>
    <row r="367" spans="2:10" ht="9.9499999999999993" customHeight="1" thickBot="1">
      <c r="B367" s="241"/>
      <c r="C367" s="273"/>
      <c r="F367" s="274"/>
      <c r="G367" s="281"/>
      <c r="J367" s="19"/>
    </row>
    <row r="368" spans="2:10" ht="14.25" customHeight="1">
      <c r="B368" s="226"/>
      <c r="C368" s="302"/>
      <c r="D368" s="105"/>
      <c r="E368" s="105"/>
      <c r="F368" s="287"/>
      <c r="G368" s="288"/>
      <c r="J368" s="19"/>
    </row>
    <row r="369" spans="2:10" ht="14.25" customHeight="1">
      <c r="B369" s="227"/>
      <c r="C369" s="649" t="s">
        <v>2234</v>
      </c>
      <c r="D369" s="351">
        <v>16</v>
      </c>
      <c r="E369" s="351" t="s">
        <v>15</v>
      </c>
      <c r="F369" s="364" t="s">
        <v>1404</v>
      </c>
      <c r="G369" s="365" t="s">
        <v>1404</v>
      </c>
      <c r="J369" s="19"/>
    </row>
    <row r="370" spans="2:10" ht="14.25" customHeight="1">
      <c r="B370" s="613" t="s">
        <v>1522</v>
      </c>
      <c r="C370" s="649" t="s">
        <v>2235</v>
      </c>
      <c r="D370" s="351">
        <v>20</v>
      </c>
      <c r="E370" s="351" t="s">
        <v>15</v>
      </c>
      <c r="F370" s="364" t="s">
        <v>1404</v>
      </c>
      <c r="G370" s="365" t="s">
        <v>1404</v>
      </c>
      <c r="J370" s="19"/>
    </row>
    <row r="371" spans="2:10" ht="14.25" customHeight="1">
      <c r="B371" s="613"/>
      <c r="C371" s="650" t="s">
        <v>2236</v>
      </c>
      <c r="D371" s="334">
        <v>25</v>
      </c>
      <c r="E371" s="334" t="s">
        <v>15</v>
      </c>
      <c r="F371" s="364" t="s">
        <v>1404</v>
      </c>
      <c r="G371" s="365" t="s">
        <v>1404</v>
      </c>
      <c r="J371" s="19"/>
    </row>
    <row r="372" spans="2:10" ht="14.25" customHeight="1">
      <c r="B372" s="97"/>
      <c r="C372" s="650" t="s">
        <v>2237</v>
      </c>
      <c r="D372" s="334">
        <v>32</v>
      </c>
      <c r="E372" s="334" t="s">
        <v>15</v>
      </c>
      <c r="F372" s="364" t="s">
        <v>1404</v>
      </c>
      <c r="G372" s="365" t="s">
        <v>1404</v>
      </c>
      <c r="J372" s="19"/>
    </row>
    <row r="373" spans="2:10" ht="14.25" customHeight="1">
      <c r="B373" s="4"/>
      <c r="C373" s="650" t="s">
        <v>2238</v>
      </c>
      <c r="D373" s="334">
        <v>40</v>
      </c>
      <c r="E373" s="334" t="s">
        <v>15</v>
      </c>
      <c r="F373" s="364" t="s">
        <v>1404</v>
      </c>
      <c r="G373" s="365" t="s">
        <v>1404</v>
      </c>
      <c r="J373" s="19"/>
    </row>
    <row r="374" spans="2:10" ht="14.25" customHeight="1">
      <c r="B374" s="227"/>
      <c r="C374" s="650" t="s">
        <v>2239</v>
      </c>
      <c r="D374" s="334">
        <v>50</v>
      </c>
      <c r="E374" s="334" t="s">
        <v>15</v>
      </c>
      <c r="F374" s="364" t="s">
        <v>1404</v>
      </c>
      <c r="G374" s="365" t="s">
        <v>1404</v>
      </c>
      <c r="J374" s="19"/>
    </row>
    <row r="375" spans="2:10" ht="14.25" customHeight="1">
      <c r="B375" s="227"/>
      <c r="C375" s="650" t="s">
        <v>2240</v>
      </c>
      <c r="D375" s="334">
        <v>63</v>
      </c>
      <c r="E375" s="334" t="s">
        <v>15</v>
      </c>
      <c r="F375" s="364" t="s">
        <v>1404</v>
      </c>
      <c r="G375" s="365" t="s">
        <v>1404</v>
      </c>
      <c r="J375" s="19"/>
    </row>
    <row r="376" spans="2:10" ht="14.25" customHeight="1">
      <c r="B376" s="227"/>
      <c r="C376" s="650" t="s">
        <v>2241</v>
      </c>
      <c r="D376" s="334">
        <v>75</v>
      </c>
      <c r="E376" s="334" t="s">
        <v>15</v>
      </c>
      <c r="F376" s="364" t="s">
        <v>1404</v>
      </c>
      <c r="G376" s="365" t="s">
        <v>1404</v>
      </c>
      <c r="J376" s="19"/>
    </row>
    <row r="377" spans="2:10" ht="14.25" customHeight="1">
      <c r="B377" s="227"/>
      <c r="C377" s="650" t="s">
        <v>2242</v>
      </c>
      <c r="D377" s="334">
        <v>90</v>
      </c>
      <c r="E377" s="334" t="s">
        <v>15</v>
      </c>
      <c r="F377" s="364" t="s">
        <v>1404</v>
      </c>
      <c r="G377" s="365" t="s">
        <v>1404</v>
      </c>
      <c r="J377" s="19"/>
    </row>
    <row r="378" spans="2:10" ht="14.25" customHeight="1">
      <c r="B378" s="227"/>
      <c r="C378" s="650" t="s">
        <v>2243</v>
      </c>
      <c r="D378" s="334">
        <v>110</v>
      </c>
      <c r="E378" s="334" t="s">
        <v>15</v>
      </c>
      <c r="F378" s="364" t="s">
        <v>1404</v>
      </c>
      <c r="G378" s="365" t="s">
        <v>1404</v>
      </c>
      <c r="J378" s="19"/>
    </row>
    <row r="379" spans="2:10" ht="14.25" customHeight="1" thickBot="1">
      <c r="B379" s="304"/>
      <c r="C379" s="263"/>
      <c r="D379" s="248"/>
      <c r="E379" s="248"/>
      <c r="F379" s="272"/>
      <c r="G379" s="205"/>
    </row>
    <row r="380" spans="2:10" ht="9.9499999999999993" customHeight="1" thickBot="1">
      <c r="F380" s="281"/>
      <c r="G380" s="611"/>
    </row>
    <row r="381" spans="2:10" ht="14.25" customHeight="1">
      <c r="B381" s="624"/>
      <c r="C381" s="625"/>
      <c r="D381" s="625"/>
      <c r="E381" s="625"/>
      <c r="F381" s="625"/>
      <c r="G381" s="626"/>
      <c r="H381" s="520"/>
    </row>
    <row r="382" spans="2:10" ht="14.25" customHeight="1">
      <c r="B382" s="627" t="s">
        <v>1727</v>
      </c>
      <c r="C382" s="628"/>
      <c r="D382" s="558"/>
      <c r="E382" s="558"/>
      <c r="F382" s="629"/>
      <c r="G382" s="630"/>
      <c r="H382" s="520"/>
    </row>
    <row r="383" spans="2:10" ht="14.25" customHeight="1">
      <c r="B383" s="627"/>
      <c r="C383" s="566">
        <v>676001</v>
      </c>
      <c r="D383" s="1181" t="s">
        <v>2502</v>
      </c>
      <c r="E383" s="1181"/>
      <c r="F383" s="690">
        <v>8.5279999999999987</v>
      </c>
      <c r="G383" s="604">
        <f>F383*(100-$G$327)/100</f>
        <v>8.5279999999999987</v>
      </c>
      <c r="H383" s="520"/>
    </row>
    <row r="384" spans="2:10" ht="14.25" customHeight="1">
      <c r="B384" s="565"/>
      <c r="C384" s="566">
        <v>676003</v>
      </c>
      <c r="D384" s="1182" t="s">
        <v>1726</v>
      </c>
      <c r="E384" s="1182"/>
      <c r="F384" s="690">
        <v>8.6667360000000002</v>
      </c>
      <c r="G384" s="604">
        <f>F384*(100-$G$327)/100</f>
        <v>8.6667360000000002</v>
      </c>
      <c r="H384" s="520"/>
    </row>
    <row r="385" spans="2:8" ht="14.25" customHeight="1" thickBot="1">
      <c r="B385" s="634"/>
      <c r="C385" s="635"/>
      <c r="D385" s="576"/>
      <c r="E385" s="576"/>
      <c r="F385" s="636"/>
      <c r="G385" s="637"/>
      <c r="H385" s="520"/>
    </row>
    <row r="386" spans="2:8" ht="9.9499999999999993" customHeight="1" thickBot="1">
      <c r="B386" s="638"/>
      <c r="C386" s="548"/>
      <c r="D386" s="549"/>
      <c r="E386" s="549"/>
      <c r="F386" s="550"/>
      <c r="G386" s="639"/>
      <c r="H386" s="520"/>
    </row>
    <row r="387" spans="2:8" ht="14.25" customHeight="1">
      <c r="B387" s="624"/>
      <c r="C387" s="625"/>
      <c r="D387" s="625"/>
      <c r="E387" s="625"/>
      <c r="F387" s="625"/>
      <c r="G387" s="626"/>
    </row>
    <row r="388" spans="2:8" ht="14.25" customHeight="1">
      <c r="B388" s="627" t="s">
        <v>2350</v>
      </c>
      <c r="C388" s="628"/>
      <c r="D388" s="558"/>
      <c r="E388" s="558"/>
      <c r="F388" s="629"/>
      <c r="G388" s="630"/>
    </row>
    <row r="389" spans="2:8" ht="14.25" customHeight="1">
      <c r="B389" s="627"/>
      <c r="C389" s="628"/>
      <c r="D389" s="558"/>
      <c r="E389" s="558"/>
      <c r="F389" s="629"/>
      <c r="G389" s="630"/>
    </row>
    <row r="390" spans="2:8" ht="14.25" customHeight="1">
      <c r="B390" s="627"/>
      <c r="C390" s="566">
        <v>676099</v>
      </c>
      <c r="D390" s="567" t="s">
        <v>1867</v>
      </c>
      <c r="E390" s="567" t="s">
        <v>15</v>
      </c>
      <c r="F390" s="691">
        <v>26.742768000000002</v>
      </c>
      <c r="G390" s="322">
        <f>F390*(100-$G$327)/100</f>
        <v>26.742768000000002</v>
      </c>
    </row>
    <row r="391" spans="2:8" ht="14.25" customHeight="1">
      <c r="B391" s="627"/>
      <c r="C391" s="566">
        <v>676100</v>
      </c>
      <c r="D391" s="567" t="s">
        <v>2351</v>
      </c>
      <c r="E391" s="567" t="s">
        <v>15</v>
      </c>
      <c r="F391" s="691">
        <v>30.699552000000004</v>
      </c>
      <c r="G391" s="322">
        <f>F391*(100-$G$328)/100</f>
        <v>30.699552000000004</v>
      </c>
    </row>
    <row r="392" spans="2:8" ht="14.25" customHeight="1" thickBot="1">
      <c r="B392" s="640"/>
      <c r="C392" s="635"/>
      <c r="D392" s="576"/>
      <c r="E392" s="576"/>
      <c r="F392" s="636"/>
      <c r="G392" s="637"/>
    </row>
    <row r="393" spans="2:8" ht="9.9499999999999993" customHeight="1" thickBot="1"/>
    <row r="394" spans="2:8" ht="14.25" customHeight="1">
      <c r="B394" s="624"/>
      <c r="C394" s="625"/>
      <c r="D394" s="625"/>
      <c r="E394" s="625"/>
      <c r="F394" s="625"/>
      <c r="G394" s="626"/>
      <c r="H394" s="520"/>
    </row>
    <row r="395" spans="2:8" ht="14.25" customHeight="1">
      <c r="B395" s="627" t="s">
        <v>1728</v>
      </c>
      <c r="C395" s="628"/>
      <c r="D395" s="558"/>
      <c r="E395" s="558"/>
      <c r="F395" s="629"/>
      <c r="G395" s="630"/>
      <c r="H395" s="520"/>
    </row>
    <row r="396" spans="2:8" ht="14.25" customHeight="1">
      <c r="B396" s="627"/>
      <c r="C396" s="566">
        <v>676098</v>
      </c>
      <c r="D396" s="567" t="s">
        <v>1726</v>
      </c>
      <c r="E396" s="567" t="s">
        <v>15</v>
      </c>
      <c r="F396" s="690">
        <v>34.751807999999997</v>
      </c>
      <c r="G396" s="604">
        <f>F396*(100-$G$327)/100</f>
        <v>34.751807999999997</v>
      </c>
      <c r="H396" s="520"/>
    </row>
    <row r="397" spans="2:8" ht="14.25" customHeight="1">
      <c r="B397" s="565"/>
      <c r="C397" s="631"/>
      <c r="D397" s="632"/>
      <c r="E397" s="632"/>
      <c r="F397" s="633"/>
      <c r="G397" s="630"/>
      <c r="H397" s="520"/>
    </row>
    <row r="398" spans="2:8" ht="14.25" customHeight="1" thickBot="1">
      <c r="B398" s="640"/>
      <c r="C398" s="635"/>
      <c r="D398" s="576"/>
      <c r="E398" s="576"/>
      <c r="F398" s="636"/>
      <c r="G398" s="637"/>
      <c r="H398" s="520"/>
    </row>
    <row r="399" spans="2:8" ht="9.9499999999999993" customHeight="1"/>
  </sheetData>
  <mergeCells count="10">
    <mergeCell ref="D383:E383"/>
    <mergeCell ref="D384:E384"/>
    <mergeCell ref="B327:F327"/>
    <mergeCell ref="B2:G2"/>
    <mergeCell ref="B3:B5"/>
    <mergeCell ref="D3:D5"/>
    <mergeCell ref="F3:F5"/>
    <mergeCell ref="G3:G4"/>
    <mergeCell ref="E3:E5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tabColor theme="2"/>
  </sheetPr>
  <dimension ref="B1:J162"/>
  <sheetViews>
    <sheetView zoomScaleNormal="100" workbookViewId="0">
      <pane ySplit="5" topLeftCell="A6" activePane="bottomLeft" state="frozen"/>
      <selection pane="bottomLeft" activeCell="K19" sqref="K19"/>
    </sheetView>
  </sheetViews>
  <sheetFormatPr defaultColWidth="8.85546875" defaultRowHeight="14.25" customHeight="1"/>
  <cols>
    <col min="1" max="1" width="2.42578125" style="10" customWidth="1"/>
    <col min="2" max="2" width="35.7109375" style="10" customWidth="1"/>
    <col min="3" max="3" width="13.28515625" style="10" customWidth="1"/>
    <col min="4" max="4" width="15.7109375" style="10" customWidth="1"/>
    <col min="5" max="5" width="10.7109375" style="10" customWidth="1"/>
    <col min="6" max="7" width="14.7109375" style="13" customWidth="1"/>
    <col min="8" max="8" width="1" style="10" customWidth="1"/>
    <col min="9" max="16384" width="8.85546875" style="10"/>
  </cols>
  <sheetData>
    <row r="1" spans="2:9" ht="12.75" customHeight="1"/>
    <row r="2" spans="2:9" ht="20.85" customHeight="1">
      <c r="B2" s="1039" t="s">
        <v>1492</v>
      </c>
      <c r="C2" s="1039"/>
      <c r="D2" s="1039"/>
      <c r="E2" s="1039"/>
      <c r="F2" s="1039"/>
      <c r="G2" s="1039"/>
    </row>
    <row r="3" spans="2:9" ht="14.25" customHeight="1">
      <c r="B3" s="1041" t="s">
        <v>1453</v>
      </c>
      <c r="C3" s="1047" t="s">
        <v>1437</v>
      </c>
      <c r="D3" s="1044" t="s">
        <v>1721</v>
      </c>
      <c r="E3" s="1044" t="s">
        <v>1722</v>
      </c>
      <c r="F3" s="1078" t="s">
        <v>2272</v>
      </c>
      <c r="G3" s="1053" t="s">
        <v>1574</v>
      </c>
    </row>
    <row r="4" spans="2:9" ht="14.25" customHeight="1">
      <c r="B4" s="1042"/>
      <c r="C4" s="1048"/>
      <c r="D4" s="1045"/>
      <c r="E4" s="1045"/>
      <c r="F4" s="1079"/>
      <c r="G4" s="1054"/>
    </row>
    <row r="5" spans="2:9" ht="14.25" customHeight="1">
      <c r="B5" s="1043"/>
      <c r="C5" s="1049"/>
      <c r="D5" s="1046"/>
      <c r="E5" s="1046"/>
      <c r="F5" s="1080"/>
      <c r="G5" s="659">
        <f>'RABATOVÝ LIST '!J15</f>
        <v>0</v>
      </c>
    </row>
    <row r="6" spans="2:9" ht="9.9499999999999993" customHeight="1" thickBot="1">
      <c r="B6" s="303"/>
      <c r="C6" s="60"/>
      <c r="D6" s="242"/>
      <c r="E6" s="242"/>
      <c r="F6" s="275"/>
    </row>
    <row r="7" spans="2:9" ht="14.25" customHeight="1">
      <c r="B7" s="265"/>
      <c r="C7" s="266"/>
      <c r="D7" s="105"/>
      <c r="E7" s="105"/>
      <c r="F7" s="267"/>
      <c r="G7" s="268"/>
      <c r="I7" s="19"/>
    </row>
    <row r="8" spans="2:9" ht="14.25" customHeight="1">
      <c r="B8" s="99" t="s">
        <v>1466</v>
      </c>
      <c r="C8" s="356" t="s">
        <v>902</v>
      </c>
      <c r="D8" s="237">
        <v>16</v>
      </c>
      <c r="E8" s="237">
        <v>75</v>
      </c>
      <c r="F8" s="321">
        <v>12.378245437832703</v>
      </c>
      <c r="G8" s="322">
        <f t="shared" ref="G8:G14" si="0">F8*(100-$G$5)/100</f>
        <v>12.378245437832701</v>
      </c>
    </row>
    <row r="9" spans="2:9" ht="14.25" customHeight="1">
      <c r="B9" s="99" t="s">
        <v>437</v>
      </c>
      <c r="C9" s="357" t="s">
        <v>903</v>
      </c>
      <c r="D9" s="229">
        <v>20</v>
      </c>
      <c r="E9" s="229">
        <v>75</v>
      </c>
      <c r="F9" s="220">
        <v>12.378245437832703</v>
      </c>
      <c r="G9" s="323">
        <f t="shared" si="0"/>
        <v>12.378245437832701</v>
      </c>
    </row>
    <row r="10" spans="2:9" ht="14.25" customHeight="1">
      <c r="B10" s="26"/>
      <c r="C10" s="357" t="s">
        <v>904</v>
      </c>
      <c r="D10" s="229">
        <v>25</v>
      </c>
      <c r="E10" s="229">
        <v>30</v>
      </c>
      <c r="F10" s="220">
        <v>15.689793300381256</v>
      </c>
      <c r="G10" s="323">
        <f t="shared" si="0"/>
        <v>15.689793300381258</v>
      </c>
    </row>
    <row r="11" spans="2:9" ht="14.25" customHeight="1">
      <c r="B11" s="100"/>
      <c r="C11" s="357" t="s">
        <v>905</v>
      </c>
      <c r="D11" s="229">
        <v>32</v>
      </c>
      <c r="E11" s="229">
        <v>25</v>
      </c>
      <c r="F11" s="220">
        <v>17.79956976119848</v>
      </c>
      <c r="G11" s="323">
        <f t="shared" si="0"/>
        <v>17.79956976119848</v>
      </c>
    </row>
    <row r="12" spans="2:9" ht="14.25" customHeight="1">
      <c r="B12" s="227"/>
      <c r="C12" s="357" t="s">
        <v>906</v>
      </c>
      <c r="D12" s="229">
        <v>40</v>
      </c>
      <c r="E12" s="229">
        <v>12</v>
      </c>
      <c r="F12" s="220">
        <v>24.462724533019969</v>
      </c>
      <c r="G12" s="323">
        <f t="shared" si="0"/>
        <v>24.462724533019969</v>
      </c>
    </row>
    <row r="13" spans="2:9" ht="14.25" customHeight="1">
      <c r="B13" s="227"/>
      <c r="C13" s="357" t="s">
        <v>907</v>
      </c>
      <c r="D13" s="229">
        <v>50</v>
      </c>
      <c r="E13" s="229">
        <v>12</v>
      </c>
      <c r="F13" s="220">
        <v>27.787625411143317</v>
      </c>
      <c r="G13" s="323">
        <f t="shared" si="0"/>
        <v>27.787625411143317</v>
      </c>
    </row>
    <row r="14" spans="2:9" ht="14.25" customHeight="1">
      <c r="B14" s="227"/>
      <c r="C14" s="357" t="s">
        <v>908</v>
      </c>
      <c r="D14" s="229">
        <v>63</v>
      </c>
      <c r="E14" s="229">
        <v>5</v>
      </c>
      <c r="F14" s="220">
        <v>41.380995266282142</v>
      </c>
      <c r="G14" s="323">
        <f t="shared" si="0"/>
        <v>41.380995266282142</v>
      </c>
    </row>
    <row r="15" spans="2:9" ht="9.9499999999999993" customHeight="1" thickBot="1">
      <c r="B15" s="246"/>
      <c r="C15" s="271"/>
      <c r="D15" s="248"/>
      <c r="E15" s="248"/>
      <c r="F15" s="272"/>
      <c r="G15" s="205"/>
    </row>
    <row r="16" spans="2:9" ht="9.9499999999999993" customHeight="1" thickBot="1">
      <c r="B16" s="241"/>
      <c r="C16" s="273"/>
      <c r="D16" s="242"/>
      <c r="E16" s="242"/>
      <c r="F16" s="274"/>
      <c r="G16" s="281"/>
    </row>
    <row r="17" spans="2:7" ht="14.25" customHeight="1">
      <c r="B17" s="226"/>
      <c r="C17" s="302"/>
      <c r="D17" s="105"/>
      <c r="E17" s="105"/>
      <c r="F17" s="287"/>
      <c r="G17" s="288"/>
    </row>
    <row r="18" spans="2:7" ht="14.25" customHeight="1">
      <c r="B18" s="99" t="s">
        <v>1466</v>
      </c>
      <c r="C18" s="356" t="s">
        <v>909</v>
      </c>
      <c r="D18" s="237" t="s">
        <v>242</v>
      </c>
      <c r="E18" s="237">
        <v>100</v>
      </c>
      <c r="F18" s="321">
        <v>8.1453395006234608</v>
      </c>
      <c r="G18" s="322">
        <f t="shared" ref="G18:G24" si="1">F18*(100-$G$5)/100</f>
        <v>8.1453395006234608</v>
      </c>
    </row>
    <row r="19" spans="2:7" ht="14.25" customHeight="1">
      <c r="B19" s="99" t="s">
        <v>1490</v>
      </c>
      <c r="C19" s="357" t="s">
        <v>910</v>
      </c>
      <c r="D19" s="229" t="s">
        <v>153</v>
      </c>
      <c r="E19" s="229">
        <v>100</v>
      </c>
      <c r="F19" s="220">
        <v>8.1453395006234608</v>
      </c>
      <c r="G19" s="323">
        <f t="shared" si="1"/>
        <v>8.1453395006234608</v>
      </c>
    </row>
    <row r="20" spans="2:7" ht="14.25" customHeight="1">
      <c r="B20" s="99"/>
      <c r="C20" s="357" t="s">
        <v>911</v>
      </c>
      <c r="D20" s="229" t="s">
        <v>19</v>
      </c>
      <c r="E20" s="229">
        <v>40</v>
      </c>
      <c r="F20" s="220">
        <v>10.588941350810499</v>
      </c>
      <c r="G20" s="323">
        <f t="shared" si="1"/>
        <v>10.588941350810499</v>
      </c>
    </row>
    <row r="21" spans="2:7" ht="14.25" customHeight="1">
      <c r="B21" s="4"/>
      <c r="C21" s="357" t="s">
        <v>912</v>
      </c>
      <c r="D21" s="229" t="s">
        <v>22</v>
      </c>
      <c r="E21" s="229">
        <v>40</v>
      </c>
      <c r="F21" s="220">
        <v>12.031067032888094</v>
      </c>
      <c r="G21" s="323">
        <f t="shared" si="1"/>
        <v>12.031067032888096</v>
      </c>
    </row>
    <row r="22" spans="2:7" ht="14.25" customHeight="1">
      <c r="B22" s="227"/>
      <c r="C22" s="357" t="s">
        <v>913</v>
      </c>
      <c r="D22" s="229" t="s">
        <v>23</v>
      </c>
      <c r="E22" s="229">
        <v>15</v>
      </c>
      <c r="F22" s="220">
        <v>21.418236981967269</v>
      </c>
      <c r="G22" s="323">
        <f t="shared" si="1"/>
        <v>21.418236981967269</v>
      </c>
    </row>
    <row r="23" spans="2:7" ht="14.25" customHeight="1">
      <c r="B23" s="227"/>
      <c r="C23" s="357" t="s">
        <v>914</v>
      </c>
      <c r="D23" s="229" t="s">
        <v>25</v>
      </c>
      <c r="E23" s="229">
        <v>15</v>
      </c>
      <c r="F23" s="220">
        <v>23.968662956752649</v>
      </c>
      <c r="G23" s="323">
        <f t="shared" si="1"/>
        <v>23.968662956752652</v>
      </c>
    </row>
    <row r="24" spans="2:7" ht="14.25" customHeight="1">
      <c r="B24" s="227"/>
      <c r="C24" s="357" t="s">
        <v>915</v>
      </c>
      <c r="D24" s="229" t="s">
        <v>26</v>
      </c>
      <c r="E24" s="229">
        <v>8</v>
      </c>
      <c r="F24" s="220">
        <v>35.799434756018847</v>
      </c>
      <c r="G24" s="323">
        <f t="shared" si="1"/>
        <v>35.799434756018847</v>
      </c>
    </row>
    <row r="25" spans="2:7" ht="14.25" customHeight="1" thickBot="1">
      <c r="B25" s="246"/>
      <c r="C25" s="271"/>
      <c r="D25" s="248"/>
      <c r="E25" s="248"/>
      <c r="F25" s="272"/>
      <c r="G25" s="205"/>
    </row>
    <row r="26" spans="2:7" ht="9.9499999999999993" customHeight="1" thickBot="1">
      <c r="B26" s="241"/>
      <c r="C26" s="273"/>
      <c r="D26" s="242"/>
      <c r="E26" s="242"/>
      <c r="F26" s="274"/>
      <c r="G26" s="281"/>
    </row>
    <row r="27" spans="2:7" ht="14.25" customHeight="1">
      <c r="B27" s="226"/>
      <c r="C27" s="302"/>
      <c r="D27" s="105"/>
      <c r="E27" s="105"/>
      <c r="F27" s="287"/>
      <c r="G27" s="288"/>
    </row>
    <row r="28" spans="2:7" ht="14.25" customHeight="1">
      <c r="B28" s="99" t="s">
        <v>1488</v>
      </c>
      <c r="C28" s="356" t="s">
        <v>916</v>
      </c>
      <c r="D28" s="237" t="s">
        <v>242</v>
      </c>
      <c r="E28" s="237">
        <v>100</v>
      </c>
      <c r="F28" s="321">
        <v>8.1453395006234608</v>
      </c>
      <c r="G28" s="322">
        <f t="shared" ref="G28:G34" si="2">F28*(100-$G$5)/100</f>
        <v>8.1453395006234608</v>
      </c>
    </row>
    <row r="29" spans="2:7" ht="14.25" customHeight="1">
      <c r="B29" s="99" t="s">
        <v>1489</v>
      </c>
      <c r="C29" s="357" t="s">
        <v>917</v>
      </c>
      <c r="D29" s="229" t="s">
        <v>153</v>
      </c>
      <c r="E29" s="229">
        <v>100</v>
      </c>
      <c r="F29" s="220">
        <v>8.1453395006234608</v>
      </c>
      <c r="G29" s="323">
        <f t="shared" si="2"/>
        <v>8.1453395006234608</v>
      </c>
    </row>
    <row r="30" spans="2:7" ht="14.25" customHeight="1">
      <c r="B30" s="99"/>
      <c r="C30" s="357" t="s">
        <v>918</v>
      </c>
      <c r="D30" s="229" t="s">
        <v>19</v>
      </c>
      <c r="E30" s="229">
        <v>40</v>
      </c>
      <c r="F30" s="220">
        <v>10.588941350810499</v>
      </c>
      <c r="G30" s="323">
        <f t="shared" si="2"/>
        <v>10.588941350810499</v>
      </c>
    </row>
    <row r="31" spans="2:7" ht="14.25" customHeight="1">
      <c r="B31" s="4"/>
      <c r="C31" s="357" t="s">
        <v>919</v>
      </c>
      <c r="D31" s="229" t="s">
        <v>22</v>
      </c>
      <c r="E31" s="229">
        <v>40</v>
      </c>
      <c r="F31" s="220">
        <v>12.031067032888094</v>
      </c>
      <c r="G31" s="362">
        <f t="shared" si="2"/>
        <v>12.031067032888096</v>
      </c>
    </row>
    <row r="32" spans="2:7" ht="14.25" customHeight="1">
      <c r="B32" s="227"/>
      <c r="C32" s="357" t="s">
        <v>920</v>
      </c>
      <c r="D32" s="229" t="s">
        <v>23</v>
      </c>
      <c r="E32" s="229">
        <v>15</v>
      </c>
      <c r="F32" s="220">
        <v>21.418236981967269</v>
      </c>
      <c r="G32" s="323">
        <f t="shared" si="2"/>
        <v>21.418236981967269</v>
      </c>
    </row>
    <row r="33" spans="2:7" ht="14.25" customHeight="1">
      <c r="B33" s="269"/>
      <c r="C33" s="357" t="s">
        <v>921</v>
      </c>
      <c r="D33" s="229" t="s">
        <v>25</v>
      </c>
      <c r="E33" s="229">
        <v>15</v>
      </c>
      <c r="F33" s="220">
        <v>23.968662956752649</v>
      </c>
      <c r="G33" s="323">
        <f t="shared" si="2"/>
        <v>23.968662956752652</v>
      </c>
    </row>
    <row r="34" spans="2:7" ht="14.25" customHeight="1">
      <c r="B34" s="269"/>
      <c r="C34" s="357" t="s">
        <v>922</v>
      </c>
      <c r="D34" s="229" t="s">
        <v>26</v>
      </c>
      <c r="E34" s="229">
        <v>8</v>
      </c>
      <c r="F34" s="220">
        <v>35.799434756018847</v>
      </c>
      <c r="G34" s="323">
        <f t="shared" si="2"/>
        <v>35.799434756018847</v>
      </c>
    </row>
    <row r="35" spans="2:7" ht="14.25" customHeight="1" thickBot="1">
      <c r="B35" s="304"/>
      <c r="C35" s="271"/>
      <c r="D35" s="248"/>
      <c r="E35" s="248"/>
      <c r="F35" s="272"/>
      <c r="G35" s="205"/>
    </row>
    <row r="36" spans="2:7" ht="9.9499999999999993" customHeight="1" thickBot="1">
      <c r="B36" s="241"/>
      <c r="C36" s="273"/>
      <c r="D36" s="242"/>
      <c r="E36" s="242"/>
      <c r="F36" s="274"/>
      <c r="G36" s="281"/>
    </row>
    <row r="37" spans="2:7" ht="14.25" customHeight="1">
      <c r="B37" s="226"/>
      <c r="C37" s="302"/>
      <c r="D37" s="105"/>
      <c r="E37" s="105"/>
      <c r="F37" s="287"/>
      <c r="G37" s="288"/>
    </row>
    <row r="38" spans="2:7" ht="14.25" customHeight="1">
      <c r="B38" s="99" t="s">
        <v>1907</v>
      </c>
      <c r="C38" s="356" t="s">
        <v>1900</v>
      </c>
      <c r="D38" s="237" t="s">
        <v>134</v>
      </c>
      <c r="E38" s="237"/>
      <c r="F38" s="321">
        <v>7.2240480000000007</v>
      </c>
      <c r="G38" s="322">
        <f t="shared" ref="G38:G43" si="3">F38*(100-$G$5)/100</f>
        <v>7.2240479999999998</v>
      </c>
    </row>
    <row r="39" spans="2:7" ht="14.25" customHeight="1">
      <c r="B39" s="671" t="s">
        <v>1899</v>
      </c>
      <c r="C39" s="357" t="s">
        <v>1901</v>
      </c>
      <c r="D39" s="229" t="s">
        <v>133</v>
      </c>
      <c r="E39" s="229"/>
      <c r="F39" s="220">
        <v>9.8336159999999992</v>
      </c>
      <c r="G39" s="323">
        <f t="shared" si="3"/>
        <v>9.8336159999999992</v>
      </c>
    </row>
    <row r="40" spans="2:7" ht="14.25" customHeight="1">
      <c r="B40" s="99"/>
      <c r="C40" s="357" t="s">
        <v>1902</v>
      </c>
      <c r="D40" s="229" t="s">
        <v>132</v>
      </c>
      <c r="E40" s="229"/>
      <c r="F40" s="220">
        <v>10.194288</v>
      </c>
      <c r="G40" s="323">
        <f t="shared" si="3"/>
        <v>10.194288</v>
      </c>
    </row>
    <row r="41" spans="2:7" ht="14.25" customHeight="1">
      <c r="B41" s="4"/>
      <c r="C41" s="357" t="s">
        <v>1903</v>
      </c>
      <c r="D41" s="229" t="s">
        <v>131</v>
      </c>
      <c r="E41" s="229"/>
      <c r="F41" s="220">
        <v>17.662320000000001</v>
      </c>
      <c r="G41" s="362">
        <f t="shared" si="3"/>
        <v>17.662320000000001</v>
      </c>
    </row>
    <row r="42" spans="2:7" ht="14.25" customHeight="1">
      <c r="B42" s="227"/>
      <c r="C42" s="357" t="s">
        <v>1904</v>
      </c>
      <c r="D42" s="229" t="s">
        <v>135</v>
      </c>
      <c r="E42" s="229"/>
      <c r="F42" s="220">
        <v>18.479136000000004</v>
      </c>
      <c r="G42" s="323">
        <f t="shared" si="3"/>
        <v>18.479136000000004</v>
      </c>
    </row>
    <row r="43" spans="2:7" ht="14.25" customHeight="1">
      <c r="B43" s="269"/>
      <c r="C43" s="357" t="s">
        <v>1905</v>
      </c>
      <c r="D43" s="229" t="s">
        <v>136</v>
      </c>
      <c r="E43" s="229"/>
      <c r="F43" s="220">
        <v>28.567343999999999</v>
      </c>
      <c r="G43" s="323">
        <f t="shared" si="3"/>
        <v>28.567343999999999</v>
      </c>
    </row>
    <row r="44" spans="2:7" ht="9.9499999999999993" customHeight="1" thickBot="1">
      <c r="B44" s="304"/>
      <c r="C44" s="271"/>
      <c r="D44" s="248"/>
      <c r="E44" s="248"/>
      <c r="F44" s="272"/>
      <c r="G44" s="205"/>
    </row>
    <row r="45" spans="2:7" ht="9.9499999999999993" customHeight="1" thickBot="1">
      <c r="B45" s="241"/>
      <c r="C45" s="273"/>
      <c r="D45" s="242"/>
      <c r="E45" s="242"/>
      <c r="F45" s="274"/>
      <c r="G45" s="281"/>
    </row>
    <row r="46" spans="2:7" ht="14.25" customHeight="1">
      <c r="B46" s="226"/>
      <c r="C46" s="302"/>
      <c r="D46" s="105"/>
      <c r="E46" s="105"/>
      <c r="F46" s="287"/>
      <c r="G46" s="288"/>
    </row>
    <row r="47" spans="2:7" ht="14.25" customHeight="1">
      <c r="B47" s="99" t="s">
        <v>1906</v>
      </c>
      <c r="C47" s="356" t="s">
        <v>1908</v>
      </c>
      <c r="D47" s="237" t="s">
        <v>134</v>
      </c>
      <c r="E47" s="237"/>
      <c r="F47" s="321">
        <v>8.0196480000000019</v>
      </c>
      <c r="G47" s="322">
        <f t="shared" ref="G47:G52" si="4">F47*(100-$G$5)/100</f>
        <v>8.0196480000000019</v>
      </c>
    </row>
    <row r="48" spans="2:7" ht="14.25" customHeight="1">
      <c r="B48" s="671" t="s">
        <v>1899</v>
      </c>
      <c r="C48" s="357" t="s">
        <v>1909</v>
      </c>
      <c r="D48" s="229" t="s">
        <v>133</v>
      </c>
      <c r="E48" s="229"/>
      <c r="F48" s="220">
        <v>11.042928</v>
      </c>
      <c r="G48" s="323">
        <f t="shared" si="4"/>
        <v>11.042928</v>
      </c>
    </row>
    <row r="49" spans="2:7" ht="14.25" customHeight="1">
      <c r="B49" s="99"/>
      <c r="C49" s="357" t="s">
        <v>1910</v>
      </c>
      <c r="D49" s="229" t="s">
        <v>132</v>
      </c>
      <c r="E49" s="229"/>
      <c r="F49" s="220">
        <v>11.329343999999999</v>
      </c>
      <c r="G49" s="323">
        <f t="shared" si="4"/>
        <v>11.329343999999999</v>
      </c>
    </row>
    <row r="50" spans="2:7" ht="14.25" customHeight="1">
      <c r="B50" s="4"/>
      <c r="C50" s="357" t="s">
        <v>1911</v>
      </c>
      <c r="D50" s="229" t="s">
        <v>131</v>
      </c>
      <c r="E50" s="229"/>
      <c r="F50" s="220">
        <v>19.635407999999998</v>
      </c>
      <c r="G50" s="362">
        <f t="shared" si="4"/>
        <v>19.635407999999998</v>
      </c>
    </row>
    <row r="51" spans="2:7" ht="14.25" customHeight="1">
      <c r="B51" s="227"/>
      <c r="C51" s="357" t="s">
        <v>1912</v>
      </c>
      <c r="D51" s="229" t="s">
        <v>135</v>
      </c>
      <c r="E51" s="229"/>
      <c r="F51" s="220">
        <v>19.921824000000001</v>
      </c>
      <c r="G51" s="323">
        <f t="shared" si="4"/>
        <v>19.921824000000001</v>
      </c>
    </row>
    <row r="52" spans="2:7" ht="14.25" customHeight="1">
      <c r="B52" s="269"/>
      <c r="C52" s="357" t="s">
        <v>1913</v>
      </c>
      <c r="D52" s="229" t="s">
        <v>136</v>
      </c>
      <c r="E52" s="229"/>
      <c r="F52" s="220">
        <v>31.728528000000008</v>
      </c>
      <c r="G52" s="323">
        <f t="shared" si="4"/>
        <v>31.728528000000004</v>
      </c>
    </row>
    <row r="53" spans="2:7" ht="14.25" customHeight="1" thickBot="1">
      <c r="B53" s="304"/>
      <c r="C53" s="271"/>
      <c r="D53" s="248"/>
      <c r="E53" s="248"/>
      <c r="F53" s="272"/>
      <c r="G53" s="205"/>
    </row>
    <row r="54" spans="2:7" ht="9.9499999999999993" customHeight="1" thickBot="1">
      <c r="B54" s="241"/>
      <c r="C54" s="273"/>
      <c r="D54" s="242"/>
      <c r="E54" s="242"/>
      <c r="F54" s="274"/>
      <c r="G54" s="281"/>
    </row>
    <row r="55" spans="2:7" ht="14.25" customHeight="1">
      <c r="B55" s="860"/>
      <c r="C55" s="861"/>
      <c r="D55" s="862"/>
      <c r="E55" s="862"/>
      <c r="F55" s="878"/>
      <c r="G55" s="879"/>
    </row>
    <row r="56" spans="2:7" ht="14.25" customHeight="1">
      <c r="B56" s="863"/>
      <c r="C56" s="864" t="s">
        <v>2382</v>
      </c>
      <c r="D56" s="864"/>
      <c r="E56" s="864"/>
      <c r="F56" s="864"/>
      <c r="G56" s="865"/>
    </row>
    <row r="57" spans="2:7" ht="14.25" customHeight="1">
      <c r="B57" s="866"/>
      <c r="C57" s="880"/>
      <c r="D57" s="242"/>
      <c r="E57" s="242"/>
      <c r="F57" s="274"/>
      <c r="G57" s="670"/>
    </row>
    <row r="58" spans="2:7" ht="14.25" customHeight="1">
      <c r="B58" s="866"/>
      <c r="C58" s="864" t="s">
        <v>2383</v>
      </c>
      <c r="D58" s="242"/>
      <c r="E58" s="242"/>
      <c r="F58" s="274"/>
      <c r="G58" s="670"/>
    </row>
    <row r="59" spans="2:7" ht="14.25" customHeight="1">
      <c r="B59" s="867"/>
      <c r="C59" s="241"/>
      <c r="D59" s="242"/>
      <c r="E59" s="242"/>
      <c r="F59" s="274"/>
      <c r="G59" s="670"/>
    </row>
    <row r="60" spans="2:7" ht="14.25" customHeight="1">
      <c r="B60" s="866"/>
      <c r="C60" s="881" t="s">
        <v>2384</v>
      </c>
      <c r="D60" s="242"/>
      <c r="E60" s="242"/>
      <c r="F60" s="274"/>
      <c r="G60" s="670"/>
    </row>
    <row r="61" spans="2:7" ht="14.25" customHeight="1" thickBot="1">
      <c r="B61" s="868"/>
      <c r="C61" s="869"/>
      <c r="D61" s="441"/>
      <c r="E61" s="441"/>
      <c r="F61" s="882"/>
      <c r="G61" s="883"/>
    </row>
    <row r="62" spans="2:7" ht="14.25" customHeight="1">
      <c r="B62" s="226"/>
      <c r="C62" s="302"/>
      <c r="D62" s="105"/>
      <c r="E62" s="105"/>
      <c r="F62" s="287"/>
      <c r="G62" s="288"/>
    </row>
    <row r="63" spans="2:7" ht="14.25" customHeight="1">
      <c r="B63" s="99" t="s">
        <v>1487</v>
      </c>
      <c r="C63" s="356" t="s">
        <v>923</v>
      </c>
      <c r="D63" s="237">
        <v>20</v>
      </c>
      <c r="E63" s="237"/>
      <c r="F63" s="321">
        <v>10.335234054889442</v>
      </c>
      <c r="G63" s="363">
        <f t="shared" ref="G63:G68" si="5">F63*(100-$G$5)/100</f>
        <v>10.335234054889442</v>
      </c>
    </row>
    <row r="64" spans="2:7" ht="14.25" customHeight="1">
      <c r="B64" s="99" t="s">
        <v>1917</v>
      </c>
      <c r="C64" s="357" t="s">
        <v>924</v>
      </c>
      <c r="D64" s="229">
        <v>25</v>
      </c>
      <c r="E64" s="229"/>
      <c r="F64" s="220">
        <v>14.287726665028039</v>
      </c>
      <c r="G64" s="362">
        <f t="shared" si="5"/>
        <v>14.287726665028039</v>
      </c>
    </row>
    <row r="65" spans="2:10" ht="14.25" customHeight="1">
      <c r="B65" s="99"/>
      <c r="C65" s="357" t="s">
        <v>925</v>
      </c>
      <c r="D65" s="229">
        <v>32</v>
      </c>
      <c r="E65" s="229"/>
      <c r="F65" s="220">
        <v>15.075554583940798</v>
      </c>
      <c r="G65" s="362">
        <f t="shared" si="5"/>
        <v>15.075554583940798</v>
      </c>
      <c r="J65"/>
    </row>
    <row r="66" spans="2:10" ht="14.25" customHeight="1">
      <c r="B66" s="227"/>
      <c r="C66" s="357" t="s">
        <v>926</v>
      </c>
      <c r="D66" s="229">
        <v>40</v>
      </c>
      <c r="E66" s="229"/>
      <c r="F66" s="220">
        <v>24.262429299398082</v>
      </c>
      <c r="G66" s="362">
        <f t="shared" si="5"/>
        <v>24.262429299398082</v>
      </c>
    </row>
    <row r="67" spans="2:10" ht="14.25" customHeight="1">
      <c r="B67" s="227"/>
      <c r="C67" s="356" t="s">
        <v>927</v>
      </c>
      <c r="D67" s="237">
        <v>50</v>
      </c>
      <c r="E67" s="237"/>
      <c r="F67" s="321">
        <v>27.05320955452973</v>
      </c>
      <c r="G67" s="363">
        <f t="shared" si="5"/>
        <v>27.05320955452973</v>
      </c>
    </row>
    <row r="68" spans="2:10" ht="14.25" customHeight="1">
      <c r="B68" s="227"/>
      <c r="C68" s="357" t="s">
        <v>928</v>
      </c>
      <c r="D68" s="229">
        <v>63</v>
      </c>
      <c r="E68" s="229"/>
      <c r="F68" s="220">
        <v>38.817216275921972</v>
      </c>
      <c r="G68" s="362">
        <f t="shared" si="5"/>
        <v>38.817216275921972</v>
      </c>
    </row>
    <row r="69" spans="2:10" ht="14.25" customHeight="1" thickBot="1">
      <c r="B69" s="246"/>
      <c r="C69" s="271"/>
      <c r="D69" s="271"/>
      <c r="E69" s="271"/>
      <c r="F69" s="271"/>
      <c r="G69" s="305"/>
    </row>
    <row r="70" spans="2:10" ht="14.25" customHeight="1" thickBot="1">
      <c r="B70" s="241"/>
      <c r="C70" s="273"/>
      <c r="D70" s="273"/>
      <c r="E70" s="273"/>
      <c r="F70" s="273"/>
      <c r="G70" s="273"/>
    </row>
    <row r="71" spans="2:10" ht="14.25" customHeight="1">
      <c r="B71" s="226"/>
      <c r="C71" s="302"/>
      <c r="D71" s="105"/>
      <c r="E71" s="105"/>
      <c r="F71" s="287"/>
      <c r="G71" s="288"/>
    </row>
    <row r="72" spans="2:10" ht="14.25" customHeight="1">
      <c r="B72" s="99" t="s">
        <v>1915</v>
      </c>
      <c r="C72" s="356" t="s">
        <v>1918</v>
      </c>
      <c r="D72" s="237" t="s">
        <v>153</v>
      </c>
      <c r="E72" s="237"/>
      <c r="F72" s="321">
        <v>10.310976</v>
      </c>
      <c r="G72" s="322">
        <f t="shared" ref="G72:G77" si="6">F72*(100-$G$5)/100</f>
        <v>10.310976</v>
      </c>
    </row>
    <row r="73" spans="2:10" ht="14.25" customHeight="1">
      <c r="B73" s="117" t="s">
        <v>1916</v>
      </c>
      <c r="C73" s="357" t="s">
        <v>1919</v>
      </c>
      <c r="D73" s="229" t="s">
        <v>19</v>
      </c>
      <c r="E73" s="229"/>
      <c r="F73" s="220">
        <v>14.257152000000003</v>
      </c>
      <c r="G73" s="323">
        <f t="shared" si="6"/>
        <v>14.257152000000003</v>
      </c>
    </row>
    <row r="74" spans="2:10" ht="14.25" customHeight="1">
      <c r="B74" s="99"/>
      <c r="C74" s="357" t="s">
        <v>1920</v>
      </c>
      <c r="D74" s="229" t="s">
        <v>22</v>
      </c>
      <c r="E74" s="229"/>
      <c r="F74" s="220">
        <v>15.052752000000003</v>
      </c>
      <c r="G74" s="362">
        <f t="shared" si="6"/>
        <v>15.052752000000003</v>
      </c>
    </row>
    <row r="75" spans="2:10" ht="14.25" customHeight="1">
      <c r="B75" s="4"/>
      <c r="C75" s="357" t="s">
        <v>1921</v>
      </c>
      <c r="D75" s="229" t="s">
        <v>23</v>
      </c>
      <c r="E75" s="229"/>
      <c r="F75" s="220">
        <v>24.218064000000005</v>
      </c>
      <c r="G75" s="323">
        <f t="shared" si="6"/>
        <v>24.218064000000005</v>
      </c>
    </row>
    <row r="76" spans="2:10" ht="14.25" customHeight="1">
      <c r="B76" s="227"/>
      <c r="C76" s="357" t="s">
        <v>1922</v>
      </c>
      <c r="D76" s="229" t="s">
        <v>25</v>
      </c>
      <c r="E76" s="229"/>
      <c r="F76" s="220">
        <v>26.986752000000003</v>
      </c>
      <c r="G76" s="323">
        <f t="shared" si="6"/>
        <v>26.986752000000003</v>
      </c>
    </row>
    <row r="77" spans="2:10" ht="14.25" customHeight="1">
      <c r="B77" s="269"/>
      <c r="C77" s="357" t="s">
        <v>1923</v>
      </c>
      <c r="D77" s="229" t="s">
        <v>26</v>
      </c>
      <c r="E77" s="229"/>
      <c r="F77" s="220">
        <v>38.729808000000006</v>
      </c>
      <c r="G77" s="323">
        <f t="shared" si="6"/>
        <v>38.729808000000006</v>
      </c>
    </row>
    <row r="78" spans="2:10" ht="14.25" customHeight="1" thickBot="1">
      <c r="B78" s="304"/>
      <c r="C78" s="271"/>
      <c r="D78" s="248"/>
      <c r="E78" s="248"/>
      <c r="F78" s="272"/>
      <c r="G78" s="205"/>
    </row>
    <row r="79" spans="2:10" ht="14.25" customHeight="1" thickBot="1">
      <c r="B79" s="241"/>
      <c r="C79" s="273"/>
      <c r="D79" s="273"/>
      <c r="E79" s="273"/>
      <c r="F79" s="273"/>
      <c r="G79" s="273"/>
    </row>
    <row r="80" spans="2:10" ht="14.25" customHeight="1">
      <c r="B80" s="226"/>
      <c r="C80" s="302"/>
      <c r="D80" s="105"/>
      <c r="E80" s="105"/>
      <c r="F80" s="287"/>
      <c r="G80" s="288"/>
    </row>
    <row r="81" spans="2:7" ht="14.25" customHeight="1">
      <c r="B81" s="99" t="s">
        <v>1924</v>
      </c>
      <c r="C81" s="356" t="s">
        <v>1925</v>
      </c>
      <c r="D81" s="237" t="s">
        <v>153</v>
      </c>
      <c r="E81" s="237"/>
      <c r="F81" s="321">
        <v>11.456640000000002</v>
      </c>
      <c r="G81" s="322">
        <f t="shared" ref="G81:G86" si="7">F81*(100-$G$5)/100</f>
        <v>11.456640000000002</v>
      </c>
    </row>
    <row r="82" spans="2:7" ht="14.25" customHeight="1">
      <c r="B82" s="117" t="s">
        <v>1916</v>
      </c>
      <c r="C82" s="357" t="s">
        <v>1926</v>
      </c>
      <c r="D82" s="229" t="s">
        <v>19</v>
      </c>
      <c r="E82" s="229"/>
      <c r="F82" s="220">
        <v>15.837744000000001</v>
      </c>
      <c r="G82" s="323">
        <f t="shared" si="7"/>
        <v>15.837744000000001</v>
      </c>
    </row>
    <row r="83" spans="2:7" ht="14.25" customHeight="1">
      <c r="B83" s="99"/>
      <c r="C83" s="357" t="s">
        <v>1927</v>
      </c>
      <c r="D83" s="229" t="s">
        <v>22</v>
      </c>
      <c r="E83" s="229"/>
      <c r="F83" s="220">
        <v>16.718208000000001</v>
      </c>
      <c r="G83" s="362">
        <f t="shared" si="7"/>
        <v>16.718208000000001</v>
      </c>
    </row>
    <row r="84" spans="2:7" ht="14.25" customHeight="1">
      <c r="B84" s="4"/>
      <c r="C84" s="357" t="s">
        <v>1928</v>
      </c>
      <c r="D84" s="229" t="s">
        <v>23</v>
      </c>
      <c r="E84" s="229"/>
      <c r="F84" s="220">
        <v>26.901888</v>
      </c>
      <c r="G84" s="323">
        <f t="shared" si="7"/>
        <v>26.901888</v>
      </c>
    </row>
    <row r="85" spans="2:7" ht="14.25" customHeight="1">
      <c r="B85" s="227"/>
      <c r="C85" s="357" t="s">
        <v>1929</v>
      </c>
      <c r="D85" s="229" t="s">
        <v>25</v>
      </c>
      <c r="E85" s="229"/>
      <c r="F85" s="220">
        <v>29.978208000000002</v>
      </c>
      <c r="G85" s="323">
        <f t="shared" si="7"/>
        <v>29.978208000000006</v>
      </c>
    </row>
    <row r="86" spans="2:7" ht="14.25" customHeight="1">
      <c r="B86" s="269"/>
      <c r="C86" s="357" t="s">
        <v>1930</v>
      </c>
      <c r="D86" s="229" t="s">
        <v>26</v>
      </c>
      <c r="E86" s="229"/>
      <c r="F86" s="220">
        <v>43.026048000000003</v>
      </c>
      <c r="G86" s="323">
        <f t="shared" si="7"/>
        <v>43.026048000000003</v>
      </c>
    </row>
    <row r="87" spans="2:7" ht="14.25" customHeight="1" thickBot="1">
      <c r="B87" s="304"/>
      <c r="C87" s="271"/>
      <c r="D87" s="248"/>
      <c r="E87" s="248"/>
      <c r="F87" s="272"/>
      <c r="G87" s="205"/>
    </row>
    <row r="88" spans="2:7" ht="14.25" customHeight="1" thickBot="1">
      <c r="B88" s="241"/>
      <c r="C88" s="273"/>
      <c r="D88" s="273"/>
      <c r="E88" s="273"/>
      <c r="F88" s="273"/>
      <c r="G88" s="273"/>
    </row>
    <row r="89" spans="2:7" ht="14.25" customHeight="1">
      <c r="B89" s="226"/>
      <c r="C89" s="302"/>
      <c r="D89" s="302"/>
      <c r="E89" s="302"/>
      <c r="F89" s="302"/>
      <c r="G89" s="306"/>
    </row>
    <row r="90" spans="2:7" ht="14.25" customHeight="1">
      <c r="B90" s="99" t="s">
        <v>1455</v>
      </c>
      <c r="C90" s="356" t="s">
        <v>929</v>
      </c>
      <c r="D90" s="237">
        <v>20</v>
      </c>
      <c r="E90" s="237"/>
      <c r="F90" s="321">
        <v>0.72169916400000012</v>
      </c>
      <c r="G90" s="322">
        <f t="shared" ref="G90:G95" si="8">F90*(100-$G$5)/100</f>
        <v>0.721699164</v>
      </c>
    </row>
    <row r="91" spans="2:7" ht="14.25" customHeight="1">
      <c r="B91" s="99" t="s">
        <v>1493</v>
      </c>
      <c r="C91" s="357" t="s">
        <v>930</v>
      </c>
      <c r="D91" s="229">
        <v>25</v>
      </c>
      <c r="E91" s="229"/>
      <c r="F91" s="220">
        <v>1.0584921072</v>
      </c>
      <c r="G91" s="323">
        <f t="shared" si="8"/>
        <v>1.0584921072</v>
      </c>
    </row>
    <row r="92" spans="2:7" ht="14.25" customHeight="1">
      <c r="B92" s="4"/>
      <c r="C92" s="357" t="s">
        <v>931</v>
      </c>
      <c r="D92" s="229">
        <v>32</v>
      </c>
      <c r="E92" s="229"/>
      <c r="F92" s="220">
        <v>1.5877381608000001</v>
      </c>
      <c r="G92" s="323">
        <f t="shared" si="8"/>
        <v>1.5877381608000001</v>
      </c>
    </row>
    <row r="93" spans="2:7" ht="14.25" customHeight="1">
      <c r="B93" s="227"/>
      <c r="C93" s="357" t="s">
        <v>932</v>
      </c>
      <c r="D93" s="229">
        <v>40</v>
      </c>
      <c r="E93" s="229"/>
      <c r="F93" s="220">
        <v>2.5500037128000002</v>
      </c>
      <c r="G93" s="323">
        <f t="shared" si="8"/>
        <v>2.5500037128000002</v>
      </c>
    </row>
    <row r="94" spans="2:7" ht="14.25" customHeight="1">
      <c r="B94" s="227"/>
      <c r="C94" s="357" t="s">
        <v>933</v>
      </c>
      <c r="D94" s="229">
        <v>50</v>
      </c>
      <c r="E94" s="229"/>
      <c r="F94" s="220">
        <v>4.1858551512000002</v>
      </c>
      <c r="G94" s="323">
        <f t="shared" si="8"/>
        <v>4.1858551512000002</v>
      </c>
    </row>
    <row r="95" spans="2:7" ht="14.25" customHeight="1">
      <c r="B95" s="227"/>
      <c r="C95" s="357" t="s">
        <v>934</v>
      </c>
      <c r="D95" s="229">
        <v>63</v>
      </c>
      <c r="E95" s="229"/>
      <c r="F95" s="220">
        <v>4.5226480944</v>
      </c>
      <c r="G95" s="323">
        <f t="shared" si="8"/>
        <v>4.5226480944</v>
      </c>
    </row>
    <row r="96" spans="2:7" ht="14.25" customHeight="1" thickBot="1">
      <c r="B96" s="246"/>
      <c r="C96" s="271"/>
      <c r="D96" s="271"/>
      <c r="E96" s="271"/>
      <c r="F96" s="271"/>
      <c r="G96" s="305"/>
    </row>
    <row r="97" spans="2:7" ht="14.25" customHeight="1" thickBot="1">
      <c r="B97" s="241"/>
      <c r="C97" s="273"/>
      <c r="D97" s="273"/>
      <c r="E97" s="273"/>
      <c r="F97" s="273"/>
      <c r="G97" s="273"/>
    </row>
    <row r="98" spans="2:7" ht="14.25" customHeight="1">
      <c r="B98" s="226"/>
      <c r="C98" s="302"/>
      <c r="D98" s="302"/>
      <c r="E98" s="302"/>
      <c r="F98" s="302"/>
      <c r="G98" s="306"/>
    </row>
    <row r="99" spans="2:7" ht="14.25" customHeight="1">
      <c r="B99" s="99" t="s">
        <v>1914</v>
      </c>
      <c r="C99" s="356" t="s">
        <v>935</v>
      </c>
      <c r="D99" s="237" t="s">
        <v>134</v>
      </c>
      <c r="E99" s="237"/>
      <c r="F99" s="321">
        <v>0.4811327760000001</v>
      </c>
      <c r="G99" s="322">
        <f t="shared" ref="G99:G104" si="9">F99*(100-$G$5)/100</f>
        <v>0.4811327760000001</v>
      </c>
    </row>
    <row r="100" spans="2:7" ht="14.25" customHeight="1">
      <c r="B100" s="99" t="s">
        <v>1494</v>
      </c>
      <c r="C100" s="357" t="s">
        <v>936</v>
      </c>
      <c r="D100" s="229" t="s">
        <v>133</v>
      </c>
      <c r="E100" s="229"/>
      <c r="F100" s="220">
        <v>0.67358588640000006</v>
      </c>
      <c r="G100" s="323">
        <f t="shared" si="9"/>
        <v>0.67358588640000006</v>
      </c>
    </row>
    <row r="101" spans="2:7" ht="14.25" customHeight="1">
      <c r="B101" s="99" t="s">
        <v>1495</v>
      </c>
      <c r="C101" s="357" t="s">
        <v>937</v>
      </c>
      <c r="D101" s="229" t="s">
        <v>132</v>
      </c>
      <c r="E101" s="229"/>
      <c r="F101" s="220">
        <v>0.76981244160000017</v>
      </c>
      <c r="G101" s="323">
        <f t="shared" si="9"/>
        <v>0.76981244160000017</v>
      </c>
    </row>
    <row r="102" spans="2:7" ht="14.25" customHeight="1">
      <c r="B102" s="99"/>
      <c r="C102" s="357" t="s">
        <v>938</v>
      </c>
      <c r="D102" s="229" t="s">
        <v>131</v>
      </c>
      <c r="E102" s="229"/>
      <c r="F102" s="220">
        <v>0.96226555200000019</v>
      </c>
      <c r="G102" s="323">
        <f t="shared" si="9"/>
        <v>0.96226555200000019</v>
      </c>
    </row>
    <row r="103" spans="2:7" ht="14.25" customHeight="1">
      <c r="B103" s="227"/>
      <c r="C103" s="357" t="s">
        <v>939</v>
      </c>
      <c r="D103" s="229" t="s">
        <v>135</v>
      </c>
      <c r="E103" s="229"/>
      <c r="F103" s="220">
        <v>1.0584921072</v>
      </c>
      <c r="G103" s="323">
        <f t="shared" si="9"/>
        <v>1.0584921072</v>
      </c>
    </row>
    <row r="104" spans="2:7" ht="14.25" customHeight="1">
      <c r="B104" s="227"/>
      <c r="C104" s="357" t="s">
        <v>940</v>
      </c>
      <c r="D104" s="229" t="s">
        <v>136</v>
      </c>
      <c r="E104" s="229"/>
      <c r="F104" s="220">
        <v>2.3094373247999997</v>
      </c>
      <c r="G104" s="323">
        <f t="shared" si="9"/>
        <v>2.3094373247999997</v>
      </c>
    </row>
    <row r="105" spans="2:7" ht="14.25" customHeight="1" thickBot="1">
      <c r="B105" s="246"/>
      <c r="C105" s="271"/>
      <c r="D105" s="271"/>
      <c r="E105" s="271"/>
      <c r="F105" s="271"/>
      <c r="G105" s="305"/>
    </row>
    <row r="106" spans="2:7" ht="14.25" customHeight="1" thickBot="1">
      <c r="B106" s="241"/>
      <c r="C106" s="273"/>
      <c r="D106" s="273"/>
      <c r="E106" s="273"/>
      <c r="F106" s="273"/>
      <c r="G106" s="273"/>
    </row>
    <row r="107" spans="2:7" ht="14.25" customHeight="1">
      <c r="B107" s="307"/>
      <c r="C107" s="302"/>
      <c r="D107" s="302"/>
      <c r="E107" s="302"/>
      <c r="F107" s="302"/>
      <c r="G107" s="306"/>
    </row>
    <row r="108" spans="2:7" ht="14.25" customHeight="1">
      <c r="B108" s="99" t="s">
        <v>1914</v>
      </c>
      <c r="C108" s="356" t="s">
        <v>941</v>
      </c>
      <c r="D108" s="237" t="s">
        <v>134</v>
      </c>
      <c r="E108" s="237"/>
      <c r="F108" s="321">
        <v>0.46535009424657536</v>
      </c>
      <c r="G108" s="322">
        <f t="shared" ref="G108:G113" si="10">F108*(100-$G$5)/100</f>
        <v>0.46535009424657536</v>
      </c>
    </row>
    <row r="109" spans="2:7" ht="14.25" customHeight="1">
      <c r="B109" s="99" t="s">
        <v>1493</v>
      </c>
      <c r="C109" s="357" t="s">
        <v>942</v>
      </c>
      <c r="D109" s="229" t="s">
        <v>133</v>
      </c>
      <c r="E109" s="229"/>
      <c r="F109" s="220">
        <v>0.63172131616438365</v>
      </c>
      <c r="G109" s="323">
        <f t="shared" si="10"/>
        <v>0.63172131616438365</v>
      </c>
    </row>
    <row r="110" spans="2:7" ht="14.25" customHeight="1">
      <c r="B110" s="99" t="s">
        <v>1470</v>
      </c>
      <c r="C110" s="357" t="s">
        <v>943</v>
      </c>
      <c r="D110" s="229" t="s">
        <v>132</v>
      </c>
      <c r="E110" s="229"/>
      <c r="F110" s="220">
        <v>0.66499556054794517</v>
      </c>
      <c r="G110" s="323">
        <f t="shared" si="10"/>
        <v>0.66499556054794506</v>
      </c>
    </row>
    <row r="111" spans="2:7" ht="14.25" customHeight="1">
      <c r="B111" s="99"/>
      <c r="C111" s="357" t="s">
        <v>944</v>
      </c>
      <c r="D111" s="229" t="s">
        <v>131</v>
      </c>
      <c r="E111" s="229"/>
      <c r="F111" s="220">
        <v>0.83136678246575335</v>
      </c>
      <c r="G111" s="323">
        <f t="shared" si="10"/>
        <v>0.83136678246575324</v>
      </c>
    </row>
    <row r="112" spans="2:7" ht="14.25" customHeight="1">
      <c r="B112" s="227"/>
      <c r="C112" s="356" t="s">
        <v>945</v>
      </c>
      <c r="D112" s="237" t="s">
        <v>135</v>
      </c>
      <c r="E112" s="237"/>
      <c r="F112" s="321">
        <v>0.93118951561643837</v>
      </c>
      <c r="G112" s="322">
        <f t="shared" si="10"/>
        <v>0.93118951561643837</v>
      </c>
    </row>
    <row r="113" spans="2:8" ht="14.25" customHeight="1">
      <c r="B113" s="227"/>
      <c r="C113" s="357" t="s">
        <v>946</v>
      </c>
      <c r="D113" s="229" t="s">
        <v>136</v>
      </c>
      <c r="E113" s="229"/>
      <c r="F113" s="220">
        <v>2.0615351704109588</v>
      </c>
      <c r="G113" s="323">
        <f t="shared" si="10"/>
        <v>2.0615351704109588</v>
      </c>
    </row>
    <row r="114" spans="2:8" ht="14.25" customHeight="1" thickBot="1">
      <c r="B114" s="246"/>
      <c r="C114" s="271"/>
      <c r="D114" s="271"/>
      <c r="E114" s="271"/>
      <c r="F114" s="271"/>
      <c r="G114" s="305"/>
    </row>
    <row r="115" spans="2:8" ht="14.25" customHeight="1">
      <c r="B115" s="57"/>
      <c r="C115" s="57"/>
      <c r="D115" s="57"/>
      <c r="E115" s="57"/>
      <c r="F115" s="156"/>
      <c r="G115" s="156"/>
      <c r="H115" s="57"/>
    </row>
    <row r="116" spans="2:8" ht="14.25" customHeight="1">
      <c r="B116" s="57"/>
      <c r="C116" s="57"/>
      <c r="D116" s="57"/>
      <c r="E116" s="57"/>
      <c r="F116" s="156"/>
      <c r="G116" s="156"/>
      <c r="H116" s="57"/>
    </row>
    <row r="117" spans="2:8" ht="14.25" customHeight="1" thickBot="1">
      <c r="B117" s="57"/>
      <c r="C117" s="57"/>
      <c r="D117" s="57"/>
      <c r="E117" s="57"/>
      <c r="F117" s="156"/>
      <c r="G117" s="156"/>
      <c r="H117" s="57"/>
    </row>
    <row r="118" spans="2:8" ht="14.25" customHeight="1">
      <c r="B118" s="226"/>
      <c r="C118" s="302"/>
      <c r="D118" s="302"/>
      <c r="E118" s="302"/>
      <c r="F118" s="302"/>
      <c r="G118" s="306"/>
      <c r="H118" s="57"/>
    </row>
    <row r="119" spans="2:8" ht="14.25" customHeight="1">
      <c r="B119" s="99" t="s">
        <v>1931</v>
      </c>
      <c r="C119" s="356" t="s">
        <v>1932</v>
      </c>
      <c r="D119" s="237">
        <v>20</v>
      </c>
      <c r="E119" s="237"/>
      <c r="F119" s="321">
        <v>16.039296000000004</v>
      </c>
      <c r="G119" s="322">
        <f t="shared" ref="G119:G124" si="11">F119*(100-$G$5)/100</f>
        <v>16.039296000000004</v>
      </c>
      <c r="H119" s="57"/>
    </row>
    <row r="120" spans="2:8" ht="14.25" customHeight="1">
      <c r="B120" s="99" t="s">
        <v>437</v>
      </c>
      <c r="C120" s="357" t="s">
        <v>2470</v>
      </c>
      <c r="D120" s="229">
        <v>25</v>
      </c>
      <c r="E120" s="229"/>
      <c r="F120" s="220">
        <v>22.149504</v>
      </c>
      <c r="G120" s="323">
        <f t="shared" si="11"/>
        <v>22.149504</v>
      </c>
      <c r="H120" s="57"/>
    </row>
    <row r="121" spans="2:8" ht="14.25" customHeight="1">
      <c r="B121" s="4"/>
      <c r="C121" s="357" t="s">
        <v>1933</v>
      </c>
      <c r="D121" s="229">
        <v>32</v>
      </c>
      <c r="E121" s="229"/>
      <c r="F121" s="220">
        <v>22.149504</v>
      </c>
      <c r="G121" s="323">
        <f t="shared" si="11"/>
        <v>22.149504</v>
      </c>
      <c r="H121" s="57"/>
    </row>
    <row r="122" spans="2:8" ht="14.25" customHeight="1">
      <c r="B122" s="227"/>
      <c r="C122" s="357" t="s">
        <v>1934</v>
      </c>
      <c r="D122" s="229">
        <v>40</v>
      </c>
      <c r="E122" s="229"/>
      <c r="F122" s="220">
        <v>29.118960000000005</v>
      </c>
      <c r="G122" s="323">
        <f t="shared" si="11"/>
        <v>29.118960000000005</v>
      </c>
      <c r="H122" s="57"/>
    </row>
    <row r="123" spans="2:8" ht="14.25" customHeight="1">
      <c r="B123" s="227"/>
      <c r="C123" s="357" t="s">
        <v>1935</v>
      </c>
      <c r="D123" s="229">
        <v>50</v>
      </c>
      <c r="E123" s="229"/>
      <c r="F123" s="220">
        <v>31.410288000000001</v>
      </c>
      <c r="G123" s="323">
        <f t="shared" si="11"/>
        <v>31.410288000000001</v>
      </c>
      <c r="H123" s="57"/>
    </row>
    <row r="124" spans="2:8" ht="14.25" customHeight="1">
      <c r="B124" s="227"/>
      <c r="C124" s="357" t="s">
        <v>1936</v>
      </c>
      <c r="D124" s="229">
        <v>63</v>
      </c>
      <c r="E124" s="229"/>
      <c r="F124" s="220">
        <v>47.799648000000005</v>
      </c>
      <c r="G124" s="323">
        <f t="shared" si="11"/>
        <v>47.799648000000005</v>
      </c>
      <c r="H124" s="57"/>
    </row>
    <row r="125" spans="2:8" ht="14.25" customHeight="1" thickBot="1">
      <c r="B125" s="246"/>
      <c r="C125" s="271"/>
      <c r="D125" s="271"/>
      <c r="E125" s="271"/>
      <c r="F125" s="271"/>
      <c r="G125" s="305"/>
      <c r="H125" s="57"/>
    </row>
    <row r="126" spans="2:8" ht="14.25" customHeight="1" thickBot="1">
      <c r="B126" s="57"/>
      <c r="C126" s="57"/>
      <c r="D126" s="57"/>
      <c r="E126" s="57"/>
      <c r="F126" s="156"/>
      <c r="G126" s="156"/>
      <c r="H126" s="57"/>
    </row>
    <row r="127" spans="2:8" ht="14.25" customHeight="1">
      <c r="B127" s="226"/>
      <c r="C127" s="302"/>
      <c r="D127" s="302"/>
      <c r="E127" s="302"/>
      <c r="F127" s="302"/>
      <c r="G127" s="306"/>
      <c r="H127" s="57"/>
    </row>
    <row r="128" spans="2:8" ht="14.25" customHeight="1">
      <c r="B128" s="99" t="s">
        <v>1931</v>
      </c>
      <c r="C128" s="356" t="s">
        <v>1938</v>
      </c>
      <c r="D128" s="237" t="s">
        <v>153</v>
      </c>
      <c r="E128" s="237"/>
      <c r="F128" s="321">
        <v>11.392992000000001</v>
      </c>
      <c r="G128" s="322">
        <f t="shared" ref="G128:G133" si="12">F128*(100-$G$5)/100</f>
        <v>11.392992000000001</v>
      </c>
      <c r="H128" s="57"/>
    </row>
    <row r="129" spans="2:8" ht="14.25" customHeight="1">
      <c r="B129" s="99" t="s">
        <v>1937</v>
      </c>
      <c r="C129" s="357" t="s">
        <v>1939</v>
      </c>
      <c r="D129" s="229" t="s">
        <v>19</v>
      </c>
      <c r="E129" s="229"/>
      <c r="F129" s="220">
        <v>14.002560000000003</v>
      </c>
      <c r="G129" s="323">
        <f t="shared" si="12"/>
        <v>14.002560000000003</v>
      </c>
      <c r="H129" s="57"/>
    </row>
    <row r="130" spans="2:8" ht="14.25" customHeight="1">
      <c r="B130" s="4"/>
      <c r="C130" s="357" t="s">
        <v>1940</v>
      </c>
      <c r="D130" s="229" t="s">
        <v>22</v>
      </c>
      <c r="E130" s="229"/>
      <c r="F130" s="220">
        <v>14.543568000000002</v>
      </c>
      <c r="G130" s="323">
        <f t="shared" si="12"/>
        <v>14.543568000000002</v>
      </c>
      <c r="H130" s="57"/>
    </row>
    <row r="131" spans="2:8" ht="14.25" customHeight="1">
      <c r="B131" s="672"/>
      <c r="C131" s="357" t="s">
        <v>1941</v>
      </c>
      <c r="D131" s="229" t="s">
        <v>23</v>
      </c>
      <c r="E131" s="229"/>
      <c r="F131" s="220">
        <v>22.213152000000004</v>
      </c>
      <c r="G131" s="323">
        <f t="shared" si="12"/>
        <v>22.213152000000004</v>
      </c>
      <c r="H131" s="57"/>
    </row>
    <row r="132" spans="2:8" ht="14.25" customHeight="1">
      <c r="B132" s="227"/>
      <c r="C132" s="357" t="s">
        <v>1942</v>
      </c>
      <c r="D132" s="229" t="s">
        <v>25</v>
      </c>
      <c r="E132" s="229"/>
      <c r="F132" s="220">
        <v>23.454287999999998</v>
      </c>
      <c r="G132" s="323">
        <f t="shared" si="12"/>
        <v>23.454287999999998</v>
      </c>
      <c r="H132" s="57"/>
    </row>
    <row r="133" spans="2:8" ht="14.25" customHeight="1">
      <c r="B133" s="227"/>
      <c r="C133" s="357" t="s">
        <v>1943</v>
      </c>
      <c r="D133" s="229" t="s">
        <v>26</v>
      </c>
      <c r="E133" s="229"/>
      <c r="F133" s="220">
        <v>34.147151999999998</v>
      </c>
      <c r="G133" s="323">
        <f t="shared" si="12"/>
        <v>34.147151999999998</v>
      </c>
      <c r="H133" s="57"/>
    </row>
    <row r="134" spans="2:8" ht="14.25" customHeight="1" thickBot="1">
      <c r="B134" s="246"/>
      <c r="C134" s="271"/>
      <c r="D134" s="271"/>
      <c r="E134" s="271"/>
      <c r="F134" s="271"/>
      <c r="G134" s="305"/>
      <c r="H134" s="57"/>
    </row>
    <row r="135" spans="2:8" ht="14.25" customHeight="1" thickBot="1">
      <c r="B135" s="57"/>
      <c r="C135" s="57"/>
      <c r="D135" s="57"/>
      <c r="E135" s="57"/>
      <c r="F135" s="156"/>
      <c r="G135" s="156"/>
      <c r="H135" s="57"/>
    </row>
    <row r="136" spans="2:8" ht="14.25" customHeight="1">
      <c r="B136" s="226"/>
      <c r="C136" s="302"/>
      <c r="D136" s="302"/>
      <c r="E136" s="302"/>
      <c r="F136" s="302"/>
      <c r="G136" s="306"/>
      <c r="H136" s="57"/>
    </row>
    <row r="137" spans="2:8" ht="14.25" customHeight="1">
      <c r="B137" s="99" t="s">
        <v>1931</v>
      </c>
      <c r="C137" s="356" t="s">
        <v>1945</v>
      </c>
      <c r="D137" s="237" t="s">
        <v>153</v>
      </c>
      <c r="E137" s="237"/>
      <c r="F137" s="321">
        <v>11.392992000000001</v>
      </c>
      <c r="G137" s="322">
        <f t="shared" ref="G137:G142" si="13">F137*(100-$G$5)/100</f>
        <v>11.392992000000001</v>
      </c>
      <c r="H137" s="57"/>
    </row>
    <row r="138" spans="2:8" ht="14.25" customHeight="1">
      <c r="B138" s="99" t="s">
        <v>1944</v>
      </c>
      <c r="C138" s="357" t="s">
        <v>1946</v>
      </c>
      <c r="D138" s="229" t="s">
        <v>19</v>
      </c>
      <c r="E138" s="229"/>
      <c r="F138" s="220">
        <v>14.002560000000003</v>
      </c>
      <c r="G138" s="323">
        <f t="shared" si="13"/>
        <v>14.002560000000003</v>
      </c>
      <c r="H138" s="57"/>
    </row>
    <row r="139" spans="2:8" ht="14.25" customHeight="1">
      <c r="B139" s="4"/>
      <c r="C139" s="357" t="s">
        <v>1947</v>
      </c>
      <c r="D139" s="229" t="s">
        <v>22</v>
      </c>
      <c r="E139" s="229"/>
      <c r="F139" s="220">
        <v>14.543568000000002</v>
      </c>
      <c r="G139" s="323">
        <f t="shared" si="13"/>
        <v>14.543568000000002</v>
      </c>
      <c r="H139" s="57"/>
    </row>
    <row r="140" spans="2:8" ht="14.25" customHeight="1">
      <c r="B140" s="227"/>
      <c r="C140" s="357" t="s">
        <v>1948</v>
      </c>
      <c r="D140" s="229" t="s">
        <v>23</v>
      </c>
      <c r="E140" s="229"/>
      <c r="F140" s="220">
        <v>22.213152000000004</v>
      </c>
      <c r="G140" s="323">
        <f t="shared" si="13"/>
        <v>22.213152000000004</v>
      </c>
      <c r="H140" s="57"/>
    </row>
    <row r="141" spans="2:8" ht="14.25" customHeight="1">
      <c r="B141" s="227"/>
      <c r="C141" s="357" t="s">
        <v>1949</v>
      </c>
      <c r="D141" s="229" t="s">
        <v>25</v>
      </c>
      <c r="E141" s="229"/>
      <c r="F141" s="220">
        <v>23.454287999999998</v>
      </c>
      <c r="G141" s="323">
        <f t="shared" si="13"/>
        <v>23.454287999999998</v>
      </c>
      <c r="H141" s="57"/>
    </row>
    <row r="142" spans="2:8" ht="14.25" customHeight="1">
      <c r="B142" s="227"/>
      <c r="C142" s="357" t="s">
        <v>1950</v>
      </c>
      <c r="D142" s="229" t="s">
        <v>26</v>
      </c>
      <c r="E142" s="229"/>
      <c r="F142" s="220">
        <v>34.147151999999998</v>
      </c>
      <c r="G142" s="323">
        <f t="shared" si="13"/>
        <v>34.147151999999998</v>
      </c>
      <c r="H142" s="57"/>
    </row>
    <row r="143" spans="2:8" ht="14.25" customHeight="1" thickBot="1">
      <c r="B143" s="246"/>
      <c r="C143" s="271"/>
      <c r="D143" s="271"/>
      <c r="E143" s="271"/>
      <c r="F143" s="271"/>
      <c r="G143" s="305"/>
      <c r="H143" s="57"/>
    </row>
    <row r="144" spans="2:8" ht="14.25" customHeight="1" thickBot="1">
      <c r="B144" s="57"/>
      <c r="C144" s="57"/>
      <c r="D144" s="57"/>
      <c r="E144" s="57"/>
      <c r="F144" s="156"/>
      <c r="G144" s="156"/>
      <c r="H144" s="57"/>
    </row>
    <row r="145" spans="2:8" ht="14.25" customHeight="1">
      <c r="B145" s="21"/>
      <c r="C145" s="112"/>
      <c r="D145" s="112"/>
      <c r="E145" s="112"/>
      <c r="F145" s="112"/>
      <c r="G145" s="268"/>
      <c r="H145" s="57"/>
    </row>
    <row r="146" spans="2:8" ht="14.25" customHeight="1">
      <c r="B146" s="1190" t="s">
        <v>1720</v>
      </c>
      <c r="C146" s="1191"/>
      <c r="D146" s="1191"/>
      <c r="E146" s="1191"/>
      <c r="F146" s="1191"/>
      <c r="G146" s="1192"/>
      <c r="H146" s="57"/>
    </row>
    <row r="147" spans="2:8" ht="14.25" customHeight="1">
      <c r="B147" s="65"/>
      <c r="C147" s="308"/>
      <c r="D147" s="308"/>
      <c r="E147" s="308"/>
      <c r="F147" s="57"/>
      <c r="G147" s="258"/>
      <c r="H147" s="57"/>
    </row>
    <row r="148" spans="2:8" ht="14.25" customHeight="1">
      <c r="B148" s="65"/>
      <c r="C148" s="308"/>
      <c r="D148" s="308"/>
      <c r="E148" s="308"/>
      <c r="F148" s="57"/>
      <c r="G148" s="258"/>
      <c r="H148" s="57"/>
    </row>
    <row r="149" spans="2:8" ht="14.25" customHeight="1">
      <c r="B149" s="65"/>
      <c r="C149" s="308"/>
      <c r="D149" s="308"/>
      <c r="E149" s="308"/>
      <c r="F149" s="57"/>
      <c r="G149" s="258"/>
      <c r="H149" s="57"/>
    </row>
    <row r="150" spans="2:8" ht="14.25" customHeight="1">
      <c r="B150" s="65"/>
      <c r="C150" s="308"/>
      <c r="D150" s="308"/>
      <c r="E150" s="308"/>
      <c r="F150" s="57"/>
      <c r="G150" s="258"/>
      <c r="H150" s="57"/>
    </row>
    <row r="151" spans="2:8" ht="14.25" customHeight="1">
      <c r="B151" s="65"/>
      <c r="C151" s="308"/>
      <c r="D151" s="308"/>
      <c r="E151" s="308"/>
      <c r="F151" s="57"/>
      <c r="G151" s="258"/>
      <c r="H151" s="57"/>
    </row>
    <row r="152" spans="2:8" ht="14.25" customHeight="1">
      <c r="B152" s="65"/>
      <c r="C152" s="308"/>
      <c r="D152" s="308"/>
      <c r="E152" s="308"/>
      <c r="F152" s="57"/>
      <c r="G152" s="258"/>
    </row>
    <row r="153" spans="2:8" ht="14.25" customHeight="1">
      <c r="B153" s="65"/>
      <c r="C153" s="308"/>
      <c r="D153" s="308"/>
      <c r="E153" s="308"/>
      <c r="F153" s="57"/>
      <c r="G153" s="258"/>
    </row>
    <row r="154" spans="2:8" ht="14.25" customHeight="1">
      <c r="B154" s="65"/>
      <c r="C154" s="308"/>
      <c r="D154" s="308"/>
      <c r="E154" s="308"/>
      <c r="F154" s="57"/>
      <c r="G154" s="258"/>
    </row>
    <row r="155" spans="2:8" ht="14.25" customHeight="1">
      <c r="B155" s="65"/>
      <c r="C155" s="308"/>
      <c r="D155" s="308"/>
      <c r="E155" s="308"/>
      <c r="F155" s="57"/>
      <c r="G155" s="258"/>
    </row>
    <row r="156" spans="2:8" ht="14.25" customHeight="1">
      <c r="B156" s="65"/>
      <c r="C156" s="308"/>
      <c r="D156" s="308"/>
      <c r="E156" s="308"/>
      <c r="F156" s="57"/>
      <c r="G156" s="258"/>
    </row>
    <row r="157" spans="2:8" ht="14.25" customHeight="1">
      <c r="B157" s="65"/>
      <c r="C157" s="308"/>
      <c r="D157" s="308"/>
      <c r="E157" s="308"/>
      <c r="F157" s="57"/>
      <c r="G157" s="258"/>
    </row>
    <row r="158" spans="2:8" ht="14.25" customHeight="1">
      <c r="B158" s="65"/>
      <c r="C158" s="308"/>
      <c r="D158" s="308"/>
      <c r="E158" s="308"/>
      <c r="F158" s="57"/>
      <c r="G158" s="258"/>
    </row>
    <row r="159" spans="2:8" ht="14.25" customHeight="1">
      <c r="B159" s="65"/>
      <c r="C159" s="308"/>
      <c r="D159" s="308"/>
      <c r="E159" s="308"/>
      <c r="F159" s="57"/>
      <c r="G159" s="258"/>
    </row>
    <row r="160" spans="2:8" ht="14.25" customHeight="1">
      <c r="B160" s="65"/>
      <c r="C160" s="308"/>
      <c r="D160" s="308"/>
      <c r="E160" s="308"/>
      <c r="F160" s="57"/>
      <c r="G160" s="258"/>
    </row>
    <row r="161" spans="2:7" ht="14.25" customHeight="1">
      <c r="B161" s="65"/>
      <c r="C161" s="308"/>
      <c r="D161" s="308"/>
      <c r="E161" s="308"/>
      <c r="F161" s="57"/>
      <c r="G161" s="258"/>
    </row>
    <row r="162" spans="2:7" ht="14.25" customHeight="1" thickBot="1">
      <c r="B162" s="69"/>
      <c r="C162" s="115"/>
      <c r="D162" s="115"/>
      <c r="E162" s="115"/>
      <c r="F162" s="115"/>
      <c r="G162" s="264"/>
    </row>
  </sheetData>
  <mergeCells count="8">
    <mergeCell ref="B146:G146"/>
    <mergeCell ref="E3:E5"/>
    <mergeCell ref="B2:G2"/>
    <mergeCell ref="B3:B5"/>
    <mergeCell ref="D3:D5"/>
    <mergeCell ref="F3:F5"/>
    <mergeCell ref="G3:G4"/>
    <mergeCell ref="C3:C5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
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tabColor theme="1" tint="0.499984740745262"/>
    <pageSetUpPr autoPageBreaks="0"/>
  </sheetPr>
  <dimension ref="B1:H155"/>
  <sheetViews>
    <sheetView zoomScaleNormal="100" workbookViewId="0">
      <pane ySplit="5" topLeftCell="A6" activePane="bottomLeft" state="frozen"/>
      <selection activeCell="J19" sqref="J19"/>
      <selection pane="bottomLeft" activeCell="I10" sqref="I10"/>
    </sheetView>
  </sheetViews>
  <sheetFormatPr defaultColWidth="9.140625" defaultRowHeight="14.25" customHeight="1"/>
  <cols>
    <col min="1" max="1" width="2.140625" style="12" customWidth="1"/>
    <col min="2" max="2" width="45.7109375" style="27" customWidth="1"/>
    <col min="3" max="3" width="15.7109375" style="12" customWidth="1"/>
    <col min="4" max="4" width="12.7109375" style="8" customWidth="1"/>
    <col min="5" max="5" width="14.7109375" style="15" customWidth="1"/>
    <col min="6" max="6" width="14.7109375" style="14" customWidth="1"/>
    <col min="7" max="7" width="2" style="12" customWidth="1"/>
    <col min="8" max="16384" width="9.140625" style="12"/>
  </cols>
  <sheetData>
    <row r="1" spans="2:8" ht="12.75" customHeight="1"/>
    <row r="2" spans="2:8" ht="20.85" customHeight="1">
      <c r="B2" s="1193" t="s">
        <v>1719</v>
      </c>
      <c r="C2" s="1193"/>
      <c r="D2" s="1193"/>
      <c r="E2" s="1193"/>
      <c r="F2" s="1193"/>
    </row>
    <row r="3" spans="2:8" ht="14.25" customHeight="1">
      <c r="B3" s="1065" t="s">
        <v>1453</v>
      </c>
      <c r="C3" s="1047" t="s">
        <v>1437</v>
      </c>
      <c r="D3" s="1044" t="s">
        <v>1486</v>
      </c>
      <c r="E3" s="1078" t="s">
        <v>2273</v>
      </c>
      <c r="F3" s="1053" t="s">
        <v>1576</v>
      </c>
    </row>
    <row r="4" spans="2:8" ht="14.25" customHeight="1">
      <c r="B4" s="1066"/>
      <c r="C4" s="1048"/>
      <c r="D4" s="1045"/>
      <c r="E4" s="1079"/>
      <c r="F4" s="1054"/>
    </row>
    <row r="5" spans="2:8" ht="14.25" customHeight="1">
      <c r="B5" s="1067"/>
      <c r="C5" s="1049"/>
      <c r="D5" s="1046"/>
      <c r="E5" s="1080"/>
      <c r="F5" s="655">
        <f>'RABATOVÝ LIST '!J16</f>
        <v>0</v>
      </c>
    </row>
    <row r="6" spans="2:8" ht="14.25" customHeight="1">
      <c r="B6" s="151"/>
      <c r="C6" s="289"/>
      <c r="D6" s="296"/>
      <c r="E6" s="297"/>
      <c r="F6" s="295"/>
    </row>
    <row r="7" spans="2:8" ht="14.25" customHeight="1">
      <c r="B7" s="1195" t="s">
        <v>1480</v>
      </c>
      <c r="C7" s="1195"/>
      <c r="D7" s="1195"/>
      <c r="E7" s="1195"/>
      <c r="F7" s="1195"/>
    </row>
    <row r="8" spans="2:8" ht="14.25" customHeight="1" thickBot="1">
      <c r="B8" s="276"/>
      <c r="C8" s="276"/>
      <c r="D8" s="276"/>
      <c r="E8" s="276"/>
      <c r="F8" s="276"/>
      <c r="G8" s="10"/>
    </row>
    <row r="9" spans="2:8" ht="14.25" customHeight="1">
      <c r="B9" s="282"/>
      <c r="C9" s="298"/>
      <c r="D9" s="298"/>
      <c r="E9" s="298"/>
      <c r="F9" s="299"/>
      <c r="G9" s="10"/>
    </row>
    <row r="10" spans="2:8" ht="14.25" customHeight="1">
      <c r="B10" s="100"/>
      <c r="C10" s="236">
        <v>302020</v>
      </c>
      <c r="D10" s="237" t="s">
        <v>153</v>
      </c>
      <c r="E10" s="321">
        <v>1.829363133746581</v>
      </c>
      <c r="F10" s="322">
        <f>E10*(100-$F$5)/100</f>
        <v>1.8293631337465812</v>
      </c>
      <c r="G10" s="10"/>
      <c r="H10" s="44"/>
    </row>
    <row r="11" spans="2:8" ht="14.25" customHeight="1">
      <c r="B11" s="613" t="s">
        <v>1484</v>
      </c>
      <c r="C11" s="228">
        <v>302520</v>
      </c>
      <c r="D11" s="229" t="s">
        <v>171</v>
      </c>
      <c r="E11" s="220">
        <v>1.829363133746581</v>
      </c>
      <c r="F11" s="323">
        <f t="shared" ref="F11:F73" si="0">E11*(100-$F$5)/100</f>
        <v>1.8293631337465812</v>
      </c>
      <c r="G11" s="10"/>
    </row>
    <row r="12" spans="2:8" ht="14.25" customHeight="1">
      <c r="B12" s="97"/>
      <c r="C12" s="228">
        <v>302525</v>
      </c>
      <c r="D12" s="229" t="s">
        <v>19</v>
      </c>
      <c r="E12" s="220">
        <v>1.829363133746581</v>
      </c>
      <c r="F12" s="323">
        <f t="shared" si="0"/>
        <v>1.8293631337465812</v>
      </c>
      <c r="G12" s="10"/>
    </row>
    <row r="13" spans="2:8" ht="14.25" customHeight="1">
      <c r="B13" s="4"/>
      <c r="C13" s="228">
        <v>303220</v>
      </c>
      <c r="D13" s="229" t="s">
        <v>20</v>
      </c>
      <c r="E13" s="220">
        <v>2.6171910526593414</v>
      </c>
      <c r="F13" s="323">
        <f t="shared" si="0"/>
        <v>2.6171910526593418</v>
      </c>
      <c r="G13" s="10"/>
    </row>
    <row r="14" spans="2:8" ht="14.25" customHeight="1">
      <c r="B14" s="227"/>
      <c r="C14" s="228">
        <v>303225</v>
      </c>
      <c r="D14" s="229" t="s">
        <v>21</v>
      </c>
      <c r="E14" s="220">
        <v>2.6171910526593414</v>
      </c>
      <c r="F14" s="323">
        <f t="shared" si="0"/>
        <v>2.6171910526593418</v>
      </c>
      <c r="G14" s="10"/>
    </row>
    <row r="15" spans="2:8" ht="14.25" customHeight="1">
      <c r="B15" s="227"/>
      <c r="C15" s="228">
        <v>304020</v>
      </c>
      <c r="D15" s="229" t="s">
        <v>243</v>
      </c>
      <c r="E15" s="220">
        <v>2.8308393018560229</v>
      </c>
      <c r="F15" s="323">
        <f t="shared" si="0"/>
        <v>2.8308393018560229</v>
      </c>
      <c r="G15" s="10"/>
    </row>
    <row r="16" spans="2:8" ht="14.25" customHeight="1">
      <c r="B16" s="227"/>
      <c r="C16" s="228">
        <v>304025</v>
      </c>
      <c r="D16" s="229" t="s">
        <v>244</v>
      </c>
      <c r="E16" s="220">
        <v>2.8308393018560229</v>
      </c>
      <c r="F16" s="323">
        <f t="shared" si="0"/>
        <v>2.8308393018560229</v>
      </c>
      <c r="G16" s="10"/>
    </row>
    <row r="17" spans="2:7" ht="14.25" customHeight="1">
      <c r="B17" s="227"/>
      <c r="C17" s="228">
        <v>304032</v>
      </c>
      <c r="D17" s="229" t="s">
        <v>399</v>
      </c>
      <c r="E17" s="220">
        <v>2.8308393018560229</v>
      </c>
      <c r="F17" s="323">
        <f t="shared" si="0"/>
        <v>2.8308393018560229</v>
      </c>
      <c r="G17" s="10"/>
    </row>
    <row r="18" spans="2:7" ht="14.25" customHeight="1">
      <c r="B18" s="227"/>
      <c r="C18" s="228">
        <v>305020</v>
      </c>
      <c r="D18" s="229" t="s">
        <v>245</v>
      </c>
      <c r="E18" s="220">
        <v>3.1646646912258367</v>
      </c>
      <c r="F18" s="323">
        <f t="shared" si="0"/>
        <v>3.1646646912258363</v>
      </c>
      <c r="G18" s="10"/>
    </row>
    <row r="19" spans="2:7" ht="14.25" customHeight="1">
      <c r="B19" s="227"/>
      <c r="C19" s="228">
        <v>305025</v>
      </c>
      <c r="D19" s="229" t="s">
        <v>246</v>
      </c>
      <c r="E19" s="220">
        <v>3.1646646912258367</v>
      </c>
      <c r="F19" s="323">
        <f t="shared" si="0"/>
        <v>3.1646646912258363</v>
      </c>
      <c r="G19" s="10"/>
    </row>
    <row r="20" spans="2:7" ht="14.25" customHeight="1">
      <c r="B20" s="227"/>
      <c r="C20" s="228">
        <v>305032</v>
      </c>
      <c r="D20" s="229" t="s">
        <v>24</v>
      </c>
      <c r="E20" s="220">
        <v>3.1646646912258367</v>
      </c>
      <c r="F20" s="323">
        <f>E20*(100-$F$5)/100</f>
        <v>3.1646646912258363</v>
      </c>
      <c r="G20" s="10"/>
    </row>
    <row r="21" spans="2:7" ht="14.25" customHeight="1">
      <c r="B21" s="227"/>
      <c r="C21" s="228">
        <v>305040</v>
      </c>
      <c r="D21" s="229" t="s">
        <v>438</v>
      </c>
      <c r="E21" s="220">
        <v>3.1646646912258367</v>
      </c>
      <c r="F21" s="323">
        <f>E21*(100-$F$5)/100</f>
        <v>3.1646646912258363</v>
      </c>
      <c r="G21" s="10"/>
    </row>
    <row r="22" spans="2:7" ht="14.25" customHeight="1" thickBot="1">
      <c r="B22" s="246"/>
      <c r="C22" s="247"/>
      <c r="D22" s="248"/>
      <c r="E22" s="272"/>
      <c r="F22" s="205"/>
      <c r="G22" s="10"/>
    </row>
    <row r="23" spans="2:7" ht="14.25" customHeight="1" thickBot="1">
      <c r="B23" s="241"/>
      <c r="C23" s="28"/>
      <c r="D23" s="242"/>
      <c r="E23" s="274"/>
      <c r="F23" s="281"/>
      <c r="G23" s="10"/>
    </row>
    <row r="24" spans="2:7" ht="14.25" customHeight="1">
      <c r="B24" s="226"/>
      <c r="C24" s="232"/>
      <c r="D24" s="105"/>
      <c r="E24" s="287"/>
      <c r="F24" s="288"/>
      <c r="G24" s="10"/>
    </row>
    <row r="25" spans="2:7" ht="14.25" customHeight="1">
      <c r="B25" s="100"/>
      <c r="C25" s="236">
        <v>306320</v>
      </c>
      <c r="D25" s="237" t="s">
        <v>247</v>
      </c>
      <c r="E25" s="321">
        <v>4.2061999060596564</v>
      </c>
      <c r="F25" s="322">
        <f>E25*(100-$F$5)/100</f>
        <v>4.2061999060596564</v>
      </c>
      <c r="G25" s="10"/>
    </row>
    <row r="26" spans="2:7" ht="14.25" customHeight="1">
      <c r="B26" s="613" t="s">
        <v>1483</v>
      </c>
      <c r="C26" s="228">
        <v>306325</v>
      </c>
      <c r="D26" s="229" t="s">
        <v>248</v>
      </c>
      <c r="E26" s="220">
        <v>4.2061999060596564</v>
      </c>
      <c r="F26" s="323">
        <f t="shared" si="0"/>
        <v>4.2061999060596564</v>
      </c>
      <c r="G26" s="10"/>
    </row>
    <row r="27" spans="2:7" ht="14.25" customHeight="1">
      <c r="B27" s="97"/>
      <c r="C27" s="228">
        <v>306332</v>
      </c>
      <c r="D27" s="229" t="s">
        <v>191</v>
      </c>
      <c r="E27" s="220">
        <v>4.6334964044530178</v>
      </c>
      <c r="F27" s="323">
        <f t="shared" si="0"/>
        <v>4.6334964044530178</v>
      </c>
      <c r="G27" s="10"/>
    </row>
    <row r="28" spans="2:7" ht="14.25" customHeight="1">
      <c r="B28" s="4"/>
      <c r="C28" s="228">
        <v>306340</v>
      </c>
      <c r="D28" s="229" t="s">
        <v>439</v>
      </c>
      <c r="E28" s="220">
        <v>4.6334964044530178</v>
      </c>
      <c r="F28" s="323">
        <f t="shared" si="0"/>
        <v>4.6334964044530178</v>
      </c>
      <c r="G28" s="10"/>
    </row>
    <row r="29" spans="2:7" ht="14.25" customHeight="1">
      <c r="B29" s="4"/>
      <c r="C29" s="228">
        <v>306350</v>
      </c>
      <c r="D29" s="229" t="s">
        <v>440</v>
      </c>
      <c r="E29" s="220">
        <v>5.0474398872715875</v>
      </c>
      <c r="F29" s="323">
        <f t="shared" si="0"/>
        <v>5.0474398872715875</v>
      </c>
      <c r="G29" s="10"/>
    </row>
    <row r="30" spans="2:7" ht="14.25" customHeight="1">
      <c r="B30" s="227"/>
      <c r="C30" s="228">
        <v>307520</v>
      </c>
      <c r="D30" s="229" t="s">
        <v>249</v>
      </c>
      <c r="E30" s="220">
        <v>6.9569211144669216</v>
      </c>
      <c r="F30" s="323">
        <f t="shared" si="0"/>
        <v>6.9569211144669216</v>
      </c>
      <c r="G30" s="10"/>
    </row>
    <row r="31" spans="2:7" ht="14.25" customHeight="1">
      <c r="B31" s="227"/>
      <c r="C31" s="228">
        <v>307525</v>
      </c>
      <c r="D31" s="229" t="s">
        <v>250</v>
      </c>
      <c r="E31" s="220">
        <v>6.9569211144669216</v>
      </c>
      <c r="F31" s="323">
        <f t="shared" si="0"/>
        <v>6.9569211144669216</v>
      </c>
      <c r="G31" s="31"/>
    </row>
    <row r="32" spans="2:7" ht="14.25" customHeight="1">
      <c r="B32" s="227"/>
      <c r="C32" s="228">
        <v>307532</v>
      </c>
      <c r="D32" s="229" t="s">
        <v>251</v>
      </c>
      <c r="E32" s="220">
        <v>6.9569211144669216</v>
      </c>
      <c r="F32" s="323">
        <f t="shared" si="0"/>
        <v>6.9569211144669216</v>
      </c>
      <c r="G32" s="10"/>
    </row>
    <row r="33" spans="2:7" ht="14.25" customHeight="1">
      <c r="B33" s="227"/>
      <c r="C33" s="228">
        <v>307540</v>
      </c>
      <c r="D33" s="229" t="s">
        <v>441</v>
      </c>
      <c r="E33" s="220">
        <v>6.9569211144669216</v>
      </c>
      <c r="F33" s="323">
        <f t="shared" si="0"/>
        <v>6.9569211144669216</v>
      </c>
      <c r="G33" s="10"/>
    </row>
    <row r="34" spans="2:7" ht="14.25" customHeight="1">
      <c r="B34" s="227"/>
      <c r="C34" s="228">
        <v>307550</v>
      </c>
      <c r="D34" s="229" t="s">
        <v>442</v>
      </c>
      <c r="E34" s="220">
        <v>6.9569211144669216</v>
      </c>
      <c r="F34" s="323">
        <f t="shared" si="0"/>
        <v>6.9569211144669216</v>
      </c>
      <c r="G34" s="10"/>
    </row>
    <row r="35" spans="2:7" ht="14.25" customHeight="1">
      <c r="B35" s="227"/>
      <c r="C35" s="228">
        <v>307563</v>
      </c>
      <c r="D35" s="229" t="s">
        <v>252</v>
      </c>
      <c r="E35" s="220">
        <v>6.9569211144669216</v>
      </c>
      <c r="F35" s="323">
        <f t="shared" si="0"/>
        <v>6.9569211144669216</v>
      </c>
      <c r="G35" s="10"/>
    </row>
    <row r="36" spans="2:7" ht="14.25" customHeight="1">
      <c r="B36" s="227"/>
      <c r="C36" s="228">
        <v>309020</v>
      </c>
      <c r="D36" s="229" t="s">
        <v>253</v>
      </c>
      <c r="E36" s="220">
        <v>8.8664023416622619</v>
      </c>
      <c r="F36" s="323">
        <f t="shared" si="0"/>
        <v>8.8664023416622619</v>
      </c>
      <c r="G36" s="10"/>
    </row>
    <row r="37" spans="2:7" ht="14.25" customHeight="1">
      <c r="B37" s="227"/>
      <c r="C37" s="228">
        <v>309025</v>
      </c>
      <c r="D37" s="229" t="s">
        <v>254</v>
      </c>
      <c r="E37" s="220">
        <v>8.8664023416622619</v>
      </c>
      <c r="F37" s="323">
        <f t="shared" si="0"/>
        <v>8.8664023416622619</v>
      </c>
      <c r="G37" s="10"/>
    </row>
    <row r="38" spans="2:7" ht="14.25" customHeight="1">
      <c r="B38" s="227"/>
      <c r="C38" s="228">
        <v>309032</v>
      </c>
      <c r="D38" s="229" t="s">
        <v>255</v>
      </c>
      <c r="E38" s="220">
        <v>8.8664023416622619</v>
      </c>
      <c r="F38" s="323">
        <f t="shared" si="0"/>
        <v>8.8664023416622619</v>
      </c>
      <c r="G38" s="10"/>
    </row>
    <row r="39" spans="2:7" ht="14.25" customHeight="1">
      <c r="B39" s="227"/>
      <c r="C39" s="228">
        <v>309040</v>
      </c>
      <c r="D39" s="229" t="s">
        <v>443</v>
      </c>
      <c r="E39" s="220">
        <v>8.8664023416622619</v>
      </c>
      <c r="F39" s="323">
        <f t="shared" si="0"/>
        <v>8.8664023416622619</v>
      </c>
      <c r="G39" s="10"/>
    </row>
    <row r="40" spans="2:7" ht="14.25" customHeight="1">
      <c r="B40" s="227"/>
      <c r="C40" s="228">
        <v>309050</v>
      </c>
      <c r="D40" s="229" t="s">
        <v>170</v>
      </c>
      <c r="E40" s="220">
        <v>8.8664023416622619</v>
      </c>
      <c r="F40" s="323">
        <f t="shared" si="0"/>
        <v>8.8664023416622619</v>
      </c>
      <c r="G40" s="10"/>
    </row>
    <row r="41" spans="2:7" ht="14.25" customHeight="1">
      <c r="B41" s="227"/>
      <c r="C41" s="228">
        <v>309063</v>
      </c>
      <c r="D41" s="229" t="s">
        <v>256</v>
      </c>
      <c r="E41" s="220">
        <v>8.8664023416622619</v>
      </c>
      <c r="F41" s="323">
        <f t="shared" si="0"/>
        <v>8.8664023416622619</v>
      </c>
      <c r="G41" s="10"/>
    </row>
    <row r="42" spans="2:7" ht="14.25" customHeight="1">
      <c r="B42" s="227"/>
      <c r="C42" s="228">
        <v>301120</v>
      </c>
      <c r="D42" s="229" t="s">
        <v>257</v>
      </c>
      <c r="E42" s="220">
        <v>10.335234054889442</v>
      </c>
      <c r="F42" s="323">
        <f t="shared" si="0"/>
        <v>10.335234054889442</v>
      </c>
      <c r="G42" s="10"/>
    </row>
    <row r="43" spans="2:7" ht="14.25" customHeight="1">
      <c r="B43" s="227"/>
      <c r="C43" s="228">
        <v>301125</v>
      </c>
      <c r="D43" s="229" t="s">
        <v>258</v>
      </c>
      <c r="E43" s="220">
        <v>10.335234054889442</v>
      </c>
      <c r="F43" s="323">
        <f t="shared" si="0"/>
        <v>10.335234054889442</v>
      </c>
      <c r="G43" s="10"/>
    </row>
    <row r="44" spans="2:7" ht="14.25" customHeight="1">
      <c r="B44" s="227"/>
      <c r="C44" s="228">
        <v>301132</v>
      </c>
      <c r="D44" s="229" t="s">
        <v>259</v>
      </c>
      <c r="E44" s="220">
        <v>10.335234054889442</v>
      </c>
      <c r="F44" s="323">
        <f t="shared" si="0"/>
        <v>10.335234054889442</v>
      </c>
      <c r="G44" s="10"/>
    </row>
    <row r="45" spans="2:7" ht="14.25" customHeight="1">
      <c r="B45" s="227"/>
      <c r="C45" s="228">
        <v>301140</v>
      </c>
      <c r="D45" s="229" t="s">
        <v>444</v>
      </c>
      <c r="E45" s="220">
        <v>10.335234054889442</v>
      </c>
      <c r="F45" s="323">
        <f t="shared" si="0"/>
        <v>10.335234054889442</v>
      </c>
      <c r="G45" s="10"/>
    </row>
    <row r="46" spans="2:7" ht="14.25" customHeight="1">
      <c r="B46" s="227"/>
      <c r="C46" s="228">
        <v>301150</v>
      </c>
      <c r="D46" s="229" t="s">
        <v>172</v>
      </c>
      <c r="E46" s="220">
        <v>10.335234054889442</v>
      </c>
      <c r="F46" s="323">
        <f t="shared" si="0"/>
        <v>10.335234054889442</v>
      </c>
      <c r="G46" s="10"/>
    </row>
    <row r="47" spans="2:7" ht="14.25" customHeight="1">
      <c r="B47" s="227"/>
      <c r="C47" s="228">
        <v>301163</v>
      </c>
      <c r="D47" s="229" t="s">
        <v>173</v>
      </c>
      <c r="E47" s="220">
        <v>10.335234054889442</v>
      </c>
      <c r="F47" s="323">
        <f t="shared" si="0"/>
        <v>10.335234054889442</v>
      </c>
      <c r="G47" s="10"/>
    </row>
    <row r="48" spans="2:7" ht="14.25" customHeight="1">
      <c r="B48" s="227"/>
      <c r="C48" s="228">
        <v>301175</v>
      </c>
      <c r="D48" s="229" t="s">
        <v>260</v>
      </c>
      <c r="E48" s="220">
        <v>10.335234054889442</v>
      </c>
      <c r="F48" s="323">
        <f t="shared" si="0"/>
        <v>10.335234054889442</v>
      </c>
      <c r="G48" s="10"/>
    </row>
    <row r="49" spans="2:7" ht="14.25" customHeight="1">
      <c r="B49" s="227"/>
      <c r="C49" s="228">
        <v>301190</v>
      </c>
      <c r="D49" s="229" t="s">
        <v>261</v>
      </c>
      <c r="E49" s="220">
        <v>10.339494550131207</v>
      </c>
      <c r="F49" s="323">
        <f t="shared" si="0"/>
        <v>10.339494550131208</v>
      </c>
      <c r="G49" s="10"/>
    </row>
    <row r="50" spans="2:7" ht="14.25" customHeight="1">
      <c r="B50" s="227"/>
      <c r="C50" s="228">
        <v>301220</v>
      </c>
      <c r="D50" s="229" t="s">
        <v>262</v>
      </c>
      <c r="E50" s="220">
        <v>18.801045929307922</v>
      </c>
      <c r="F50" s="323">
        <f t="shared" si="0"/>
        <v>18.801045929307922</v>
      </c>
      <c r="G50" s="10"/>
    </row>
    <row r="51" spans="2:7" ht="14.25" customHeight="1">
      <c r="B51" s="227"/>
      <c r="C51" s="228">
        <v>301225</v>
      </c>
      <c r="D51" s="229" t="s">
        <v>263</v>
      </c>
      <c r="E51" s="220">
        <v>18.801045929307922</v>
      </c>
      <c r="F51" s="323">
        <f t="shared" si="0"/>
        <v>18.801045929307922</v>
      </c>
      <c r="G51" s="10"/>
    </row>
    <row r="52" spans="2:7" ht="14.25" customHeight="1">
      <c r="B52" s="227"/>
      <c r="C52" s="228">
        <v>301232</v>
      </c>
      <c r="D52" s="229" t="s">
        <v>264</v>
      </c>
      <c r="E52" s="220">
        <v>18.801045929307922</v>
      </c>
      <c r="F52" s="323">
        <f t="shared" si="0"/>
        <v>18.801045929307922</v>
      </c>
      <c r="G52" s="10"/>
    </row>
    <row r="53" spans="2:7" ht="14.25" customHeight="1">
      <c r="B53" s="227"/>
      <c r="C53" s="228">
        <v>301240</v>
      </c>
      <c r="D53" s="229" t="s">
        <v>445</v>
      </c>
      <c r="E53" s="220">
        <v>18.801045929307922</v>
      </c>
      <c r="F53" s="323">
        <f t="shared" si="0"/>
        <v>18.801045929307922</v>
      </c>
      <c r="G53" s="10"/>
    </row>
    <row r="54" spans="2:7" ht="14.25" customHeight="1">
      <c r="B54" s="227"/>
      <c r="C54" s="228">
        <v>301250</v>
      </c>
      <c r="D54" s="229" t="s">
        <v>446</v>
      </c>
      <c r="E54" s="220">
        <v>18.801045929307922</v>
      </c>
      <c r="F54" s="323">
        <f>E54*(100-$F$5)/100</f>
        <v>18.801045929307922</v>
      </c>
      <c r="G54" s="10"/>
    </row>
    <row r="55" spans="2:7" ht="14.25" customHeight="1">
      <c r="B55" s="227"/>
      <c r="C55" s="228">
        <v>301263</v>
      </c>
      <c r="D55" s="229" t="s">
        <v>265</v>
      </c>
      <c r="E55" s="220">
        <v>18.801045929307922</v>
      </c>
      <c r="F55" s="323">
        <f t="shared" si="0"/>
        <v>18.801045929307922</v>
      </c>
      <c r="G55" s="10"/>
    </row>
    <row r="56" spans="2:7" ht="14.25" customHeight="1">
      <c r="B56" s="227"/>
      <c r="C56" s="228">
        <v>301290</v>
      </c>
      <c r="D56" s="229" t="s">
        <v>266</v>
      </c>
      <c r="E56" s="220">
        <v>21.364824919668099</v>
      </c>
      <c r="F56" s="323">
        <f t="shared" si="0"/>
        <v>21.364824919668099</v>
      </c>
      <c r="G56" s="10"/>
    </row>
    <row r="57" spans="2:7" ht="14.25" customHeight="1">
      <c r="B57" s="227"/>
      <c r="C57" s="228">
        <v>301211</v>
      </c>
      <c r="D57" s="229" t="s">
        <v>267</v>
      </c>
      <c r="E57" s="220">
        <v>21.364824919668099</v>
      </c>
      <c r="F57" s="323">
        <f t="shared" si="0"/>
        <v>21.364824919668099</v>
      </c>
      <c r="G57" s="10"/>
    </row>
    <row r="58" spans="2:7" ht="14.25" customHeight="1" thickBot="1">
      <c r="B58" s="246"/>
      <c r="C58" s="247"/>
      <c r="D58" s="248"/>
      <c r="E58" s="272"/>
      <c r="F58" s="205"/>
      <c r="G58" s="10"/>
    </row>
    <row r="59" spans="2:7" ht="14.25" customHeight="1" thickBot="1">
      <c r="B59" s="241"/>
      <c r="C59" s="28"/>
      <c r="D59" s="242"/>
      <c r="E59" s="274"/>
      <c r="F59" s="281"/>
      <c r="G59" s="10"/>
    </row>
    <row r="60" spans="2:7" ht="14.25" customHeight="1">
      <c r="B60" s="226"/>
      <c r="C60" s="232"/>
      <c r="D60" s="105"/>
      <c r="E60" s="287"/>
      <c r="F60" s="288"/>
      <c r="G60" s="10"/>
    </row>
    <row r="61" spans="2:7" ht="14.25" customHeight="1">
      <c r="B61" s="100"/>
      <c r="C61" s="236">
        <v>301425</v>
      </c>
      <c r="D61" s="237" t="s">
        <v>447</v>
      </c>
      <c r="E61" s="321">
        <v>22.15265283858086</v>
      </c>
      <c r="F61" s="322">
        <f>E61*(100-$F$5)/100</f>
        <v>22.152652838580863</v>
      </c>
      <c r="G61" s="10"/>
    </row>
    <row r="62" spans="2:7" ht="14.25" customHeight="1">
      <c r="B62" s="613" t="s">
        <v>1485</v>
      </c>
      <c r="C62" s="228">
        <v>301432</v>
      </c>
      <c r="D62" s="229" t="s">
        <v>268</v>
      </c>
      <c r="E62" s="220">
        <v>22.15265283858086</v>
      </c>
      <c r="F62" s="323">
        <f>E62*(100-$F$5)/100</f>
        <v>22.152652838580863</v>
      </c>
      <c r="G62" s="10"/>
    </row>
    <row r="63" spans="2:7" ht="14.25" customHeight="1">
      <c r="B63" s="97"/>
      <c r="C63" s="228">
        <v>301440</v>
      </c>
      <c r="D63" s="229" t="s">
        <v>448</v>
      </c>
      <c r="E63" s="220">
        <v>22.15265283858086</v>
      </c>
      <c r="F63" s="323">
        <f t="shared" si="0"/>
        <v>22.152652838580863</v>
      </c>
      <c r="G63" s="10"/>
    </row>
    <row r="64" spans="2:7" ht="14.25" customHeight="1">
      <c r="B64" s="97"/>
      <c r="C64" s="228">
        <v>301450</v>
      </c>
      <c r="D64" s="229" t="s">
        <v>449</v>
      </c>
      <c r="E64" s="220">
        <v>22.15265283858086</v>
      </c>
      <c r="F64" s="323">
        <f t="shared" si="0"/>
        <v>22.152652838580863</v>
      </c>
      <c r="G64" s="10"/>
    </row>
    <row r="65" spans="2:7" ht="14.25" customHeight="1">
      <c r="B65" s="4"/>
      <c r="C65" s="228">
        <v>301463</v>
      </c>
      <c r="D65" s="229" t="s">
        <v>269</v>
      </c>
      <c r="E65" s="220">
        <v>22.15265283858086</v>
      </c>
      <c r="F65" s="323">
        <f t="shared" si="0"/>
        <v>22.152652838580863</v>
      </c>
      <c r="G65" s="10"/>
    </row>
    <row r="66" spans="2:7" ht="14.25" customHeight="1">
      <c r="B66" s="227"/>
      <c r="C66" s="228">
        <v>301490</v>
      </c>
      <c r="D66" s="229" t="s">
        <v>270</v>
      </c>
      <c r="E66" s="220">
        <v>27.987920644765211</v>
      </c>
      <c r="F66" s="323">
        <f t="shared" si="0"/>
        <v>27.987920644765207</v>
      </c>
      <c r="G66" s="10"/>
    </row>
    <row r="67" spans="2:7" ht="14.25" customHeight="1">
      <c r="B67" s="227"/>
      <c r="C67" s="228">
        <v>301620</v>
      </c>
      <c r="D67" s="229" t="s">
        <v>271</v>
      </c>
      <c r="E67" s="220">
        <v>31.019055180243118</v>
      </c>
      <c r="F67" s="323">
        <f t="shared" si="0"/>
        <v>31.019055180243118</v>
      </c>
      <c r="G67" s="10"/>
    </row>
    <row r="68" spans="2:7" ht="14.25" customHeight="1">
      <c r="B68" s="227"/>
      <c r="C68" s="228">
        <v>301625</v>
      </c>
      <c r="D68" s="229" t="s">
        <v>272</v>
      </c>
      <c r="E68" s="220">
        <v>31.019055180243118</v>
      </c>
      <c r="F68" s="323">
        <f t="shared" si="0"/>
        <v>31.019055180243118</v>
      </c>
      <c r="G68" s="10"/>
    </row>
    <row r="69" spans="2:7" ht="14.25" customHeight="1">
      <c r="B69" s="227"/>
      <c r="C69" s="228">
        <v>301632</v>
      </c>
      <c r="D69" s="229" t="s">
        <v>273</v>
      </c>
      <c r="E69" s="220">
        <v>31.019055180243118</v>
      </c>
      <c r="F69" s="323">
        <f t="shared" si="0"/>
        <v>31.019055180243118</v>
      </c>
      <c r="G69" s="10"/>
    </row>
    <row r="70" spans="2:7" ht="14.25" customHeight="1">
      <c r="B70" s="227"/>
      <c r="C70" s="228">
        <v>301640</v>
      </c>
      <c r="D70" s="229" t="s">
        <v>450</v>
      </c>
      <c r="E70" s="220">
        <v>31.019055180243118</v>
      </c>
      <c r="F70" s="323">
        <f t="shared" si="0"/>
        <v>31.019055180243118</v>
      </c>
      <c r="G70" s="10"/>
    </row>
    <row r="71" spans="2:7" ht="14.25" customHeight="1">
      <c r="B71" s="227"/>
      <c r="C71" s="228">
        <v>301650</v>
      </c>
      <c r="D71" s="229" t="s">
        <v>451</v>
      </c>
      <c r="E71" s="220">
        <v>31.019055180243118</v>
      </c>
      <c r="F71" s="323">
        <f t="shared" si="0"/>
        <v>31.019055180243118</v>
      </c>
      <c r="G71" s="10"/>
    </row>
    <row r="72" spans="2:7" ht="14.25" customHeight="1">
      <c r="B72" s="227"/>
      <c r="C72" s="228">
        <v>301663</v>
      </c>
      <c r="D72" s="229" t="s">
        <v>274</v>
      </c>
      <c r="E72" s="220">
        <v>31.019055180243118</v>
      </c>
      <c r="F72" s="323">
        <f t="shared" si="0"/>
        <v>31.019055180243118</v>
      </c>
      <c r="G72" s="10"/>
    </row>
    <row r="73" spans="2:7" ht="14.25" customHeight="1">
      <c r="B73" s="227"/>
      <c r="C73" s="228">
        <v>301611</v>
      </c>
      <c r="D73" s="229" t="s">
        <v>276</v>
      </c>
      <c r="E73" s="220">
        <v>36.413673472459308</v>
      </c>
      <c r="F73" s="323">
        <f t="shared" si="0"/>
        <v>36.413673472459308</v>
      </c>
      <c r="G73" s="10"/>
    </row>
    <row r="74" spans="2:7" ht="14.25" customHeight="1">
      <c r="B74" s="227"/>
      <c r="C74" s="333">
        <v>302025</v>
      </c>
      <c r="D74" s="334" t="s">
        <v>452</v>
      </c>
      <c r="E74" s="335" t="s">
        <v>1404</v>
      </c>
      <c r="F74" s="336" t="s">
        <v>1404</v>
      </c>
      <c r="G74" s="10"/>
    </row>
    <row r="75" spans="2:7" ht="14.25" customHeight="1">
      <c r="B75" s="227"/>
      <c r="C75" s="333">
        <v>302032</v>
      </c>
      <c r="D75" s="334" t="s">
        <v>277</v>
      </c>
      <c r="E75" s="335" t="s">
        <v>1404</v>
      </c>
      <c r="F75" s="336" t="s">
        <v>1404</v>
      </c>
      <c r="G75" s="10"/>
    </row>
    <row r="76" spans="2:7" ht="14.25" customHeight="1">
      <c r="B76" s="227"/>
      <c r="C76" s="333">
        <v>302040</v>
      </c>
      <c r="D76" s="334" t="s">
        <v>453</v>
      </c>
      <c r="E76" s="335" t="s">
        <v>1404</v>
      </c>
      <c r="F76" s="336" t="s">
        <v>1404</v>
      </c>
      <c r="G76" s="10"/>
    </row>
    <row r="77" spans="2:7" ht="14.25" customHeight="1">
      <c r="B77" s="227"/>
      <c r="C77" s="333">
        <v>302050</v>
      </c>
      <c r="D77" s="334" t="s">
        <v>454</v>
      </c>
      <c r="E77" s="335" t="s">
        <v>1404</v>
      </c>
      <c r="F77" s="336" t="s">
        <v>1404</v>
      </c>
      <c r="G77" s="10"/>
    </row>
    <row r="78" spans="2:7" ht="14.25" customHeight="1">
      <c r="B78" s="227"/>
      <c r="C78" s="333">
        <v>302063</v>
      </c>
      <c r="D78" s="334" t="s">
        <v>278</v>
      </c>
      <c r="E78" s="335" t="s">
        <v>1404</v>
      </c>
      <c r="F78" s="336" t="s">
        <v>1404</v>
      </c>
      <c r="G78" s="10"/>
    </row>
    <row r="79" spans="2:7" ht="14.25" customHeight="1" thickBot="1">
      <c r="B79" s="246"/>
      <c r="C79" s="247"/>
      <c r="D79" s="248"/>
      <c r="E79" s="204"/>
      <c r="F79" s="205"/>
      <c r="G79" s="10"/>
    </row>
    <row r="80" spans="2:7" ht="14.25" customHeight="1">
      <c r="B80" s="241"/>
      <c r="C80" s="60"/>
      <c r="D80" s="242"/>
      <c r="E80" s="275"/>
      <c r="F80" s="300"/>
      <c r="G80" s="10"/>
    </row>
    <row r="81" spans="2:7" ht="14.25" customHeight="1">
      <c r="B81" s="1194" t="s">
        <v>1481</v>
      </c>
      <c r="C81" s="1194"/>
      <c r="D81" s="1194"/>
      <c r="E81" s="1194"/>
      <c r="F81" s="1194"/>
      <c r="G81" s="10"/>
    </row>
    <row r="82" spans="2:7" ht="14.25" customHeight="1" thickBot="1">
      <c r="B82" s="276"/>
      <c r="C82" s="276"/>
      <c r="D82" s="276"/>
      <c r="E82" s="276"/>
      <c r="F82" s="276"/>
      <c r="G82" s="10"/>
    </row>
    <row r="83" spans="2:7" ht="14.25" customHeight="1">
      <c r="B83" s="282"/>
      <c r="C83" s="298"/>
      <c r="D83" s="298"/>
      <c r="E83" s="298"/>
      <c r="F83" s="299"/>
      <c r="G83" s="10"/>
    </row>
    <row r="84" spans="2:7" ht="14.25" customHeight="1">
      <c r="B84" s="100"/>
      <c r="C84" s="236">
        <v>312020</v>
      </c>
      <c r="D84" s="237" t="s">
        <v>153</v>
      </c>
      <c r="E84" s="321">
        <v>2.9510164420291547</v>
      </c>
      <c r="F84" s="322">
        <f>E84*(100-$F$5)/100</f>
        <v>2.9510164420291547</v>
      </c>
      <c r="G84" s="10"/>
    </row>
    <row r="85" spans="2:7" ht="14.25" customHeight="1">
      <c r="B85" s="613" t="s">
        <v>1484</v>
      </c>
      <c r="C85" s="228">
        <v>312520</v>
      </c>
      <c r="D85" s="229" t="s">
        <v>171</v>
      </c>
      <c r="E85" s="220">
        <v>2.9510164420291547</v>
      </c>
      <c r="F85" s="323">
        <f t="shared" ref="F85:F94" si="1">E85*(100-$F$5)/100</f>
        <v>2.9510164420291547</v>
      </c>
      <c r="G85" s="10"/>
    </row>
    <row r="86" spans="2:7" ht="14.25" customHeight="1">
      <c r="B86" s="97"/>
      <c r="C86" s="228">
        <v>312525</v>
      </c>
      <c r="D86" s="229" t="s">
        <v>19</v>
      </c>
      <c r="E86" s="220">
        <v>2.9510164420291547</v>
      </c>
      <c r="F86" s="323">
        <f t="shared" si="1"/>
        <v>2.9510164420291547</v>
      </c>
      <c r="G86" s="10"/>
    </row>
    <row r="87" spans="2:7" ht="14.25" customHeight="1">
      <c r="B87" s="4"/>
      <c r="C87" s="228">
        <v>313220</v>
      </c>
      <c r="D87" s="229" t="s">
        <v>20</v>
      </c>
      <c r="E87" s="220">
        <v>3.378312940422517</v>
      </c>
      <c r="F87" s="323">
        <f t="shared" si="1"/>
        <v>3.3783129404225165</v>
      </c>
      <c r="G87" s="10"/>
    </row>
    <row r="88" spans="2:7" ht="14.25" customHeight="1">
      <c r="B88" s="227"/>
      <c r="C88" s="228">
        <v>313225</v>
      </c>
      <c r="D88" s="229" t="s">
        <v>21</v>
      </c>
      <c r="E88" s="220">
        <v>3.378312940422517</v>
      </c>
      <c r="F88" s="323">
        <f t="shared" si="1"/>
        <v>3.3783129404225165</v>
      </c>
      <c r="G88" s="10"/>
    </row>
    <row r="89" spans="2:7" ht="14.25" customHeight="1">
      <c r="B89" s="227"/>
      <c r="C89" s="228">
        <v>314020</v>
      </c>
      <c r="D89" s="229" t="s">
        <v>243</v>
      </c>
      <c r="E89" s="220">
        <v>3.7922564232410867</v>
      </c>
      <c r="F89" s="323">
        <f t="shared" si="1"/>
        <v>3.7922564232410867</v>
      </c>
      <c r="G89" s="10"/>
    </row>
    <row r="90" spans="2:7" ht="14.25" customHeight="1">
      <c r="B90" s="227"/>
      <c r="C90" s="228">
        <v>314025</v>
      </c>
      <c r="D90" s="229" t="s">
        <v>244</v>
      </c>
      <c r="E90" s="220">
        <v>3.7922564232410867</v>
      </c>
      <c r="F90" s="323">
        <f t="shared" si="1"/>
        <v>3.7922564232410867</v>
      </c>
      <c r="G90" s="10"/>
    </row>
    <row r="91" spans="2:7" ht="14.25" customHeight="1">
      <c r="B91" s="227"/>
      <c r="C91" s="228">
        <v>314032</v>
      </c>
      <c r="D91" s="229" t="s">
        <v>399</v>
      </c>
      <c r="E91" s="220">
        <v>3.7922564232410867</v>
      </c>
      <c r="F91" s="323">
        <f t="shared" si="1"/>
        <v>3.7922564232410867</v>
      </c>
      <c r="G91" s="10"/>
    </row>
    <row r="92" spans="2:7" ht="14.25" customHeight="1">
      <c r="B92" s="227"/>
      <c r="C92" s="228">
        <v>315020</v>
      </c>
      <c r="D92" s="229" t="s">
        <v>245</v>
      </c>
      <c r="E92" s="220">
        <v>4.3130240306579966</v>
      </c>
      <c r="F92" s="323">
        <f t="shared" si="1"/>
        <v>4.3130240306579966</v>
      </c>
      <c r="G92" s="10"/>
    </row>
    <row r="93" spans="2:7" ht="14.25" customHeight="1">
      <c r="B93" s="227"/>
      <c r="C93" s="228">
        <v>315025</v>
      </c>
      <c r="D93" s="229" t="s">
        <v>246</v>
      </c>
      <c r="E93" s="220">
        <v>4.3130240306579966</v>
      </c>
      <c r="F93" s="323">
        <f t="shared" si="1"/>
        <v>4.3130240306579966</v>
      </c>
      <c r="G93" s="10"/>
    </row>
    <row r="94" spans="2:7" ht="14.25" customHeight="1">
      <c r="B94" s="227"/>
      <c r="C94" s="228">
        <v>315032</v>
      </c>
      <c r="D94" s="229" t="s">
        <v>24</v>
      </c>
      <c r="E94" s="220">
        <v>4.3130240306579966</v>
      </c>
      <c r="F94" s="323">
        <f t="shared" si="1"/>
        <v>4.3130240306579966</v>
      </c>
      <c r="G94" s="10"/>
    </row>
    <row r="95" spans="2:7" ht="14.25" customHeight="1" thickBot="1">
      <c r="B95" s="246"/>
      <c r="C95" s="247"/>
      <c r="D95" s="248"/>
      <c r="E95" s="272"/>
      <c r="F95" s="205"/>
      <c r="G95" s="10"/>
    </row>
    <row r="96" spans="2:7" ht="14.25" customHeight="1" thickBot="1">
      <c r="B96" s="241"/>
      <c r="C96" s="28"/>
      <c r="D96" s="242"/>
      <c r="E96" s="274"/>
      <c r="F96" s="281"/>
      <c r="G96" s="10"/>
    </row>
    <row r="97" spans="2:7" ht="14.25" customHeight="1">
      <c r="B97" s="226"/>
      <c r="C97" s="232"/>
      <c r="D97" s="105"/>
      <c r="E97" s="287"/>
      <c r="F97" s="288"/>
      <c r="G97" s="10"/>
    </row>
    <row r="98" spans="2:7" ht="14.25" customHeight="1">
      <c r="B98" s="100"/>
      <c r="C98" s="236">
        <v>316320</v>
      </c>
      <c r="D98" s="237" t="s">
        <v>247</v>
      </c>
      <c r="E98" s="321">
        <v>6.3426823980264677</v>
      </c>
      <c r="F98" s="322">
        <f>E98*(100-$F$5)/100</f>
        <v>6.3426823980264677</v>
      </c>
      <c r="G98" s="10"/>
    </row>
    <row r="99" spans="2:7" ht="14.25" customHeight="1">
      <c r="B99" s="613" t="s">
        <v>1483</v>
      </c>
      <c r="C99" s="228">
        <v>316325</v>
      </c>
      <c r="D99" s="229" t="s">
        <v>248</v>
      </c>
      <c r="E99" s="220">
        <v>6.3426823980264677</v>
      </c>
      <c r="F99" s="323">
        <f t="shared" ref="F99:F130" si="2">E99*(100-$F$5)/100</f>
        <v>6.3426823980264677</v>
      </c>
      <c r="G99" s="10"/>
    </row>
    <row r="100" spans="2:7" ht="14.25" customHeight="1">
      <c r="B100" s="97"/>
      <c r="C100" s="228">
        <v>316332</v>
      </c>
      <c r="D100" s="229" t="s">
        <v>191</v>
      </c>
      <c r="E100" s="220">
        <v>6.7432728652702414</v>
      </c>
      <c r="F100" s="323">
        <f t="shared" si="2"/>
        <v>6.7432728652702414</v>
      </c>
      <c r="G100" s="10"/>
    </row>
    <row r="101" spans="2:7" ht="14.25" customHeight="1">
      <c r="B101" s="4"/>
      <c r="C101" s="228">
        <v>316340</v>
      </c>
      <c r="D101" s="229" t="s">
        <v>439</v>
      </c>
      <c r="E101" s="220">
        <v>6.7432728652702414</v>
      </c>
      <c r="F101" s="323">
        <f t="shared" si="2"/>
        <v>6.7432728652702414</v>
      </c>
      <c r="G101" s="10"/>
    </row>
    <row r="102" spans="2:7" ht="14.25" customHeight="1">
      <c r="B102" s="4"/>
      <c r="C102" s="228">
        <v>316350</v>
      </c>
      <c r="D102" s="229" t="s">
        <v>440</v>
      </c>
      <c r="E102" s="220">
        <v>7.1705693636636063</v>
      </c>
      <c r="F102" s="323">
        <f t="shared" si="2"/>
        <v>7.1705693636636063</v>
      </c>
      <c r="G102" s="10"/>
    </row>
    <row r="103" spans="2:7" ht="14.25" customHeight="1">
      <c r="B103" s="227"/>
      <c r="C103" s="228">
        <v>317520</v>
      </c>
      <c r="D103" s="229" t="s">
        <v>249</v>
      </c>
      <c r="E103" s="220">
        <v>9.4939940736775128</v>
      </c>
      <c r="F103" s="323">
        <f t="shared" si="2"/>
        <v>9.4939940736775128</v>
      </c>
      <c r="G103" s="10"/>
    </row>
    <row r="104" spans="2:7" ht="14.25" customHeight="1">
      <c r="B104" s="227"/>
      <c r="C104" s="228">
        <v>317525</v>
      </c>
      <c r="D104" s="229" t="s">
        <v>250</v>
      </c>
      <c r="E104" s="220">
        <v>9.4939940736775128</v>
      </c>
      <c r="F104" s="323">
        <f t="shared" si="2"/>
        <v>9.4939940736775128</v>
      </c>
      <c r="G104" s="10"/>
    </row>
    <row r="105" spans="2:7" ht="14.25" customHeight="1">
      <c r="B105" s="227"/>
      <c r="C105" s="228">
        <v>317532</v>
      </c>
      <c r="D105" s="229" t="s">
        <v>251</v>
      </c>
      <c r="E105" s="220">
        <v>9.4939940736775128</v>
      </c>
      <c r="F105" s="323">
        <f>E105*(100-$F$5)/100</f>
        <v>9.4939940736775128</v>
      </c>
      <c r="G105" s="10"/>
    </row>
    <row r="106" spans="2:7" ht="14.25" customHeight="1">
      <c r="B106" s="227"/>
      <c r="C106" s="228">
        <v>317540</v>
      </c>
      <c r="D106" s="229" t="s">
        <v>456</v>
      </c>
      <c r="E106" s="220">
        <v>9.4939940736775128</v>
      </c>
      <c r="F106" s="323">
        <f t="shared" si="2"/>
        <v>9.4939940736775128</v>
      </c>
      <c r="G106" s="10"/>
    </row>
    <row r="107" spans="2:7" ht="14.25" customHeight="1">
      <c r="B107" s="227"/>
      <c r="C107" s="228">
        <v>317550</v>
      </c>
      <c r="D107" s="229" t="s">
        <v>442</v>
      </c>
      <c r="E107" s="220">
        <v>9.4939940736775128</v>
      </c>
      <c r="F107" s="323">
        <f t="shared" si="2"/>
        <v>9.4939940736775128</v>
      </c>
      <c r="G107" s="10"/>
    </row>
    <row r="108" spans="2:7" ht="14.25" customHeight="1">
      <c r="B108" s="227"/>
      <c r="C108" s="228">
        <v>317563</v>
      </c>
      <c r="D108" s="229" t="s">
        <v>252</v>
      </c>
      <c r="E108" s="220">
        <v>9.4939940736775128</v>
      </c>
      <c r="F108" s="323">
        <f t="shared" si="2"/>
        <v>9.4939940736775128</v>
      </c>
      <c r="G108" s="10"/>
    </row>
    <row r="109" spans="2:7" ht="14.25" customHeight="1">
      <c r="B109" s="227"/>
      <c r="C109" s="228">
        <v>319020</v>
      </c>
      <c r="D109" s="229" t="s">
        <v>253</v>
      </c>
      <c r="E109" s="220">
        <v>12.658658764903347</v>
      </c>
      <c r="F109" s="323">
        <f t="shared" si="2"/>
        <v>12.658658764903345</v>
      </c>
      <c r="G109" s="10"/>
    </row>
    <row r="110" spans="2:7" ht="14.25" customHeight="1">
      <c r="B110" s="227"/>
      <c r="C110" s="228">
        <v>319025</v>
      </c>
      <c r="D110" s="229" t="s">
        <v>254</v>
      </c>
      <c r="E110" s="220">
        <v>12.658658764903347</v>
      </c>
      <c r="F110" s="323">
        <f t="shared" si="2"/>
        <v>12.658658764903345</v>
      </c>
      <c r="G110" s="10"/>
    </row>
    <row r="111" spans="2:7" ht="14.25" customHeight="1">
      <c r="B111" s="227"/>
      <c r="C111" s="228">
        <v>319032</v>
      </c>
      <c r="D111" s="229" t="s">
        <v>255</v>
      </c>
      <c r="E111" s="220">
        <v>12.658658764903347</v>
      </c>
      <c r="F111" s="323">
        <f t="shared" si="2"/>
        <v>12.658658764903345</v>
      </c>
      <c r="G111" s="10"/>
    </row>
    <row r="112" spans="2:7" ht="14.25" customHeight="1">
      <c r="B112" s="227"/>
      <c r="C112" s="228">
        <v>319040</v>
      </c>
      <c r="D112" s="229" t="s">
        <v>443</v>
      </c>
      <c r="E112" s="220">
        <v>12.658658764903347</v>
      </c>
      <c r="F112" s="323">
        <f t="shared" si="2"/>
        <v>12.658658764903345</v>
      </c>
      <c r="G112" s="10"/>
    </row>
    <row r="113" spans="2:7" ht="14.25" customHeight="1">
      <c r="B113" s="227"/>
      <c r="C113" s="228">
        <v>319050</v>
      </c>
      <c r="D113" s="229" t="s">
        <v>170</v>
      </c>
      <c r="E113" s="220">
        <v>12.658658764903347</v>
      </c>
      <c r="F113" s="323">
        <f t="shared" si="2"/>
        <v>12.658658764903345</v>
      </c>
      <c r="G113" s="10"/>
    </row>
    <row r="114" spans="2:7" ht="14.25" customHeight="1">
      <c r="B114" s="227"/>
      <c r="C114" s="228">
        <v>319063</v>
      </c>
      <c r="D114" s="229" t="s">
        <v>256</v>
      </c>
      <c r="E114" s="220">
        <v>12.658658764903347</v>
      </c>
      <c r="F114" s="323">
        <f t="shared" si="2"/>
        <v>12.658658764903345</v>
      </c>
      <c r="G114" s="10"/>
    </row>
    <row r="115" spans="2:7" ht="14.25" customHeight="1">
      <c r="B115" s="227"/>
      <c r="C115" s="228">
        <v>311120</v>
      </c>
      <c r="D115" s="229" t="s">
        <v>257</v>
      </c>
      <c r="E115" s="220">
        <v>14.768435225720573</v>
      </c>
      <c r="F115" s="323">
        <f t="shared" si="2"/>
        <v>14.768435225720573</v>
      </c>
      <c r="G115" s="10"/>
    </row>
    <row r="116" spans="2:7" ht="14.25" customHeight="1">
      <c r="B116" s="227"/>
      <c r="C116" s="228">
        <v>311125</v>
      </c>
      <c r="D116" s="229" t="s">
        <v>258</v>
      </c>
      <c r="E116" s="220">
        <v>14.768435225720573</v>
      </c>
      <c r="F116" s="323">
        <f t="shared" si="2"/>
        <v>14.768435225720573</v>
      </c>
      <c r="G116" s="10"/>
    </row>
    <row r="117" spans="2:7" ht="14.25" customHeight="1">
      <c r="B117" s="227"/>
      <c r="C117" s="228">
        <v>311132</v>
      </c>
      <c r="D117" s="229" t="s">
        <v>259</v>
      </c>
      <c r="E117" s="220">
        <v>14.768435225720573</v>
      </c>
      <c r="F117" s="323">
        <f t="shared" si="2"/>
        <v>14.768435225720573</v>
      </c>
      <c r="G117" s="10"/>
    </row>
    <row r="118" spans="2:7" ht="14.25" customHeight="1">
      <c r="B118" s="227"/>
      <c r="C118" s="228">
        <v>311140</v>
      </c>
      <c r="D118" s="229" t="s">
        <v>444</v>
      </c>
      <c r="E118" s="220">
        <v>14.768435225720573</v>
      </c>
      <c r="F118" s="323">
        <f t="shared" si="2"/>
        <v>14.768435225720573</v>
      </c>
      <c r="G118" s="10"/>
    </row>
    <row r="119" spans="2:7" ht="14.25" customHeight="1">
      <c r="B119" s="227"/>
      <c r="C119" s="228">
        <v>311150</v>
      </c>
      <c r="D119" s="229" t="s">
        <v>172</v>
      </c>
      <c r="E119" s="220">
        <v>14.768435225720573</v>
      </c>
      <c r="F119" s="323">
        <f t="shared" si="2"/>
        <v>14.768435225720573</v>
      </c>
      <c r="G119" s="10"/>
    </row>
    <row r="120" spans="2:7" ht="14.25" customHeight="1">
      <c r="B120" s="227"/>
      <c r="C120" s="228">
        <v>311163</v>
      </c>
      <c r="D120" s="229" t="s">
        <v>173</v>
      </c>
      <c r="E120" s="220">
        <v>14.768435225720573</v>
      </c>
      <c r="F120" s="323">
        <f t="shared" si="2"/>
        <v>14.768435225720573</v>
      </c>
      <c r="G120" s="10"/>
    </row>
    <row r="121" spans="2:7" ht="14.25" customHeight="1">
      <c r="B121" s="227"/>
      <c r="C121" s="228">
        <v>311175</v>
      </c>
      <c r="D121" s="229" t="s">
        <v>260</v>
      </c>
      <c r="E121" s="220">
        <v>14.768435225720573</v>
      </c>
      <c r="F121" s="323">
        <f t="shared" si="2"/>
        <v>14.768435225720573</v>
      </c>
      <c r="G121" s="10"/>
    </row>
    <row r="122" spans="2:7" ht="14.25" customHeight="1">
      <c r="B122" s="227"/>
      <c r="C122" s="228">
        <v>311190</v>
      </c>
      <c r="D122" s="229" t="s">
        <v>261</v>
      </c>
      <c r="E122" s="220">
        <v>17.946452932521197</v>
      </c>
      <c r="F122" s="323">
        <f t="shared" si="2"/>
        <v>17.946452932521197</v>
      </c>
      <c r="G122" s="10"/>
    </row>
    <row r="123" spans="2:7" ht="14.25" customHeight="1">
      <c r="B123" s="227"/>
      <c r="C123" s="228">
        <v>311220</v>
      </c>
      <c r="D123" s="229" t="s">
        <v>262</v>
      </c>
      <c r="E123" s="220">
        <v>22.686773461572557</v>
      </c>
      <c r="F123" s="323">
        <f t="shared" si="2"/>
        <v>22.686773461572557</v>
      </c>
      <c r="G123" s="10"/>
    </row>
    <row r="124" spans="2:7" ht="14.25" customHeight="1">
      <c r="B124" s="227"/>
      <c r="C124" s="228">
        <v>311225</v>
      </c>
      <c r="D124" s="229" t="s">
        <v>263</v>
      </c>
      <c r="E124" s="220">
        <v>22.686773461572557</v>
      </c>
      <c r="F124" s="323">
        <f t="shared" si="2"/>
        <v>22.686773461572557</v>
      </c>
      <c r="G124" s="10"/>
    </row>
    <row r="125" spans="2:7" ht="14.25" customHeight="1">
      <c r="B125" s="227"/>
      <c r="C125" s="228">
        <v>311232</v>
      </c>
      <c r="D125" s="229" t="s">
        <v>264</v>
      </c>
      <c r="E125" s="220">
        <v>22.686773461572557</v>
      </c>
      <c r="F125" s="323">
        <f t="shared" si="2"/>
        <v>22.686773461572557</v>
      </c>
      <c r="G125" s="10"/>
    </row>
    <row r="126" spans="2:7" ht="14.25" customHeight="1">
      <c r="B126" s="227"/>
      <c r="C126" s="228">
        <v>311240</v>
      </c>
      <c r="D126" s="229" t="s">
        <v>445</v>
      </c>
      <c r="E126" s="220">
        <v>22.686773461572557</v>
      </c>
      <c r="F126" s="323">
        <f t="shared" si="2"/>
        <v>22.686773461572557</v>
      </c>
      <c r="G126" s="10"/>
    </row>
    <row r="127" spans="2:7" ht="14.25" customHeight="1">
      <c r="B127" s="227"/>
      <c r="C127" s="228">
        <v>311250</v>
      </c>
      <c r="D127" s="229" t="s">
        <v>446</v>
      </c>
      <c r="E127" s="220">
        <v>22.686773461572557</v>
      </c>
      <c r="F127" s="323">
        <f t="shared" si="2"/>
        <v>22.686773461572557</v>
      </c>
      <c r="G127" s="10"/>
    </row>
    <row r="128" spans="2:7" ht="14.25" customHeight="1">
      <c r="B128" s="227"/>
      <c r="C128" s="228">
        <v>311263</v>
      </c>
      <c r="D128" s="229" t="s">
        <v>265</v>
      </c>
      <c r="E128" s="220">
        <v>22.686773461572557</v>
      </c>
      <c r="F128" s="323">
        <f t="shared" si="2"/>
        <v>22.686773461572557</v>
      </c>
      <c r="G128" s="10"/>
    </row>
    <row r="129" spans="2:7" ht="14.25" customHeight="1">
      <c r="B129" s="227"/>
      <c r="C129" s="228">
        <v>311290</v>
      </c>
      <c r="D129" s="229" t="s">
        <v>266</v>
      </c>
      <c r="E129" s="220">
        <v>26.906326383207009</v>
      </c>
      <c r="F129" s="323">
        <f t="shared" si="2"/>
        <v>26.906326383207009</v>
      </c>
      <c r="G129" s="10"/>
    </row>
    <row r="130" spans="2:7" ht="14.25" customHeight="1">
      <c r="B130" s="227"/>
      <c r="C130" s="228">
        <v>311211</v>
      </c>
      <c r="D130" s="229" t="s">
        <v>267</v>
      </c>
      <c r="E130" s="220">
        <v>26.906326383207009</v>
      </c>
      <c r="F130" s="323">
        <f t="shared" si="2"/>
        <v>26.906326383207009</v>
      </c>
      <c r="G130" s="10"/>
    </row>
    <row r="131" spans="2:7" ht="14.25" customHeight="1" thickBot="1">
      <c r="B131" s="246"/>
      <c r="C131" s="247"/>
      <c r="D131" s="248"/>
      <c r="E131" s="272"/>
      <c r="F131" s="205"/>
      <c r="G131" s="10"/>
    </row>
    <row r="132" spans="2:7" ht="14.25" customHeight="1" thickBot="1">
      <c r="B132" s="241"/>
      <c r="C132" s="28"/>
      <c r="D132" s="242"/>
      <c r="E132" s="274"/>
      <c r="F132" s="281"/>
      <c r="G132" s="10"/>
    </row>
    <row r="133" spans="2:7" ht="14.25" customHeight="1">
      <c r="B133" s="226"/>
      <c r="C133" s="232"/>
      <c r="D133" s="105"/>
      <c r="E133" s="287"/>
      <c r="F133" s="288"/>
      <c r="G133" s="10"/>
    </row>
    <row r="134" spans="2:7" ht="14.25" customHeight="1">
      <c r="B134" s="100"/>
      <c r="C134" s="236">
        <v>311425</v>
      </c>
      <c r="D134" s="237" t="s">
        <v>447</v>
      </c>
      <c r="E134" s="321">
        <v>27.453800021773507</v>
      </c>
      <c r="F134" s="322">
        <f t="shared" ref="F134:F152" si="3">E134*(100-$F$5)/100</f>
        <v>27.45380002177351</v>
      </c>
      <c r="G134" s="10"/>
    </row>
    <row r="135" spans="2:7" ht="14.25" customHeight="1">
      <c r="B135" s="613" t="s">
        <v>1482</v>
      </c>
      <c r="C135" s="228">
        <v>311432</v>
      </c>
      <c r="D135" s="229" t="s">
        <v>268</v>
      </c>
      <c r="E135" s="220">
        <v>27.453800021773507</v>
      </c>
      <c r="F135" s="323">
        <f>E135*(100-$F$5)/100</f>
        <v>27.45380002177351</v>
      </c>
      <c r="G135" s="10"/>
    </row>
    <row r="136" spans="2:7" ht="14.25" customHeight="1">
      <c r="B136" s="97"/>
      <c r="C136" s="228">
        <v>311440</v>
      </c>
      <c r="D136" s="229" t="s">
        <v>448</v>
      </c>
      <c r="E136" s="220">
        <v>27.453800021773507</v>
      </c>
      <c r="F136" s="323">
        <f t="shared" si="3"/>
        <v>27.45380002177351</v>
      </c>
      <c r="G136" s="10"/>
    </row>
    <row r="137" spans="2:7" ht="14.25" customHeight="1">
      <c r="B137" s="97"/>
      <c r="C137" s="228">
        <v>311450</v>
      </c>
      <c r="D137" s="229" t="s">
        <v>449</v>
      </c>
      <c r="E137" s="220">
        <v>27.453800021773507</v>
      </c>
      <c r="F137" s="323">
        <f t="shared" si="3"/>
        <v>27.45380002177351</v>
      </c>
      <c r="G137" s="10"/>
    </row>
    <row r="138" spans="2:7" ht="14.25" customHeight="1">
      <c r="B138" s="4"/>
      <c r="C138" s="228">
        <v>311463</v>
      </c>
      <c r="D138" s="229" t="s">
        <v>269</v>
      </c>
      <c r="E138" s="220">
        <v>27.453800021773507</v>
      </c>
      <c r="F138" s="323">
        <f t="shared" si="3"/>
        <v>27.45380002177351</v>
      </c>
      <c r="G138" s="10"/>
    </row>
    <row r="139" spans="2:7" ht="14.25" customHeight="1">
      <c r="B139" s="227"/>
      <c r="C139" s="228">
        <v>311490</v>
      </c>
      <c r="D139" s="229" t="s">
        <v>270</v>
      </c>
      <c r="E139" s="220">
        <v>27.453800021773507</v>
      </c>
      <c r="F139" s="323">
        <f t="shared" si="3"/>
        <v>27.45380002177351</v>
      </c>
      <c r="G139" s="10"/>
    </row>
    <row r="140" spans="2:7" ht="14.25" customHeight="1">
      <c r="B140" s="227"/>
      <c r="C140" s="228">
        <v>311620</v>
      </c>
      <c r="D140" s="229" t="s">
        <v>271</v>
      </c>
      <c r="E140" s="220">
        <v>34.811311603484207</v>
      </c>
      <c r="F140" s="323">
        <f t="shared" si="3"/>
        <v>34.811311603484207</v>
      </c>
      <c r="G140" s="10"/>
    </row>
    <row r="141" spans="2:7" ht="14.25" customHeight="1">
      <c r="B141" s="227"/>
      <c r="C141" s="228">
        <v>311625</v>
      </c>
      <c r="D141" s="229" t="s">
        <v>272</v>
      </c>
      <c r="E141" s="220">
        <v>39.044217540693438</v>
      </c>
      <c r="F141" s="323">
        <f t="shared" si="3"/>
        <v>39.044217540693438</v>
      </c>
      <c r="G141" s="10"/>
    </row>
    <row r="142" spans="2:7" ht="14.25" customHeight="1">
      <c r="B142" s="227"/>
      <c r="C142" s="228">
        <v>311632</v>
      </c>
      <c r="D142" s="229" t="s">
        <v>273</v>
      </c>
      <c r="E142" s="220">
        <v>39.044217540693438</v>
      </c>
      <c r="F142" s="323">
        <f t="shared" si="3"/>
        <v>39.044217540693438</v>
      </c>
      <c r="G142" s="10"/>
    </row>
    <row r="143" spans="2:7" ht="14.25" customHeight="1">
      <c r="B143" s="227"/>
      <c r="C143" s="228">
        <v>311640</v>
      </c>
      <c r="D143" s="229" t="s">
        <v>450</v>
      </c>
      <c r="E143" s="220">
        <v>39.044217540693438</v>
      </c>
      <c r="F143" s="323">
        <f t="shared" si="3"/>
        <v>39.044217540693438</v>
      </c>
      <c r="G143" s="10"/>
    </row>
    <row r="144" spans="2:7" ht="14.25" customHeight="1">
      <c r="B144" s="227"/>
      <c r="C144" s="228">
        <v>311650</v>
      </c>
      <c r="D144" s="229" t="s">
        <v>451</v>
      </c>
      <c r="E144" s="220">
        <v>39.044217540693438</v>
      </c>
      <c r="F144" s="323">
        <f t="shared" si="3"/>
        <v>39.044217540693438</v>
      </c>
      <c r="G144" s="10"/>
    </row>
    <row r="145" spans="2:7" ht="14.25" customHeight="1">
      <c r="B145" s="227"/>
      <c r="C145" s="228">
        <v>311663</v>
      </c>
      <c r="D145" s="229" t="s">
        <v>274</v>
      </c>
      <c r="E145" s="220">
        <v>39.044217540693438</v>
      </c>
      <c r="F145" s="323">
        <f t="shared" si="3"/>
        <v>39.044217540693438</v>
      </c>
      <c r="G145" s="10"/>
    </row>
    <row r="146" spans="2:7" ht="14.25" customHeight="1">
      <c r="B146" s="227"/>
      <c r="C146" s="228">
        <v>311690</v>
      </c>
      <c r="D146" s="229" t="s">
        <v>275</v>
      </c>
      <c r="E146" s="220">
        <v>52.757764536005389</v>
      </c>
      <c r="F146" s="323">
        <f t="shared" si="3"/>
        <v>52.757764536005389</v>
      </c>
      <c r="G146" s="10"/>
    </row>
    <row r="147" spans="2:7" ht="14.25" customHeight="1">
      <c r="B147" s="227"/>
      <c r="C147" s="228">
        <v>311611</v>
      </c>
      <c r="D147" s="229" t="s">
        <v>276</v>
      </c>
      <c r="E147" s="220">
        <v>52.757764536005389</v>
      </c>
      <c r="F147" s="323">
        <f t="shared" si="3"/>
        <v>52.757764536005389</v>
      </c>
      <c r="G147" s="10"/>
    </row>
    <row r="148" spans="2:7" ht="14.25" customHeight="1">
      <c r="B148" s="227"/>
      <c r="C148" s="228">
        <v>312025</v>
      </c>
      <c r="D148" s="229" t="s">
        <v>452</v>
      </c>
      <c r="E148" s="220">
        <v>116.10447042282134</v>
      </c>
      <c r="F148" s="323">
        <f t="shared" si="3"/>
        <v>116.10447042282134</v>
      </c>
      <c r="G148" s="10"/>
    </row>
    <row r="149" spans="2:7" ht="14.25" customHeight="1">
      <c r="B149" s="227"/>
      <c r="C149" s="228">
        <v>312032</v>
      </c>
      <c r="D149" s="229" t="s">
        <v>277</v>
      </c>
      <c r="E149" s="220">
        <v>116.10447042282134</v>
      </c>
      <c r="F149" s="323">
        <f>E149*(100-$F$5)/100</f>
        <v>116.10447042282134</v>
      </c>
      <c r="G149" s="10"/>
    </row>
    <row r="150" spans="2:7" ht="14.25" customHeight="1">
      <c r="B150" s="227"/>
      <c r="C150" s="228">
        <v>312040</v>
      </c>
      <c r="D150" s="229" t="s">
        <v>453</v>
      </c>
      <c r="E150" s="220">
        <v>116.10447042282134</v>
      </c>
      <c r="F150" s="323">
        <f t="shared" si="3"/>
        <v>116.10447042282134</v>
      </c>
      <c r="G150" s="10"/>
    </row>
    <row r="151" spans="2:7" ht="14.25" customHeight="1">
      <c r="B151" s="227"/>
      <c r="C151" s="228">
        <v>312050</v>
      </c>
      <c r="D151" s="229" t="s">
        <v>454</v>
      </c>
      <c r="E151" s="220">
        <v>116.10447042282134</v>
      </c>
      <c r="F151" s="323">
        <f t="shared" si="3"/>
        <v>116.10447042282134</v>
      </c>
      <c r="G151" s="10"/>
    </row>
    <row r="152" spans="2:7" ht="14.25" customHeight="1">
      <c r="B152" s="227"/>
      <c r="C152" s="228">
        <v>312063</v>
      </c>
      <c r="D152" s="229" t="s">
        <v>278</v>
      </c>
      <c r="E152" s="220">
        <v>116.10447042282134</v>
      </c>
      <c r="F152" s="323">
        <f t="shared" si="3"/>
        <v>116.10447042282134</v>
      </c>
      <c r="G152" s="10"/>
    </row>
    <row r="153" spans="2:7" ht="14.25" customHeight="1">
      <c r="B153" s="227"/>
      <c r="C153" s="228">
        <v>312090</v>
      </c>
      <c r="D153" s="229" t="s">
        <v>279</v>
      </c>
      <c r="E153" s="220">
        <v>141.4351409682028</v>
      </c>
      <c r="F153" s="323">
        <f>E153*(100-$F$5)/100</f>
        <v>141.4351409682028</v>
      </c>
      <c r="G153" s="10"/>
    </row>
    <row r="154" spans="2:7" ht="14.25" customHeight="1">
      <c r="B154" s="227"/>
      <c r="C154" s="333">
        <v>312011</v>
      </c>
      <c r="D154" s="334" t="s">
        <v>455</v>
      </c>
      <c r="E154" s="335" t="s">
        <v>1404</v>
      </c>
      <c r="F154" s="336" t="s">
        <v>1404</v>
      </c>
      <c r="G154" s="10"/>
    </row>
    <row r="155" spans="2:7" ht="14.25" customHeight="1" thickBot="1">
      <c r="B155" s="64"/>
      <c r="C155" s="301"/>
      <c r="D155" s="71"/>
      <c r="E155" s="94"/>
      <c r="F155" s="95"/>
    </row>
  </sheetData>
  <mergeCells count="8">
    <mergeCell ref="B2:F2"/>
    <mergeCell ref="B81:F81"/>
    <mergeCell ref="F3:F4"/>
    <mergeCell ref="B3:B5"/>
    <mergeCell ref="D3:D5"/>
    <mergeCell ref="E3:E5"/>
    <mergeCell ref="B7:F7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20</vt:i4>
      </vt:variant>
    </vt:vector>
  </HeadingPairs>
  <TitlesOfParts>
    <vt:vector size="39" baseType="lpstr">
      <vt:lpstr>RABATOVÝ LIST </vt:lpstr>
      <vt:lpstr>01. ELEKTROTVAROVKY </vt:lpstr>
      <vt:lpstr>02. TVAROVKY NA TUPO</vt:lpstr>
      <vt:lpstr>03. HLADCE FORMOVANÉ OBLOUKY</vt:lpstr>
      <vt:lpstr>04. PŘÍRUBY</vt:lpstr>
      <vt:lpstr>05. STROJE PRO SPOJOVÁNÍ</vt:lpstr>
      <vt:lpstr>06. PP SVĚRNÉ SPOJKY</vt:lpstr>
      <vt:lpstr>07. PP SVĚRNÉ VENTILY</vt:lpstr>
      <vt:lpstr>08. NAVRTÁVACÍ OBJÍMKY</vt:lpstr>
      <vt:lpstr>09. PLASTOVÉ ŠROUBENÍ</vt:lpstr>
      <vt:lpstr>10. PVC TLAKOVÉ TVAROVKY</vt:lpstr>
      <vt:lpstr>11. PVC TLAKOVÉ VENTILY</vt:lpstr>
      <vt:lpstr>12. PVC ZPĚTNÉ KLAPKY</vt:lpstr>
      <vt:lpstr>13. PVC LEPIDLA A ČISTIČE</vt:lpstr>
      <vt:lpstr>14. STAVEBNÍ CHEMIE GRIFFON</vt:lpstr>
      <vt:lpstr>15. FLEXIBILNÍ HADICE</vt:lpstr>
      <vt:lpstr>16. PVC TLAKOVÉ POTRUBÍ</vt:lpstr>
      <vt:lpstr>17. PE TLAKOVÉ POTRUBÍ</vt:lpstr>
      <vt:lpstr>18. BAZÉNOVÉ PŘÍSLUŠENSTVÍ</vt:lpstr>
      <vt:lpstr>'01. ELEKTROTVAROVKY '!euro</vt:lpstr>
      <vt:lpstr>'01. ELEKTROTVAROVKY '!Názvy_tisku</vt:lpstr>
      <vt:lpstr>'02. TVAROVKY NA TUPO'!Názvy_tisku</vt:lpstr>
      <vt:lpstr>'03. HLADCE FORMOVANÉ OBLOUKY'!Názvy_tisku</vt:lpstr>
      <vt:lpstr>'04. PŘÍRUBY'!Názvy_tisku</vt:lpstr>
      <vt:lpstr>'06. PP SVĚRNÉ SPOJKY'!Názvy_tisku</vt:lpstr>
      <vt:lpstr>'07. PP SVĚRNÉ VENTILY'!Názvy_tisku</vt:lpstr>
      <vt:lpstr>'08. NAVRTÁVACÍ OBJÍMKY'!Názvy_tisku</vt:lpstr>
      <vt:lpstr>'09. PLASTOVÉ ŠROUBENÍ'!Názvy_tisku</vt:lpstr>
      <vt:lpstr>'10. PVC TLAKOVÉ TVAROVKY'!Názvy_tisku</vt:lpstr>
      <vt:lpstr>'11. PVC TLAKOVÉ VENTILY'!Názvy_tisku</vt:lpstr>
      <vt:lpstr>'12. PVC ZPĚTNÉ KLAPKY'!Názvy_tisku</vt:lpstr>
      <vt:lpstr>'13. PVC LEPIDLA A ČISTIČE'!Názvy_tisku</vt:lpstr>
      <vt:lpstr>'14. STAVEBNÍ CHEMIE GRIFFON'!Názvy_tisku</vt:lpstr>
      <vt:lpstr>'16. PVC TLAKOVÉ POTRUBÍ'!Názvy_tisku</vt:lpstr>
      <vt:lpstr>'17. PE TLAKOVÉ POTRUBÍ'!Názvy_tisku</vt:lpstr>
      <vt:lpstr>přiruby_ocel</vt:lpstr>
      <vt:lpstr>tlak_ventily</vt:lpstr>
      <vt:lpstr>tvarovky_na_tupo</vt:lpstr>
      <vt:lpstr>tvarovky_tlak</vt:lpstr>
    </vt:vector>
  </TitlesOfParts>
  <Company>CLEVELINGS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CLEVELINGS CZ CENÍK CZK</dc:title>
  <dc:creator>Jiří Gredner</dc:creator>
  <cp:lastModifiedBy>Jiri | Clevelings s.r.o.</cp:lastModifiedBy>
  <cp:lastPrinted>2026-03-20T13:17:04Z</cp:lastPrinted>
  <dcterms:created xsi:type="dcterms:W3CDTF">2007-02-01T08:33:53Z</dcterms:created>
  <dcterms:modified xsi:type="dcterms:W3CDTF">2026-04-09T04:22:28Z</dcterms:modified>
</cp:coreProperties>
</file>