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levelings-my.sharepoint.com/personal/jiri_clevelings_cz/Documents/Dokumenty/CLEVELINGS CENÍKY/CENÍK CLEVELINGS/2026 CZ verze/"/>
    </mc:Choice>
  </mc:AlternateContent>
  <xr:revisionPtr revIDLastSave="4" documentId="8_{A9B1FE12-DE4D-4E1E-A135-2216C21B67AD}" xr6:coauthVersionLast="47" xr6:coauthVersionMax="47" xr10:uidLastSave="{B2AB0D04-5F0A-4797-AB10-5412E476E195}"/>
  <bookViews>
    <workbookView xWindow="-120" yWindow="-120" windowWidth="29040" windowHeight="15720" tabRatio="811" xr2:uid="{00000000-000D-0000-FFFF-FFFF00000000}"/>
  </bookViews>
  <sheets>
    <sheet name="RABATOVÝ LIST " sheetId="20" r:id="rId1"/>
    <sheet name="01. ELEKTROTVAROVKY " sheetId="24" r:id="rId2"/>
    <sheet name="02. TVAROVKY NA TUPO" sheetId="4" r:id="rId3"/>
    <sheet name="03. HLADCE FORMOVANÉ OBLOUKY" sheetId="28" r:id="rId4"/>
    <sheet name="04. PŘÍRUBY" sheetId="5" r:id="rId5"/>
    <sheet name="05. STROJE PRO SPOJOVÁNÍ" sheetId="35" r:id="rId6"/>
    <sheet name="06. PP SVĚRNÉ SPOJKY" sheetId="10" r:id="rId7"/>
    <sheet name="07. PP SVĚRNÉ VENTILY" sheetId="22" r:id="rId8"/>
    <sheet name="08. NAVRTÁVACÍ OBJÍMKY" sheetId="16" r:id="rId9"/>
    <sheet name="09. PLASTOVÉ ŠROUBENÍ" sheetId="17" r:id="rId10"/>
    <sheet name="10. PVC TLAKOVÉ TVAROVKY" sheetId="13" r:id="rId11"/>
    <sheet name="11. PVC TLAKOVÉ VENTILY" sheetId="14" r:id="rId12"/>
    <sheet name="12. PVC ZPĚTNÉ KLAPKY" sheetId="23" r:id="rId13"/>
    <sheet name="13. PVC LEPIDLA A ČISTIČE" sheetId="36" r:id="rId14"/>
    <sheet name="14. STAVEBNÍ CHEMIE GRIFFON" sheetId="39" r:id="rId15"/>
    <sheet name="15. FLEXIBILNÍ HADICE" sheetId="27" r:id="rId16"/>
    <sheet name="16. PVC TLAKOVÉ POTRUBÍ" sheetId="26" r:id="rId17"/>
    <sheet name="17. PE TLAKOVÉ POTRUBÍ" sheetId="30" r:id="rId18"/>
    <sheet name="18. BAZÉNOVÉ PŘÍSLUŠENSTVÍ" sheetId="38" r:id="rId19"/>
  </sheets>
  <externalReferences>
    <externalReference r:id="rId20"/>
    <externalReference r:id="rId21"/>
    <externalReference r:id="rId22"/>
    <externalReference r:id="rId23"/>
  </externalReferences>
  <definedNames>
    <definedName name="a">#REF!</definedName>
    <definedName name="elektrorvarovky" localSheetId="1">#REF!</definedName>
    <definedName name="elektrorvarovky" localSheetId="5">#REF!</definedName>
    <definedName name="elektrorvarovky" localSheetId="13">#REF!</definedName>
    <definedName name="elektrorvarovky" localSheetId="14">#REF!</definedName>
    <definedName name="elektrorvarovky" localSheetId="18">#REF!</definedName>
    <definedName name="elektrorvarovky">#REF!</definedName>
    <definedName name="ES">#REF!</definedName>
    <definedName name="euro" localSheetId="1">'01. ELEKTROTVAROVKY '!$B$3</definedName>
    <definedName name="euro" localSheetId="5">#REF!</definedName>
    <definedName name="euro" localSheetId="13">#REF!</definedName>
    <definedName name="euro" localSheetId="14">#REF!</definedName>
    <definedName name="euro" localSheetId="18">#REF!</definedName>
    <definedName name="euro">#REF!</definedName>
    <definedName name="eurostandart" localSheetId="1">#REF!</definedName>
    <definedName name="eurostandart" localSheetId="5">#REF!</definedName>
    <definedName name="eurostandart" localSheetId="13">#REF!</definedName>
    <definedName name="eurostandart" localSheetId="14">#REF!</definedName>
    <definedName name="eurostandart" localSheetId="18">#REF!</definedName>
    <definedName name="eurostandart">#REF!</definedName>
    <definedName name="HIDROTUBO___PVC_flexible_hose" localSheetId="5">'[1]14. FLEXIBILNÍ HADICE'!#REF!</definedName>
    <definedName name="HIDROTUBO___PVC_flexible_hose" localSheetId="13">#REF!</definedName>
    <definedName name="HIDROTUBO___PVC_flexible_hose" localSheetId="14">#REF!</definedName>
    <definedName name="HIDROTUBO___PVC_flexible_hose" localSheetId="18">'[1]14. FLEXIBILNÍ HADICE'!#REF!</definedName>
    <definedName name="HIDROTUBO___PVC_flexible_hose">'15. FLEXIBILNÍ HADICE'!#REF!</definedName>
    <definedName name="Check_valve___Solvent_cement" localSheetId="14">[2]List5!$B$4</definedName>
    <definedName name="Check_valve___Solvent_cement">[3]List5!$B$4</definedName>
    <definedName name="Inlets" localSheetId="5">#REF!</definedName>
    <definedName name="Inlets" localSheetId="13">#REF!</definedName>
    <definedName name="Inlets" localSheetId="14">#REF!</definedName>
    <definedName name="Inlets" localSheetId="18">#REF!</definedName>
    <definedName name="Inlets">#REF!</definedName>
    <definedName name="_xlnm.Print_Titles" localSheetId="1">'01. ELEKTROTVAROVKY '!$3:$5</definedName>
    <definedName name="_xlnm.Print_Titles" localSheetId="2">'02. TVAROVKY NA TUPO'!$3:$5</definedName>
    <definedName name="_xlnm.Print_Titles" localSheetId="3">'03. HLADCE FORMOVANÉ OBLOUKY'!$3:$5</definedName>
    <definedName name="_xlnm.Print_Titles" localSheetId="4">'04. PŘÍRUBY'!$3:$5</definedName>
    <definedName name="_xlnm.Print_Titles" localSheetId="6">'06. PP SVĚRNÉ SPOJKY'!$3:$5</definedName>
    <definedName name="_xlnm.Print_Titles" localSheetId="7">'07. PP SVĚRNÉ VENTILY'!$3:$5</definedName>
    <definedName name="_xlnm.Print_Titles" localSheetId="8">'08. NAVRTÁVACÍ OBJÍMKY'!$3:$5</definedName>
    <definedName name="_xlnm.Print_Titles" localSheetId="9">'09. PLASTOVÉ ŠROUBENÍ'!$3:$5</definedName>
    <definedName name="_xlnm.Print_Titles" localSheetId="10">'10. PVC TLAKOVÉ TVAROVKY'!$3:$5</definedName>
    <definedName name="_xlnm.Print_Titles" localSheetId="11">'11. PVC TLAKOVÉ VENTILY'!$3:$5</definedName>
    <definedName name="_xlnm.Print_Titles" localSheetId="12">'12. PVC ZPĚTNÉ KLAPKY'!$3:$5</definedName>
    <definedName name="_xlnm.Print_Titles" localSheetId="13">'13. PVC LEPIDLA A ČISTIČE'!$3:$5</definedName>
    <definedName name="_xlnm.Print_Titles" localSheetId="14">'14. STAVEBNÍ CHEMIE GRIFFON'!$3:$5</definedName>
    <definedName name="_xlnm.Print_Titles" localSheetId="16">'16. PVC TLAKOVÉ POTRUBÍ'!$3:$5</definedName>
    <definedName name="_xlnm.Print_Titles" localSheetId="17">'17. PE TLAKOVÉ POTRUBÍ'!$3:$5</definedName>
    <definedName name="_xlnm.Print_Area" localSheetId="18">'18. BAZÉNOVÉ PŘÍSLUŠENSTVÍ'!$B:$H</definedName>
    <definedName name="pomoc" localSheetId="1">#REF!</definedName>
    <definedName name="pomoc" localSheetId="5">#REF!</definedName>
    <definedName name="pomoc" localSheetId="13">#REF!</definedName>
    <definedName name="pomoc" localSheetId="14">#REF!</definedName>
    <definedName name="pomoc" localSheetId="18">#REF!</definedName>
    <definedName name="pomoc">#REF!</definedName>
    <definedName name="PP_Navrtávací_pasy" localSheetId="5">'[4]PP Navrtávací pasy (str.91-92)'!#REF!</definedName>
    <definedName name="PP_Navrtávací_pasy" localSheetId="13">'[4]PP Navrtávací pasy (str.91-92)'!#REF!</definedName>
    <definedName name="PP_Navrtávací_pasy" localSheetId="14">'[4]PP Navrtávací pasy (str.91-92)'!#REF!</definedName>
    <definedName name="PP_Navrtávací_pasy" localSheetId="18">'[4]PP Navrtávací pasy (str.91-92)'!#REF!</definedName>
    <definedName name="PP_Navrtávací_pasy">'[4]PP Navrtávací pasy (str.91-92)'!#REF!</definedName>
    <definedName name="PP_šroubení_a_montážní_klíče" localSheetId="14">[2]List8!$A$1</definedName>
    <definedName name="PP_šroubení_a_montážní_klíče">[3]List8!$A$1</definedName>
    <definedName name="ppp">'[4]PP Navrtávací pasy (str.91-92)'!#REF!</definedName>
    <definedName name="přiruby_ocel" localSheetId="13">#REF!</definedName>
    <definedName name="přiruby_ocel" localSheetId="14">#REF!</definedName>
    <definedName name="přiruby_ocel">'04. PŘÍRUBY'!$B$3</definedName>
    <definedName name="PVC" localSheetId="14">#REF!</definedName>
    <definedName name="PVC" localSheetId="18">'15. FLEXIBILNÍ HADICE'!#REF!</definedName>
    <definedName name="PVC">'15. FLEXIBILNÍ HADICE'!#REF!</definedName>
    <definedName name="stroje_taveni" localSheetId="1">#REF!</definedName>
    <definedName name="stroje_taveni" localSheetId="5">#REF!</definedName>
    <definedName name="stroje_taveni" localSheetId="13">#REF!</definedName>
    <definedName name="stroje_taveni" localSheetId="14">#REF!</definedName>
    <definedName name="stroje_taveni" localSheetId="18">#REF!</definedName>
    <definedName name="stroje_taveni">#REF!</definedName>
    <definedName name="tlak_ventily" localSheetId="14">#REF!</definedName>
    <definedName name="tlak_ventily">'11. PVC TLAKOVÉ VENTILY'!$B$3</definedName>
    <definedName name="tupo" localSheetId="1">#REF!</definedName>
    <definedName name="tupo" localSheetId="5">#REF!</definedName>
    <definedName name="tupo" localSheetId="13">#REF!</definedName>
    <definedName name="tupo" localSheetId="14">#REF!</definedName>
    <definedName name="tupo" localSheetId="18">#REF!</definedName>
    <definedName name="tupo">#REF!</definedName>
    <definedName name="tvarovky_na_tupo" localSheetId="13">#REF!</definedName>
    <definedName name="tvarovky_na_tupo" localSheetId="14">#REF!</definedName>
    <definedName name="tvarovky_na_tupo">'02. TVAROVKY NA TUPO'!$B$3</definedName>
    <definedName name="tvarovky_tlak" localSheetId="14">#REF!</definedName>
    <definedName name="tvarovky_tlak">'10. PVC TLAKOVÉ TVAROVKY'!$B$3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" i="23" l="1"/>
  <c r="F5" i="26" l="1"/>
  <c r="N5" i="27" l="1"/>
  <c r="G609" i="24" l="1"/>
  <c r="G608" i="24"/>
  <c r="G607" i="24"/>
  <c r="G606" i="24"/>
  <c r="G605" i="24"/>
  <c r="G604" i="24"/>
  <c r="G603" i="24"/>
  <c r="F5" i="39"/>
  <c r="F107" i="39" s="1"/>
  <c r="F81" i="39" l="1"/>
  <c r="F44" i="39"/>
  <c r="F89" i="39"/>
  <c r="F91" i="39"/>
  <c r="F98" i="39"/>
  <c r="F36" i="39"/>
  <c r="F38" i="39"/>
  <c r="F30" i="39"/>
  <c r="F32" i="39"/>
  <c r="F34" i="39"/>
  <c r="F116" i="39"/>
  <c r="F53" i="39"/>
  <c r="F60" i="39"/>
  <c r="F68" i="39"/>
  <c r="F19" i="39"/>
  <c r="F70" i="39"/>
  <c r="F21" i="39"/>
  <c r="F72" i="39"/>
  <c r="F9" i="39"/>
  <c r="F11" i="39"/>
  <c r="F13" i="39"/>
  <c r="F23" i="39"/>
  <c r="F74" i="39"/>
  <c r="F28" i="39"/>
  <c r="G279" i="38"/>
  <c r="G56" i="4" l="1"/>
  <c r="G55" i="4"/>
  <c r="G54" i="4"/>
  <c r="G53" i="4"/>
  <c r="G52" i="4"/>
  <c r="G30" i="4"/>
  <c r="G29" i="4"/>
  <c r="G28" i="4"/>
  <c r="G32" i="4"/>
  <c r="G31" i="4"/>
  <c r="G329" i="10"/>
  <c r="G384" i="10" s="1"/>
  <c r="G397" i="10" l="1"/>
  <c r="G390" i="10"/>
  <c r="G391" i="10"/>
  <c r="F75" i="36"/>
  <c r="F77" i="36" s="1"/>
  <c r="G5" i="35" l="1"/>
  <c r="G273" i="35"/>
  <c r="G219" i="35" l="1"/>
  <c r="G289" i="35"/>
  <c r="G216" i="35"/>
  <c r="G217" i="35"/>
  <c r="G218" i="35"/>
  <c r="G215" i="35"/>
  <c r="G102" i="35"/>
  <c r="G100" i="35"/>
  <c r="G96" i="35"/>
  <c r="G88" i="35"/>
  <c r="G94" i="35"/>
  <c r="G82" i="35"/>
  <c r="G76" i="35"/>
  <c r="G284" i="35"/>
  <c r="G282" i="35"/>
  <c r="G245" i="35"/>
  <c r="G20" i="35"/>
  <c r="G115" i="35"/>
  <c r="G116" i="35"/>
  <c r="G12" i="35"/>
  <c r="G113" i="35"/>
  <c r="G114" i="35"/>
  <c r="G117" i="35"/>
  <c r="G118" i="35"/>
  <c r="G9" i="35"/>
  <c r="G254" i="35"/>
  <c r="G294" i="35"/>
  <c r="G47" i="35"/>
  <c r="G38" i="35"/>
  <c r="G240" i="35"/>
  <c r="G231" i="35"/>
  <c r="G29" i="35"/>
  <c r="G233" i="35"/>
  <c r="G235" i="35"/>
  <c r="G225" i="35"/>
  <c r="G150" i="35"/>
  <c r="G152" i="35"/>
  <c r="G261" i="35"/>
  <c r="G66" i="35"/>
  <c r="G56" i="35"/>
  <c r="G252" i="35"/>
  <c r="G70" i="35"/>
  <c r="G64" i="35"/>
  <c r="G263" i="35"/>
  <c r="G250" i="35"/>
  <c r="G277" i="35"/>
  <c r="G276" i="35"/>
  <c r="G357" i="38" l="1"/>
  <c r="G339" i="38"/>
  <c r="G321" i="38"/>
  <c r="G303" i="38"/>
  <c r="G228" i="38"/>
  <c r="G212" i="38"/>
  <c r="G130" i="38"/>
  <c r="G111" i="38"/>
  <c r="G81" i="38"/>
  <c r="G65" i="38"/>
  <c r="G30" i="38"/>
  <c r="G47" i="38" s="1"/>
  <c r="G7" i="38"/>
  <c r="G260" i="38" l="1"/>
  <c r="G252" i="38"/>
  <c r="G363" i="38"/>
  <c r="G353" i="38"/>
  <c r="G335" i="38"/>
  <c r="G334" i="38"/>
  <c r="G333" i="38"/>
  <c r="G327" i="38"/>
  <c r="G326" i="38"/>
  <c r="G325" i="38"/>
  <c r="G324" i="38"/>
  <c r="G318" i="38"/>
  <c r="G317" i="38"/>
  <c r="G316" i="38"/>
  <c r="G315" i="38"/>
  <c r="G314" i="38"/>
  <c r="G309" i="38"/>
  <c r="G308" i="38"/>
  <c r="G307" i="38"/>
  <c r="G273" i="38"/>
  <c r="G222" i="38"/>
  <c r="G207" i="38"/>
  <c r="G121" i="38"/>
  <c r="G105" i="38"/>
  <c r="G68" i="38"/>
  <c r="G75" i="38"/>
  <c r="G54" i="38"/>
  <c r="G40" i="38"/>
  <c r="G33" i="38"/>
  <c r="G10" i="38"/>
  <c r="G215" i="38" l="1"/>
  <c r="G140" i="38"/>
  <c r="G147" i="38"/>
  <c r="G362" i="38"/>
  <c r="G84" i="38"/>
  <c r="G238" i="38"/>
  <c r="G342" i="38"/>
  <c r="G17" i="38"/>
  <c r="G91" i="38"/>
  <c r="G245" i="38"/>
  <c r="G343" i="38"/>
  <c r="G370" i="38"/>
  <c r="G24" i="38"/>
  <c r="G98" i="38"/>
  <c r="G175" i="38"/>
  <c r="G344" i="38"/>
  <c r="G371" i="38"/>
  <c r="G182" i="38"/>
  <c r="G345" i="38"/>
  <c r="G133" i="38"/>
  <c r="G361" i="38"/>
  <c r="G161" i="38"/>
  <c r="G369" i="38"/>
  <c r="G194" i="38"/>
  <c r="G266" i="38"/>
  <c r="G351" i="38"/>
  <c r="G360" i="38"/>
  <c r="G154" i="38"/>
  <c r="G231" i="38"/>
  <c r="G168" i="38"/>
  <c r="G114" i="38"/>
  <c r="G201" i="38"/>
  <c r="G352" i="38"/>
  <c r="G198" i="35" l="1"/>
  <c r="G196" i="35"/>
  <c r="G194" i="35"/>
  <c r="G209" i="35"/>
  <c r="G206" i="35"/>
  <c r="G203" i="35"/>
  <c r="G268" i="35"/>
  <c r="G259" i="35" l="1"/>
  <c r="G163" i="35"/>
  <c r="G162" i="35"/>
  <c r="G161" i="35"/>
  <c r="G167" i="35"/>
  <c r="G166" i="35"/>
  <c r="G165" i="35"/>
  <c r="G164" i="35"/>
  <c r="G159" i="35"/>
  <c r="G143" i="35"/>
  <c r="G135" i="35" l="1"/>
  <c r="G127" i="35"/>
  <c r="G107" i="35" l="1"/>
  <c r="G385" i="10" l="1"/>
  <c r="F5" i="36" l="1"/>
  <c r="F98" i="36" s="1"/>
  <c r="F137" i="36" l="1"/>
  <c r="F146" i="36"/>
  <c r="F104" i="36"/>
  <c r="F96" i="36"/>
  <c r="F112" i="36"/>
  <c r="F120" i="36"/>
  <c r="F128" i="36"/>
  <c r="F65" i="36"/>
  <c r="F67" i="36"/>
  <c r="F89" i="36"/>
  <c r="F51" i="36"/>
  <c r="F50" i="36"/>
  <c r="F38" i="36"/>
  <c r="F23" i="36"/>
  <c r="F52" i="36"/>
  <c r="F53" i="36"/>
  <c r="F37" i="36"/>
  <c r="F5" i="14"/>
  <c r="F11" i="36"/>
  <c r="F129" i="14" l="1"/>
  <c r="F128" i="14"/>
  <c r="F126" i="14"/>
  <c r="F125" i="14"/>
  <c r="F130" i="14"/>
  <c r="F127" i="14"/>
  <c r="F121" i="14"/>
  <c r="F120" i="14"/>
  <c r="F118" i="14"/>
  <c r="F117" i="14"/>
  <c r="F119" i="14"/>
  <c r="F116" i="14"/>
  <c r="F8" i="36"/>
  <c r="F9" i="36"/>
  <c r="F10" i="36"/>
  <c r="G178" i="35" l="1"/>
  <c r="G186" i="35"/>
  <c r="G171" i="35"/>
  <c r="G179" i="35"/>
  <c r="G174" i="35"/>
  <c r="G180" i="35"/>
  <c r="G176" i="35"/>
  <c r="G181" i="35"/>
  <c r="G5" i="5" l="1"/>
  <c r="G42" i="5" l="1"/>
  <c r="G41" i="5"/>
  <c r="G26" i="5"/>
  <c r="G19" i="5"/>
  <c r="G15" i="5"/>
  <c r="G11" i="5"/>
  <c r="G40" i="5"/>
  <c r="G25" i="5"/>
  <c r="G18" i="5"/>
  <c r="G14" i="5"/>
  <c r="G10" i="5"/>
  <c r="G39" i="5"/>
  <c r="G28" i="5"/>
  <c r="G24" i="5"/>
  <c r="G17" i="5"/>
  <c r="G13" i="5"/>
  <c r="G9" i="5"/>
  <c r="G38" i="5"/>
  <c r="G27" i="5"/>
  <c r="G20" i="5"/>
  <c r="G16" i="5"/>
  <c r="G12" i="5"/>
  <c r="G5" i="4"/>
  <c r="G686" i="4" l="1"/>
  <c r="G687" i="4"/>
  <c r="G677" i="4"/>
  <c r="G679" i="4"/>
  <c r="G678" i="4"/>
  <c r="G676" i="4"/>
  <c r="G453" i="24"/>
  <c r="G229" i="24"/>
  <c r="G412" i="24" s="1"/>
  <c r="G5" i="24"/>
  <c r="G204" i="24" l="1"/>
  <c r="G203" i="24"/>
  <c r="G205" i="24"/>
  <c r="G206" i="24"/>
  <c r="G202" i="24"/>
  <c r="G439" i="24"/>
  <c r="G447" i="24"/>
  <c r="G25" i="24"/>
  <c r="G211" i="24"/>
  <c r="G215" i="24"/>
  <c r="G219" i="24"/>
  <c r="G201" i="24"/>
  <c r="G224" i="24"/>
  <c r="G226" i="24"/>
  <c r="G185" i="24"/>
  <c r="G189" i="24"/>
  <c r="G193" i="24"/>
  <c r="G197" i="24"/>
  <c r="G176" i="24"/>
  <c r="G162" i="24"/>
  <c r="G166" i="24"/>
  <c r="G143" i="24"/>
  <c r="G147" i="24"/>
  <c r="G151" i="24"/>
  <c r="G155" i="24"/>
  <c r="G122" i="24"/>
  <c r="G126" i="24"/>
  <c r="G130" i="24"/>
  <c r="G134" i="24"/>
  <c r="G97" i="24"/>
  <c r="G101" i="24"/>
  <c r="G105" i="24"/>
  <c r="G64" i="24"/>
  <c r="G68" i="24"/>
  <c r="G72" i="24"/>
  <c r="G76" i="24"/>
  <c r="G80" i="24"/>
  <c r="G84" i="24"/>
  <c r="G88" i="24"/>
  <c r="G39" i="24"/>
  <c r="G43" i="24"/>
  <c r="G47" i="24"/>
  <c r="G51" i="24"/>
  <c r="G55" i="24"/>
  <c r="G217" i="24"/>
  <c r="G183" i="24"/>
  <c r="G187" i="24"/>
  <c r="G195" i="24"/>
  <c r="G173" i="24"/>
  <c r="G141" i="24"/>
  <c r="G153" i="24"/>
  <c r="G124" i="24"/>
  <c r="G132" i="24"/>
  <c r="G99" i="24"/>
  <c r="G103" i="24"/>
  <c r="G107" i="24"/>
  <c r="G70" i="24"/>
  <c r="G78" i="24"/>
  <c r="G86" i="24"/>
  <c r="G41" i="24"/>
  <c r="G49" i="24"/>
  <c r="G38" i="24"/>
  <c r="G218" i="24"/>
  <c r="G184" i="24"/>
  <c r="G192" i="24"/>
  <c r="G175" i="24"/>
  <c r="G165" i="24"/>
  <c r="G150" i="24"/>
  <c r="G154" i="24"/>
  <c r="G125" i="24"/>
  <c r="G133" i="24"/>
  <c r="G100" i="24"/>
  <c r="G95" i="24"/>
  <c r="G71" i="24"/>
  <c r="G79" i="24"/>
  <c r="G87" i="24"/>
  <c r="G63" i="24"/>
  <c r="G50" i="24"/>
  <c r="G212" i="24"/>
  <c r="G216" i="24"/>
  <c r="G220" i="24"/>
  <c r="G223" i="24"/>
  <c r="G225" i="24"/>
  <c r="G210" i="24"/>
  <c r="G186" i="24"/>
  <c r="G190" i="24"/>
  <c r="G194" i="24"/>
  <c r="G182" i="24"/>
  <c r="G177" i="24"/>
  <c r="G163" i="24"/>
  <c r="G160" i="24"/>
  <c r="G144" i="24"/>
  <c r="G148" i="24"/>
  <c r="G152" i="24"/>
  <c r="G140" i="24"/>
  <c r="G123" i="24"/>
  <c r="G127" i="24"/>
  <c r="G131" i="24"/>
  <c r="G135" i="24"/>
  <c r="G98" i="24"/>
  <c r="G102" i="24"/>
  <c r="G106" i="24"/>
  <c r="G65" i="24"/>
  <c r="G69" i="24"/>
  <c r="G73" i="24"/>
  <c r="G77" i="24"/>
  <c r="G81" i="24"/>
  <c r="G85" i="24"/>
  <c r="G89" i="24"/>
  <c r="G40" i="24"/>
  <c r="G44" i="24"/>
  <c r="G48" i="24"/>
  <c r="G52" i="24"/>
  <c r="G56" i="24"/>
  <c r="G213" i="24"/>
  <c r="G221" i="24"/>
  <c r="G191" i="24"/>
  <c r="G174" i="24"/>
  <c r="G164" i="24"/>
  <c r="G145" i="24"/>
  <c r="G149" i="24"/>
  <c r="G120" i="24"/>
  <c r="G128" i="24"/>
  <c r="G119" i="24"/>
  <c r="G66" i="24"/>
  <c r="G74" i="24"/>
  <c r="G82" i="24"/>
  <c r="G90" i="24"/>
  <c r="G45" i="24"/>
  <c r="G53" i="24"/>
  <c r="G214" i="24"/>
  <c r="G222" i="24"/>
  <c r="G188" i="24"/>
  <c r="G196" i="24"/>
  <c r="G161" i="24"/>
  <c r="G142" i="24"/>
  <c r="G146" i="24"/>
  <c r="G121" i="24"/>
  <c r="G129" i="24"/>
  <c r="G96" i="24"/>
  <c r="G104" i="24"/>
  <c r="G67" i="24"/>
  <c r="G75" i="24"/>
  <c r="G83" i="24"/>
  <c r="G42" i="24"/>
  <c r="G46" i="24"/>
  <c r="G54" i="24"/>
  <c r="G32" i="24"/>
  <c r="G21" i="24"/>
  <c r="G31" i="24"/>
  <c r="G20" i="24"/>
  <c r="G27" i="24"/>
  <c r="G16" i="24"/>
  <c r="G10" i="24"/>
  <c r="G15" i="24"/>
  <c r="G13" i="24"/>
  <c r="G29" i="24"/>
  <c r="G24" i="24"/>
  <c r="G19" i="24"/>
  <c r="G9" i="24"/>
  <c r="G28" i="24"/>
  <c r="G23" i="24"/>
  <c r="G17" i="24"/>
  <c r="G12" i="24"/>
  <c r="G11" i="24"/>
  <c r="G30" i="24"/>
  <c r="G26" i="24"/>
  <c r="G22" i="24"/>
  <c r="G18" i="24"/>
  <c r="G14" i="24"/>
  <c r="G35" i="24" l="1"/>
  <c r="G112" i="24"/>
  <c r="G670" i="4" l="1"/>
  <c r="G669" i="4"/>
  <c r="G668" i="4"/>
  <c r="G667" i="4"/>
  <c r="G661" i="4"/>
  <c r="G660" i="4"/>
  <c r="G659" i="4"/>
  <c r="G658" i="4"/>
  <c r="G657" i="4"/>
  <c r="G656" i="4"/>
  <c r="G655" i="4"/>
  <c r="G654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28" i="4"/>
  <c r="G627" i="4"/>
  <c r="G626" i="4"/>
  <c r="G625" i="4"/>
  <c r="G624" i="4"/>
  <c r="G623" i="4"/>
  <c r="G622" i="4"/>
  <c r="G621" i="4"/>
  <c r="G620" i="4"/>
  <c r="G613" i="4"/>
  <c r="G612" i="4"/>
  <c r="G611" i="4"/>
  <c r="G610" i="4"/>
  <c r="G609" i="4"/>
  <c r="G608" i="4"/>
  <c r="G607" i="4"/>
  <c r="G606" i="4"/>
  <c r="G599" i="4"/>
  <c r="G598" i="4"/>
  <c r="G597" i="4"/>
  <c r="G596" i="4"/>
  <c r="G595" i="4"/>
  <c r="G594" i="4"/>
  <c r="G593" i="4"/>
  <c r="G592" i="4"/>
  <c r="G585" i="4"/>
  <c r="G584" i="4"/>
  <c r="G583" i="4"/>
  <c r="G582" i="4"/>
  <c r="G581" i="4"/>
  <c r="G580" i="4"/>
  <c r="G579" i="4"/>
  <c r="G574" i="4"/>
  <c r="G573" i="4"/>
  <c r="G572" i="4"/>
  <c r="G571" i="4"/>
  <c r="G570" i="4"/>
  <c r="G569" i="4"/>
  <c r="G568" i="4"/>
  <c r="G567" i="4"/>
  <c r="G566" i="4"/>
  <c r="G98" i="4"/>
  <c r="G97" i="4"/>
  <c r="G96" i="4"/>
  <c r="G95" i="4"/>
  <c r="G94" i="4"/>
  <c r="G93" i="4"/>
  <c r="G92" i="4"/>
  <c r="G91" i="4"/>
  <c r="G90" i="4"/>
  <c r="G89" i="4"/>
  <c r="G671" i="4"/>
  <c r="G662" i="4"/>
  <c r="G649" i="4"/>
  <c r="G614" i="4"/>
  <c r="G600" i="4"/>
  <c r="G587" i="4"/>
  <c r="G586" i="4"/>
  <c r="G187" i="4"/>
  <c r="G58" i="24"/>
  <c r="G5" i="10" l="1"/>
  <c r="G229" i="10" l="1"/>
  <c r="G192" i="10"/>
  <c r="G191" i="10"/>
  <c r="G42" i="10"/>
  <c r="G39" i="10"/>
  <c r="G88" i="10"/>
  <c r="G275" i="10"/>
  <c r="G230" i="10"/>
  <c r="G226" i="10"/>
  <c r="G130" i="10"/>
  <c r="G131" i="10"/>
  <c r="G129" i="10"/>
  <c r="G116" i="10"/>
  <c r="G115" i="10"/>
  <c r="G326" i="10"/>
  <c r="G325" i="10"/>
  <c r="G324" i="10"/>
  <c r="G323" i="10"/>
  <c r="G322" i="10"/>
  <c r="G321" i="10"/>
  <c r="G315" i="10"/>
  <c r="G319" i="10"/>
  <c r="G318" i="10"/>
  <c r="G317" i="10"/>
  <c r="G316" i="10"/>
  <c r="G306" i="10"/>
  <c r="G310" i="10"/>
  <c r="G308" i="10"/>
  <c r="G295" i="10"/>
  <c r="G304" i="10"/>
  <c r="G297" i="10"/>
  <c r="G296" i="10"/>
  <c r="G283" i="10"/>
  <c r="G282" i="10"/>
  <c r="G281" i="10"/>
  <c r="G270" i="10"/>
  <c r="G279" i="10"/>
  <c r="G278" i="10"/>
  <c r="G277" i="10"/>
  <c r="G260" i="10"/>
  <c r="G266" i="10"/>
  <c r="G262" i="10"/>
  <c r="G265" i="10"/>
  <c r="G264" i="10"/>
  <c r="G263" i="10"/>
  <c r="G253" i="10"/>
  <c r="G258" i="10"/>
  <c r="G246" i="10"/>
  <c r="G249" i="10"/>
  <c r="G237" i="10"/>
  <c r="G239" i="10"/>
  <c r="G234" i="10"/>
  <c r="G236" i="10"/>
  <c r="G220" i="10"/>
  <c r="G232" i="10"/>
  <c r="G198" i="10"/>
  <c r="G200" i="10"/>
  <c r="G194" i="10"/>
  <c r="G196" i="10"/>
  <c r="G179" i="10"/>
  <c r="G178" i="10"/>
  <c r="G177" i="10"/>
  <c r="G176" i="10"/>
  <c r="G175" i="10"/>
  <c r="G171" i="10"/>
  <c r="G173" i="10"/>
  <c r="G128" i="10"/>
  <c r="G162" i="10"/>
  <c r="G125" i="10"/>
  <c r="G126" i="10"/>
  <c r="G110" i="10"/>
  <c r="G114" i="10"/>
  <c r="G102" i="10"/>
  <c r="G106" i="10"/>
  <c r="G92" i="10"/>
  <c r="G97" i="10"/>
  <c r="G89" i="10"/>
  <c r="G91" i="10"/>
  <c r="G84" i="10"/>
  <c r="G87" i="10"/>
  <c r="G81" i="10"/>
  <c r="G82" i="10"/>
  <c r="G75" i="10"/>
  <c r="G79" i="10"/>
  <c r="G65" i="10"/>
  <c r="G71" i="10"/>
  <c r="G49" i="10"/>
  <c r="G62" i="10"/>
  <c r="G43" i="10"/>
  <c r="G47" i="10"/>
  <c r="G23" i="10"/>
  <c r="G22" i="10"/>
  <c r="G21" i="10"/>
  <c r="G165" i="10"/>
  <c r="G164" i="10"/>
  <c r="G161" i="10"/>
  <c r="G163" i="10"/>
  <c r="G170" i="10"/>
  <c r="G168" i="10"/>
  <c r="G167" i="10"/>
  <c r="G174" i="10"/>
  <c r="G166" i="10"/>
  <c r="G172" i="10"/>
  <c r="G169" i="10"/>
  <c r="G14" i="4" l="1"/>
  <c r="G18" i="4"/>
  <c r="G13" i="4"/>
  <c r="G17" i="4"/>
  <c r="G12" i="4"/>
  <c r="G16" i="4"/>
  <c r="G20" i="4"/>
  <c r="G15" i="4"/>
  <c r="G19" i="4"/>
  <c r="G11" i="4"/>
  <c r="G433" i="4"/>
  <c r="G111" i="4"/>
  <c r="G119" i="4"/>
  <c r="G127" i="4"/>
  <c r="G135" i="4"/>
  <c r="G143" i="4"/>
  <c r="G153" i="4"/>
  <c r="G161" i="4"/>
  <c r="G104" i="4"/>
  <c r="G112" i="4"/>
  <c r="G120" i="4"/>
  <c r="G128" i="4"/>
  <c r="G136" i="4"/>
  <c r="G144" i="4"/>
  <c r="G154" i="4"/>
  <c r="G110" i="4"/>
  <c r="G118" i="4"/>
  <c r="G126" i="4"/>
  <c r="G134" i="4"/>
  <c r="G142" i="4"/>
  <c r="G152" i="4"/>
  <c r="G160" i="4"/>
  <c r="G105" i="4"/>
  <c r="G113" i="4"/>
  <c r="G121" i="4"/>
  <c r="G129" i="4"/>
  <c r="G137" i="4"/>
  <c r="G146" i="4"/>
  <c r="G155" i="4"/>
  <c r="G106" i="4"/>
  <c r="G114" i="4"/>
  <c r="G122" i="4"/>
  <c r="G130" i="4"/>
  <c r="G138" i="4"/>
  <c r="G148" i="4"/>
  <c r="G156" i="4"/>
  <c r="G107" i="4"/>
  <c r="G115" i="4"/>
  <c r="G123" i="4"/>
  <c r="G131" i="4"/>
  <c r="G139" i="4"/>
  <c r="G149" i="4"/>
  <c r="G157" i="4"/>
  <c r="G108" i="4"/>
  <c r="G116" i="4"/>
  <c r="G124" i="4"/>
  <c r="G132" i="4"/>
  <c r="G140" i="4"/>
  <c r="G150" i="4"/>
  <c r="G158" i="4"/>
  <c r="G109" i="4"/>
  <c r="G117" i="4"/>
  <c r="G125" i="4"/>
  <c r="G133" i="4"/>
  <c r="G141" i="4"/>
  <c r="G151" i="4"/>
  <c r="G159" i="4"/>
  <c r="G545" i="4"/>
  <c r="G546" i="4"/>
  <c r="G434" i="4"/>
  <c r="G493" i="4"/>
  <c r="G364" i="4"/>
  <c r="G494" i="4"/>
  <c r="G477" i="24" l="1"/>
  <c r="F5" i="28" l="1"/>
  <c r="G5" i="22" l="1"/>
  <c r="G144" i="22" l="1"/>
  <c r="G126" i="22"/>
  <c r="G123" i="22"/>
  <c r="G139" i="22"/>
  <c r="G121" i="22"/>
  <c r="G134" i="22"/>
  <c r="G132" i="22"/>
  <c r="G131" i="22"/>
  <c r="G143" i="22"/>
  <c r="G125" i="22"/>
  <c r="G124" i="22"/>
  <c r="G140" i="22"/>
  <c r="G122" i="22"/>
  <c r="G135" i="22"/>
  <c r="G142" i="22"/>
  <c r="G141" i="22"/>
  <c r="G133" i="22"/>
  <c r="G130" i="22"/>
  <c r="G86" i="22"/>
  <c r="G84" i="22"/>
  <c r="G87" i="22"/>
  <c r="G83" i="22"/>
  <c r="G85" i="22"/>
  <c r="G88" i="22"/>
  <c r="G79" i="22"/>
  <c r="G75" i="22"/>
  <c r="G78" i="22"/>
  <c r="G74" i="22"/>
  <c r="G76" i="22"/>
  <c r="G77" i="22"/>
  <c r="G52" i="22"/>
  <c r="G48" i="22"/>
  <c r="G49" i="22"/>
  <c r="G51" i="22"/>
  <c r="G47" i="22"/>
  <c r="G50" i="22"/>
  <c r="G41" i="22"/>
  <c r="G40" i="22"/>
  <c r="G43" i="22"/>
  <c r="G39" i="22"/>
  <c r="G42" i="22"/>
  <c r="G38" i="22"/>
  <c r="F108" i="28"/>
  <c r="F5" i="13"/>
  <c r="G246" i="4"/>
  <c r="G247" i="4"/>
  <c r="G248" i="4"/>
  <c r="G249" i="4"/>
  <c r="G320" i="4"/>
  <c r="G278" i="4"/>
  <c r="F20" i="27"/>
  <c r="F19" i="27"/>
  <c r="F18" i="27"/>
  <c r="F17" i="27"/>
  <c r="F16" i="27"/>
  <c r="F15" i="27"/>
  <c r="F14" i="27"/>
  <c r="F13" i="27"/>
  <c r="F12" i="27"/>
  <c r="F11" i="27"/>
  <c r="F343" i="28"/>
  <c r="F344" i="28"/>
  <c r="F345" i="28"/>
  <c r="F346" i="28"/>
  <c r="F350" i="28"/>
  <c r="F284" i="28"/>
  <c r="F285" i="28"/>
  <c r="F288" i="28"/>
  <c r="F280" i="28"/>
  <c r="F218" i="28"/>
  <c r="F229" i="28"/>
  <c r="F228" i="28"/>
  <c r="F223" i="28"/>
  <c r="F220" i="28"/>
  <c r="F162" i="28"/>
  <c r="F164" i="28"/>
  <c r="F170" i="28"/>
  <c r="F166" i="28"/>
  <c r="F156" i="28"/>
  <c r="F163" i="28"/>
  <c r="F165" i="28"/>
  <c r="F160" i="28"/>
  <c r="F101" i="28"/>
  <c r="F97" i="28"/>
  <c r="F104" i="28"/>
  <c r="F100" i="28"/>
  <c r="F106" i="28"/>
  <c r="F107" i="28"/>
  <c r="F99" i="28"/>
  <c r="F10" i="28"/>
  <c r="F39" i="28"/>
  <c r="F45" i="28"/>
  <c r="F43" i="28"/>
  <c r="F42" i="28"/>
  <c r="F50" i="28"/>
  <c r="F48" i="28"/>
  <c r="F44" i="28"/>
  <c r="F16" i="28"/>
  <c r="F18" i="28"/>
  <c r="F24" i="28"/>
  <c r="F26" i="28"/>
  <c r="F70" i="28"/>
  <c r="F72" i="28"/>
  <c r="F78" i="28"/>
  <c r="F80" i="28"/>
  <c r="F131" i="28"/>
  <c r="F133" i="28"/>
  <c r="F139" i="28"/>
  <c r="F141" i="28"/>
  <c r="F189" i="28"/>
  <c r="F191" i="28"/>
  <c r="F197" i="28"/>
  <c r="F199" i="28"/>
  <c r="F247" i="28"/>
  <c r="F249" i="28"/>
  <c r="F255" i="28"/>
  <c r="F257" i="28"/>
  <c r="F263" i="28"/>
  <c r="F307" i="28"/>
  <c r="F313" i="28"/>
  <c r="F315" i="28"/>
  <c r="F321" i="28"/>
  <c r="F323" i="28"/>
  <c r="F15" i="28"/>
  <c r="F17" i="28"/>
  <c r="F23" i="28"/>
  <c r="F25" i="28"/>
  <c r="F69" i="28"/>
  <c r="F71" i="28"/>
  <c r="F77" i="28"/>
  <c r="F79" i="28"/>
  <c r="F130" i="28"/>
  <c r="F132" i="28"/>
  <c r="F138" i="28"/>
  <c r="F140" i="28"/>
  <c r="F188" i="28"/>
  <c r="F190" i="28"/>
  <c r="F196" i="28"/>
  <c r="F198" i="28"/>
  <c r="F204" i="28"/>
  <c r="F248" i="28"/>
  <c r="F254" i="28"/>
  <c r="F256" i="28"/>
  <c r="F262" i="28"/>
  <c r="F264" i="28"/>
  <c r="F312" i="28"/>
  <c r="F314" i="28"/>
  <c r="F320" i="28"/>
  <c r="F322" i="28"/>
  <c r="F5" i="23"/>
  <c r="F5" i="17"/>
  <c r="F5" i="16"/>
  <c r="G157" i="10"/>
  <c r="G70" i="22"/>
  <c r="G95" i="22"/>
  <c r="G93" i="22"/>
  <c r="G96" i="22"/>
  <c r="G92" i="22"/>
  <c r="G69" i="22"/>
  <c r="G67" i="22"/>
  <c r="G68" i="22"/>
  <c r="G66" i="22"/>
  <c r="G303" i="10"/>
  <c r="G9" i="22"/>
  <c r="G33" i="22"/>
  <c r="G8" i="22"/>
  <c r="G28" i="22"/>
  <c r="G14" i="22"/>
  <c r="G10" i="22"/>
  <c r="G20" i="22"/>
  <c r="G22" i="22"/>
  <c r="G30" i="22"/>
  <c r="G32" i="22"/>
  <c r="G34" i="22"/>
  <c r="G11" i="22"/>
  <c r="G19" i="22"/>
  <c r="G21" i="22"/>
  <c r="G29" i="22"/>
  <c r="G31" i="22"/>
  <c r="G41" i="10"/>
  <c r="G187" i="10"/>
  <c r="G276" i="10"/>
  <c r="F134" i="23" l="1"/>
  <c r="F139" i="23"/>
  <c r="F140" i="23"/>
  <c r="F789" i="13"/>
  <c r="F645" i="13"/>
  <c r="F143" i="17"/>
  <c r="F144" i="17"/>
  <c r="F145" i="17"/>
  <c r="F148" i="17"/>
  <c r="F146" i="17"/>
  <c r="F147" i="17"/>
  <c r="F51" i="17"/>
  <c r="F112" i="17"/>
  <c r="F113" i="17"/>
  <c r="F25" i="17"/>
  <c r="F27" i="17"/>
  <c r="F28" i="17"/>
  <c r="F21" i="17"/>
  <c r="F23" i="17"/>
  <c r="F11" i="17"/>
  <c r="F20" i="17"/>
  <c r="F29" i="16"/>
  <c r="F27" i="16"/>
  <c r="F28" i="16"/>
  <c r="F31" i="16"/>
  <c r="F30" i="16"/>
  <c r="F23" i="16"/>
  <c r="F22" i="16"/>
  <c r="F21" i="16"/>
  <c r="F95" i="16"/>
  <c r="F93" i="16"/>
  <c r="F75" i="16"/>
  <c r="F72" i="16"/>
  <c r="F94" i="16"/>
  <c r="F74" i="16"/>
  <c r="F76" i="16"/>
  <c r="F73" i="16"/>
  <c r="F45" i="16"/>
  <c r="F92" i="16"/>
  <c r="F764" i="13"/>
  <c r="F763" i="13"/>
  <c r="F773" i="13"/>
  <c r="F774" i="13"/>
  <c r="F770" i="13"/>
  <c r="F780" i="13"/>
  <c r="F782" i="13"/>
  <c r="F784" i="13"/>
  <c r="F779" i="13"/>
  <c r="F781" i="13"/>
  <c r="F775" i="13"/>
  <c r="F783" i="13"/>
  <c r="F772" i="13"/>
  <c r="F771" i="13"/>
  <c r="F439" i="13"/>
  <c r="F620" i="13"/>
  <c r="F622" i="13"/>
  <c r="F621" i="13"/>
  <c r="F112" i="23"/>
  <c r="F111" i="23"/>
  <c r="F110" i="23"/>
  <c r="F109" i="23"/>
  <c r="F108" i="23"/>
  <c r="F107" i="23"/>
  <c r="F106" i="23"/>
  <c r="F53" i="23"/>
  <c r="F28" i="23"/>
  <c r="F27" i="23"/>
  <c r="F26" i="23"/>
  <c r="F21" i="23"/>
  <c r="F30" i="23"/>
  <c r="F25" i="23"/>
  <c r="F24" i="23"/>
  <c r="F23" i="23"/>
  <c r="F29" i="23"/>
  <c r="F22" i="23"/>
  <c r="F790" i="13"/>
  <c r="F791" i="13"/>
  <c r="F845" i="13"/>
  <c r="F843" i="13"/>
  <c r="F847" i="13"/>
  <c r="F755" i="13"/>
  <c r="F757" i="13"/>
  <c r="F756" i="13"/>
  <c r="F683" i="13"/>
  <c r="F685" i="13"/>
  <c r="F689" i="13"/>
  <c r="F690" i="13"/>
  <c r="F684" i="13"/>
  <c r="F688" i="13"/>
  <c r="F687" i="13"/>
  <c r="F686" i="13"/>
  <c r="F494" i="13"/>
  <c r="F489" i="13"/>
  <c r="F484" i="13"/>
  <c r="F482" i="13"/>
  <c r="F481" i="13"/>
  <c r="F493" i="13"/>
  <c r="F487" i="13"/>
  <c r="F485" i="13"/>
  <c r="F483" i="13"/>
  <c r="F491" i="13"/>
  <c r="F490" i="13"/>
  <c r="F488" i="13"/>
  <c r="F469" i="13"/>
  <c r="F473" i="13"/>
  <c r="F426" i="13"/>
  <c r="F433" i="13"/>
  <c r="F432" i="13"/>
  <c r="F430" i="13"/>
  <c r="F429" i="13"/>
  <c r="F425" i="13"/>
  <c r="F424" i="13"/>
  <c r="F423" i="13"/>
  <c r="F434" i="13"/>
  <c r="F431" i="13"/>
  <c r="F254" i="13"/>
  <c r="F281" i="13"/>
  <c r="F280" i="13"/>
  <c r="F868" i="13"/>
  <c r="F130" i="13"/>
  <c r="F129" i="13"/>
  <c r="F404" i="13"/>
  <c r="F821" i="13"/>
  <c r="F87" i="13"/>
  <c r="F445" i="13"/>
  <c r="F124" i="13"/>
  <c r="F509" i="13"/>
  <c r="F353" i="13"/>
  <c r="F658" i="13"/>
  <c r="F316" i="13"/>
  <c r="F701" i="13"/>
  <c r="F73" i="13"/>
  <c r="F102" i="13"/>
  <c r="F193" i="13"/>
  <c r="F466" i="13"/>
  <c r="F604" i="13"/>
  <c r="F37" i="13"/>
  <c r="F141" i="13"/>
  <c r="F236" i="13"/>
  <c r="F525" i="13"/>
  <c r="F646" i="13"/>
  <c r="F226" i="13"/>
  <c r="F363" i="13"/>
  <c r="F319" i="13"/>
  <c r="F165" i="13"/>
  <c r="F550" i="13"/>
  <c r="F566" i="13"/>
  <c r="F745" i="13"/>
  <c r="F378" i="13"/>
  <c r="F168" i="13"/>
  <c r="F266" i="13"/>
  <c r="F23" i="13"/>
  <c r="F385" i="13"/>
  <c r="F595" i="13"/>
  <c r="F613" i="13"/>
  <c r="F836" i="13"/>
  <c r="F733" i="13"/>
  <c r="F340" i="13"/>
  <c r="F212" i="13"/>
  <c r="F45" i="13"/>
  <c r="F352" i="13"/>
  <c r="F48" i="13"/>
  <c r="F393" i="13"/>
  <c r="F376" i="13"/>
  <c r="F246" i="13"/>
  <c r="F387" i="13"/>
  <c r="F520" i="13"/>
  <c r="F498" i="13"/>
  <c r="F573" i="13"/>
  <c r="F666" i="13"/>
  <c r="F612" i="13"/>
  <c r="F657" i="13"/>
  <c r="F744" i="13"/>
  <c r="F359" i="13"/>
  <c r="F332" i="13"/>
  <c r="F269" i="13"/>
  <c r="F177" i="13"/>
  <c r="F138" i="13"/>
  <c r="F16" i="13"/>
  <c r="F121" i="13"/>
  <c r="F333" i="13"/>
  <c r="F173" i="13"/>
  <c r="F21" i="13"/>
  <c r="F67" i="13"/>
  <c r="F171" i="13"/>
  <c r="F315" i="13"/>
  <c r="F99" i="13"/>
  <c r="F78" i="13"/>
  <c r="F223" i="13"/>
  <c r="F243" i="13"/>
  <c r="F307" i="13"/>
  <c r="F396" i="13"/>
  <c r="F470" i="13"/>
  <c r="F531" i="13"/>
  <c r="F569" i="13"/>
  <c r="F444" i="13"/>
  <c r="F506" i="13"/>
  <c r="F547" i="13"/>
  <c r="F585" i="13"/>
  <c r="F639" i="13"/>
  <c r="F674" i="13"/>
  <c r="F723" i="13"/>
  <c r="F811" i="13"/>
  <c r="F867" i="13"/>
  <c r="F630" i="13"/>
  <c r="F665" i="13"/>
  <c r="F711" i="13"/>
  <c r="F799" i="13"/>
  <c r="F857" i="13"/>
  <c r="F369" i="13"/>
  <c r="F293" i="13"/>
  <c r="F146" i="13"/>
  <c r="F113" i="13"/>
  <c r="F182" i="13"/>
  <c r="F66" i="13"/>
  <c r="F225" i="13"/>
  <c r="F94" i="13"/>
  <c r="F213" i="13"/>
  <c r="F303" i="13"/>
  <c r="F461" i="13"/>
  <c r="F561" i="13"/>
  <c r="F443" i="13"/>
  <c r="F536" i="13"/>
  <c r="F631" i="13"/>
  <c r="F712" i="13"/>
  <c r="F800" i="13"/>
  <c r="F858" i="13"/>
  <c r="F700" i="13"/>
  <c r="F835" i="13"/>
  <c r="F400" i="13"/>
  <c r="F409" i="13"/>
  <c r="F261" i="13"/>
  <c r="F202" i="13"/>
  <c r="F84" i="13"/>
  <c r="F8" i="13"/>
  <c r="F398" i="13"/>
  <c r="F317" i="13"/>
  <c r="F147" i="13"/>
  <c r="F110" i="13"/>
  <c r="F350" i="13"/>
  <c r="F85" i="13"/>
  <c r="F149" i="13"/>
  <c r="F346" i="13"/>
  <c r="F339" i="13"/>
  <c r="F189" i="13"/>
  <c r="F231" i="13"/>
  <c r="F163" i="13"/>
  <c r="F371" i="13"/>
  <c r="F379" i="13"/>
  <c r="F501" i="13"/>
  <c r="F539" i="13"/>
  <c r="F582" i="13"/>
  <c r="F452" i="13"/>
  <c r="F514" i="13"/>
  <c r="F555" i="13"/>
  <c r="F601" i="13"/>
  <c r="F647" i="13"/>
  <c r="F734" i="13"/>
  <c r="F825" i="13"/>
  <c r="F596" i="13"/>
  <c r="F638" i="13"/>
  <c r="F673" i="13"/>
  <c r="F722" i="13"/>
  <c r="F810" i="13"/>
  <c r="F866" i="13"/>
  <c r="F313" i="13"/>
  <c r="F382" i="13"/>
  <c r="F361" i="13"/>
  <c r="F351" i="13"/>
  <c r="F334" i="13"/>
  <c r="F326" i="13"/>
  <c r="F295" i="13"/>
  <c r="F263" i="13"/>
  <c r="F216" i="13"/>
  <c r="F204" i="13"/>
  <c r="F148" i="13"/>
  <c r="F86" i="13"/>
  <c r="F47" i="13"/>
  <c r="F35" i="13"/>
  <c r="F405" i="13"/>
  <c r="F348" i="13"/>
  <c r="F203" i="13"/>
  <c r="F72" i="13"/>
  <c r="F38" i="13"/>
  <c r="F64" i="13"/>
  <c r="F360" i="13"/>
  <c r="F327" i="13"/>
  <c r="F205" i="13"/>
  <c r="F15" i="13"/>
  <c r="F331" i="13"/>
  <c r="F201" i="13"/>
  <c r="F96" i="13"/>
  <c r="F176" i="13"/>
  <c r="F32" i="13"/>
  <c r="F292" i="13"/>
  <c r="F192" i="13"/>
  <c r="F222" i="13"/>
  <c r="F235" i="13"/>
  <c r="F242" i="13"/>
  <c r="F166" i="13"/>
  <c r="F306" i="13"/>
  <c r="F386" i="13"/>
  <c r="F395" i="13"/>
  <c r="F402" i="13"/>
  <c r="F441" i="13"/>
  <c r="F499" i="13"/>
  <c r="F518" i="13"/>
  <c r="F537" i="13"/>
  <c r="F559" i="13"/>
  <c r="F591" i="13"/>
  <c r="F442" i="13"/>
  <c r="F464" i="13"/>
  <c r="F504" i="13"/>
  <c r="F523" i="13"/>
  <c r="F545" i="13"/>
  <c r="F564" i="13"/>
  <c r="F583" i="13"/>
  <c r="F611" i="13"/>
  <c r="F637" i="13"/>
  <c r="F672" i="13"/>
  <c r="F699" i="13"/>
  <c r="F721" i="13"/>
  <c r="F743" i="13"/>
  <c r="F798" i="13"/>
  <c r="F834" i="13"/>
  <c r="F865" i="13"/>
  <c r="F602" i="13"/>
  <c r="F610" i="13"/>
  <c r="F636" i="13"/>
  <c r="F655" i="13"/>
  <c r="F709" i="13"/>
  <c r="F728" i="13"/>
  <c r="F750" i="13"/>
  <c r="F808" i="13"/>
  <c r="F819" i="13"/>
  <c r="F855" i="13"/>
  <c r="F864" i="13"/>
  <c r="F415" i="13"/>
  <c r="F290" i="13"/>
  <c r="F9" i="13"/>
  <c r="F391" i="13"/>
  <c r="F372" i="13"/>
  <c r="F362" i="13"/>
  <c r="F410" i="13"/>
  <c r="F349" i="13"/>
  <c r="F344" i="13"/>
  <c r="F336" i="13"/>
  <c r="F328" i="13"/>
  <c r="F320" i="13"/>
  <c r="F297" i="13"/>
  <c r="F273" i="13"/>
  <c r="F265" i="13"/>
  <c r="F233" i="13"/>
  <c r="F221" i="13"/>
  <c r="F181" i="13"/>
  <c r="F206" i="13"/>
  <c r="F172" i="13"/>
  <c r="F157" i="13"/>
  <c r="F142" i="13"/>
  <c r="F91" i="13"/>
  <c r="F77" i="13"/>
  <c r="F49" i="13"/>
  <c r="F12" i="13"/>
  <c r="F20" i="13"/>
  <c r="F33" i="13"/>
  <c r="F109" i="13"/>
  <c r="F117" i="13"/>
  <c r="F25" i="13"/>
  <c r="F373" i="13"/>
  <c r="F411" i="13"/>
  <c r="F341" i="13"/>
  <c r="F325" i="13"/>
  <c r="F294" i="13"/>
  <c r="F232" i="13"/>
  <c r="F207" i="13"/>
  <c r="F160" i="13"/>
  <c r="F139" i="13"/>
  <c r="F76" i="13"/>
  <c r="F13" i="13"/>
  <c r="F34" i="13"/>
  <c r="F118" i="13"/>
  <c r="F62" i="13"/>
  <c r="F63" i="13"/>
  <c r="F368" i="13"/>
  <c r="F335" i="13"/>
  <c r="F272" i="13"/>
  <c r="F180" i="13"/>
  <c r="F145" i="13"/>
  <c r="F46" i="13"/>
  <c r="F112" i="13"/>
  <c r="F354" i="13"/>
  <c r="F184" i="13"/>
  <c r="F19" i="13"/>
  <c r="F98" i="13"/>
  <c r="F103" i="13"/>
  <c r="F95" i="13"/>
  <c r="F260" i="13"/>
  <c r="F116" i="13"/>
  <c r="F220" i="13"/>
  <c r="F191" i="13"/>
  <c r="F195" i="13"/>
  <c r="F218" i="13"/>
  <c r="F227" i="13"/>
  <c r="F234" i="13"/>
  <c r="F240" i="13"/>
  <c r="F241" i="13"/>
  <c r="F247" i="13"/>
  <c r="F162" i="13"/>
  <c r="F275" i="13"/>
  <c r="F305" i="13"/>
  <c r="F312" i="13"/>
  <c r="F377" i="13"/>
  <c r="F389" i="13"/>
  <c r="F392" i="13"/>
  <c r="F403" i="13"/>
  <c r="F401" i="13"/>
  <c r="F451" i="13"/>
  <c r="F465" i="13"/>
  <c r="F476" i="13"/>
  <c r="F505" i="13"/>
  <c r="F513" i="13"/>
  <c r="F524" i="13"/>
  <c r="F535" i="13"/>
  <c r="F546" i="13"/>
  <c r="F554" i="13"/>
  <c r="F565" i="13"/>
  <c r="F574" i="13"/>
  <c r="F589" i="13"/>
  <c r="F603" i="13"/>
  <c r="F440" i="13"/>
  <c r="F448" i="13"/>
  <c r="F462" i="13"/>
  <c r="F471" i="13"/>
  <c r="F502" i="13"/>
  <c r="F510" i="13"/>
  <c r="F521" i="13"/>
  <c r="F532" i="13"/>
  <c r="F540" i="13"/>
  <c r="F551" i="13"/>
  <c r="F562" i="13"/>
  <c r="F570" i="13"/>
  <c r="F581" i="13"/>
  <c r="F593" i="13"/>
  <c r="F609" i="13"/>
  <c r="F627" i="13"/>
  <c r="F635" i="13"/>
  <c r="F643" i="13"/>
  <c r="F654" i="13"/>
  <c r="F662" i="13"/>
  <c r="F670" i="13"/>
  <c r="F678" i="13"/>
  <c r="F697" i="13"/>
  <c r="F708" i="13"/>
  <c r="F716" i="13"/>
  <c r="F727" i="13"/>
  <c r="F738" i="13"/>
  <c r="F749" i="13"/>
  <c r="F807" i="13"/>
  <c r="F818" i="13"/>
  <c r="F829" i="13"/>
  <c r="F854" i="13"/>
  <c r="F863" i="13"/>
  <c r="F592" i="13"/>
  <c r="F600" i="13"/>
  <c r="F608" i="13"/>
  <c r="F616" i="13"/>
  <c r="F634" i="13"/>
  <c r="F642" i="13"/>
  <c r="F653" i="13"/>
  <c r="F661" i="13"/>
  <c r="F669" i="13"/>
  <c r="F677" i="13"/>
  <c r="F696" i="13"/>
  <c r="F707" i="13"/>
  <c r="F715" i="13"/>
  <c r="F726" i="13"/>
  <c r="F737" i="13"/>
  <c r="F748" i="13"/>
  <c r="F803" i="13"/>
  <c r="F817" i="13"/>
  <c r="F828" i="13"/>
  <c r="F839" i="13"/>
  <c r="F861" i="13"/>
  <c r="F862" i="13"/>
  <c r="F380" i="13"/>
  <c r="F367" i="13"/>
  <c r="F413" i="13"/>
  <c r="F342" i="13"/>
  <c r="F318" i="13"/>
  <c r="F271" i="13"/>
  <c r="F228" i="13"/>
  <c r="F179" i="13"/>
  <c r="F170" i="13"/>
  <c r="F140" i="13"/>
  <c r="F75" i="13"/>
  <c r="F14" i="13"/>
  <c r="F22" i="13"/>
  <c r="F111" i="13"/>
  <c r="F119" i="13"/>
  <c r="F370" i="13"/>
  <c r="F337" i="13"/>
  <c r="F270" i="13"/>
  <c r="F214" i="13"/>
  <c r="F156" i="13"/>
  <c r="F134" i="13"/>
  <c r="F17" i="13"/>
  <c r="F122" i="13"/>
  <c r="F65" i="13"/>
  <c r="F264" i="13"/>
  <c r="F137" i="13"/>
  <c r="F120" i="13"/>
  <c r="F107" i="13"/>
  <c r="F101" i="13"/>
  <c r="F93" i="13"/>
  <c r="F135" i="13"/>
  <c r="F151" i="13"/>
  <c r="F188" i="13"/>
  <c r="F196" i="13"/>
  <c r="F230" i="13"/>
  <c r="F248" i="13"/>
  <c r="F164" i="13"/>
  <c r="F289" i="13"/>
  <c r="F364" i="13"/>
  <c r="F388" i="13"/>
  <c r="F453" i="13"/>
  <c r="F467" i="13"/>
  <c r="F507" i="13"/>
  <c r="F527" i="13"/>
  <c r="F548" i="13"/>
  <c r="F567" i="13"/>
  <c r="F580" i="13"/>
  <c r="F607" i="13"/>
  <c r="F450" i="13"/>
  <c r="F474" i="13"/>
  <c r="F512" i="13"/>
  <c r="F534" i="13"/>
  <c r="F553" i="13"/>
  <c r="F571" i="13"/>
  <c r="F597" i="13"/>
  <c r="F629" i="13"/>
  <c r="F656" i="13"/>
  <c r="F664" i="13"/>
  <c r="F710" i="13"/>
  <c r="F729" i="13"/>
  <c r="F809" i="13"/>
  <c r="F820" i="13"/>
  <c r="F856" i="13"/>
  <c r="F594" i="13"/>
  <c r="F628" i="13"/>
  <c r="F644" i="13"/>
  <c r="F663" i="13"/>
  <c r="F671" i="13"/>
  <c r="F698" i="13"/>
  <c r="F720" i="13"/>
  <c r="F742" i="13"/>
  <c r="F830" i="13"/>
  <c r="F397" i="13"/>
  <c r="F375" i="13"/>
  <c r="F365" i="13"/>
  <c r="F414" i="13"/>
  <c r="F347" i="13"/>
  <c r="F355" i="13"/>
  <c r="F338" i="13"/>
  <c r="F330" i="13"/>
  <c r="F314" i="13"/>
  <c r="F291" i="13"/>
  <c r="F267" i="13"/>
  <c r="F258" i="13"/>
  <c r="F219" i="13"/>
  <c r="F183" i="13"/>
  <c r="F208" i="13"/>
  <c r="F200" i="13"/>
  <c r="F159" i="13"/>
  <c r="F144" i="13"/>
  <c r="F136" i="13"/>
  <c r="F79" i="13"/>
  <c r="F51" i="13"/>
  <c r="F43" i="13"/>
  <c r="F18" i="13"/>
  <c r="F30" i="13"/>
  <c r="F39" i="13"/>
  <c r="F115" i="13"/>
  <c r="F31" i="13"/>
  <c r="F381" i="13"/>
  <c r="F412" i="13"/>
  <c r="F345" i="13"/>
  <c r="F329" i="13"/>
  <c r="F298" i="13"/>
  <c r="F262" i="13"/>
  <c r="F178" i="13"/>
  <c r="F169" i="13"/>
  <c r="F143" i="13"/>
  <c r="F80" i="13"/>
  <c r="F44" i="13"/>
  <c r="F10" i="13"/>
  <c r="F114" i="13"/>
  <c r="F108" i="13"/>
  <c r="F68" i="13"/>
  <c r="F383" i="13"/>
  <c r="F343" i="13"/>
  <c r="F296" i="13"/>
  <c r="F217" i="13"/>
  <c r="F158" i="13"/>
  <c r="F74" i="13"/>
  <c r="F36" i="13"/>
  <c r="F366" i="13"/>
  <c r="F268" i="13"/>
  <c r="F50" i="13"/>
  <c r="F100" i="13"/>
  <c r="F92" i="13"/>
  <c r="F97" i="13"/>
  <c r="F11" i="13"/>
  <c r="F167" i="13"/>
  <c r="F190" i="13"/>
  <c r="F194" i="13"/>
  <c r="F215" i="13"/>
  <c r="F224" i="13"/>
  <c r="F229" i="13"/>
  <c r="F239" i="13"/>
  <c r="F245" i="13"/>
  <c r="F244" i="13"/>
  <c r="F161" i="13"/>
  <c r="F259" i="13"/>
  <c r="F304" i="13"/>
  <c r="F308" i="13"/>
  <c r="F374" i="13"/>
  <c r="F384" i="13"/>
  <c r="F390" i="13"/>
  <c r="F399" i="13"/>
  <c r="F394" i="13"/>
  <c r="F449" i="13"/>
  <c r="F463" i="13"/>
  <c r="F472" i="13"/>
  <c r="F503" i="13"/>
  <c r="F511" i="13"/>
  <c r="F522" i="13"/>
  <c r="F533" i="13"/>
  <c r="F544" i="13"/>
  <c r="F552" i="13"/>
  <c r="F563" i="13"/>
  <c r="F572" i="13"/>
  <c r="F584" i="13"/>
  <c r="F599" i="13"/>
  <c r="F447" i="13"/>
  <c r="F446" i="13"/>
  <c r="F460" i="13"/>
  <c r="F468" i="13"/>
  <c r="F500" i="13"/>
  <c r="F508" i="13"/>
  <c r="F519" i="13"/>
  <c r="F526" i="13"/>
  <c r="F538" i="13"/>
  <c r="F549" i="13"/>
  <c r="F560" i="13"/>
  <c r="F568" i="13"/>
  <c r="F575" i="13"/>
  <c r="F590" i="13"/>
  <c r="F605" i="13"/>
  <c r="F615" i="13"/>
  <c r="F633" i="13"/>
  <c r="F641" i="13"/>
  <c r="F652" i="13"/>
  <c r="F660" i="13"/>
  <c r="F668" i="13"/>
  <c r="F695" i="13"/>
  <c r="F703" i="13"/>
  <c r="F714" i="13"/>
  <c r="F725" i="13"/>
  <c r="F736" i="13"/>
  <c r="F747" i="13"/>
  <c r="F802" i="13"/>
  <c r="F816" i="13"/>
  <c r="F827" i="13"/>
  <c r="F838" i="13"/>
  <c r="F860" i="13"/>
  <c r="F869" i="13"/>
  <c r="F598" i="13"/>
  <c r="F606" i="13"/>
  <c r="F614" i="13"/>
  <c r="F632" i="13"/>
  <c r="F640" i="13"/>
  <c r="F648" i="13"/>
  <c r="F659" i="13"/>
  <c r="F667" i="13"/>
  <c r="F694" i="13"/>
  <c r="F702" i="13"/>
  <c r="F713" i="13"/>
  <c r="F724" i="13"/>
  <c r="F735" i="13"/>
  <c r="F746" i="13"/>
  <c r="F801" i="13"/>
  <c r="F812" i="13"/>
  <c r="F826" i="13"/>
  <c r="F837" i="13"/>
  <c r="F859" i="13"/>
  <c r="G337" i="24"/>
  <c r="G440" i="24"/>
  <c r="G408" i="24"/>
  <c r="G432" i="24"/>
  <c r="G249" i="24"/>
  <c r="G321" i="24"/>
  <c r="F110" i="17"/>
  <c r="F19" i="17"/>
  <c r="F122" i="17"/>
  <c r="F86" i="17"/>
  <c r="F64" i="17"/>
  <c r="F37" i="17"/>
  <c r="F111" i="17"/>
  <c r="F14" i="17"/>
  <c r="F72" i="17"/>
  <c r="F119" i="17"/>
  <c r="F90" i="17"/>
  <c r="F118" i="17"/>
  <c r="F91" i="17"/>
  <c r="F66" i="17"/>
  <c r="F39" i="17"/>
  <c r="F12" i="17"/>
  <c r="F121" i="17"/>
  <c r="F13" i="17"/>
  <c r="F99" i="17"/>
  <c r="F36" i="17"/>
  <c r="F35" i="17"/>
  <c r="F65" i="17"/>
  <c r="F67" i="17"/>
  <c r="F104" i="17"/>
  <c r="F98" i="17"/>
  <c r="F82" i="17"/>
  <c r="F60" i="17"/>
  <c r="F30" i="17"/>
  <c r="F97" i="17"/>
  <c r="F61" i="17"/>
  <c r="F15" i="17"/>
  <c r="F31" i="17"/>
  <c r="F52" i="17"/>
  <c r="F84" i="17"/>
  <c r="F42" i="17"/>
  <c r="F80" i="17"/>
  <c r="F26" i="17"/>
  <c r="F92" i="17"/>
  <c r="F120" i="17"/>
  <c r="F63" i="17"/>
  <c r="F75" i="17"/>
  <c r="F48" i="17"/>
  <c r="F22" i="17"/>
  <c r="F93" i="17"/>
  <c r="F38" i="17"/>
  <c r="F117" i="17"/>
  <c r="F79" i="17"/>
  <c r="F40" i="17"/>
  <c r="F62" i="17"/>
  <c r="F109" i="17"/>
  <c r="F95" i="17"/>
  <c r="F50" i="17"/>
  <c r="F49" i="17"/>
  <c r="F83" i="17"/>
  <c r="F101" i="17"/>
  <c r="F73" i="17"/>
  <c r="F46" i="17"/>
  <c r="F8" i="17"/>
  <c r="F85" i="17"/>
  <c r="F24" i="17"/>
  <c r="F100" i="17"/>
  <c r="F74" i="17"/>
  <c r="F29" i="17"/>
  <c r="F102" i="17"/>
  <c r="F103" i="17"/>
  <c r="F96" i="17"/>
  <c r="F71" i="17"/>
  <c r="F41" i="17"/>
  <c r="F10" i="17"/>
  <c r="F81" i="17"/>
  <c r="F9" i="17"/>
  <c r="F94" i="17"/>
  <c r="F47" i="17"/>
  <c r="F136" i="16"/>
  <c r="F114" i="16"/>
  <c r="F102" i="16"/>
  <c r="F127" i="16"/>
  <c r="F134" i="16"/>
  <c r="F54" i="16"/>
  <c r="F48" i="16"/>
  <c r="F111" i="16"/>
  <c r="F13" i="16"/>
  <c r="F100" i="23"/>
  <c r="F99" i="23"/>
  <c r="F65" i="23"/>
  <c r="F10" i="23"/>
  <c r="F145" i="16"/>
  <c r="F84" i="16"/>
  <c r="F57" i="16"/>
  <c r="F132" i="16"/>
  <c r="F41" i="16"/>
  <c r="F119" i="16"/>
  <c r="F69" i="16"/>
  <c r="F39" i="16"/>
  <c r="F113" i="16"/>
  <c r="F135" i="16"/>
  <c r="F90" i="16"/>
  <c r="F68" i="16"/>
  <c r="F52" i="16"/>
  <c r="F38" i="16"/>
  <c r="F33" i="16"/>
  <c r="F15" i="16"/>
  <c r="F104" i="16"/>
  <c r="F116" i="16"/>
  <c r="F91" i="16"/>
  <c r="F144" i="16"/>
  <c r="F65" i="16"/>
  <c r="F34" i="16"/>
  <c r="F63" i="16"/>
  <c r="F20" i="16"/>
  <c r="F86" i="16"/>
  <c r="F49" i="16"/>
  <c r="F43" i="16"/>
  <c r="F18" i="16"/>
  <c r="F121" i="16"/>
  <c r="F138" i="16"/>
  <c r="F148" i="16"/>
  <c r="F83" i="16"/>
  <c r="F82" i="16"/>
  <c r="F62" i="16"/>
  <c r="F40" i="16"/>
  <c r="F37" i="16"/>
  <c r="F17" i="16"/>
  <c r="F108" i="16"/>
  <c r="F120" i="16"/>
  <c r="F137" i="16"/>
  <c r="F67" i="16"/>
  <c r="F106" i="16"/>
  <c r="F47" i="16"/>
  <c r="F71" i="16"/>
  <c r="F16" i="16"/>
  <c r="F122" i="16"/>
  <c r="F125" i="16"/>
  <c r="F53" i="16"/>
  <c r="F32" i="16"/>
  <c r="F105" i="16"/>
  <c r="F123" i="16"/>
  <c r="F142" i="16"/>
  <c r="F85" i="16"/>
  <c r="F66" i="16"/>
  <c r="F44" i="16"/>
  <c r="F10" i="16"/>
  <c r="F19" i="16"/>
  <c r="F112" i="16"/>
  <c r="F99" i="16"/>
  <c r="F141" i="16"/>
  <c r="F126" i="16"/>
  <c r="F12" i="16"/>
  <c r="F109" i="16"/>
  <c r="F51" i="16"/>
  <c r="F143" i="16"/>
  <c r="F46" i="16"/>
  <c r="F88" i="16"/>
  <c r="F11" i="16"/>
  <c r="F133" i="16"/>
  <c r="F107" i="16"/>
  <c r="G151" i="10"/>
  <c r="G80" i="10"/>
  <c r="G212" i="10"/>
  <c r="G112" i="10"/>
  <c r="G37" i="10"/>
  <c r="G238" i="10"/>
  <c r="G139" i="10"/>
  <c r="G46" i="10"/>
  <c r="G78" i="10"/>
  <c r="G273" i="10"/>
  <c r="G257" i="10"/>
  <c r="G110" i="24"/>
  <c r="G33" i="24"/>
  <c r="G109" i="24"/>
  <c r="G57" i="24"/>
  <c r="G108" i="24"/>
  <c r="G34" i="24"/>
  <c r="G111" i="24"/>
  <c r="F139" i="16"/>
  <c r="F149" i="16"/>
  <c r="F124" i="16"/>
  <c r="F118" i="16"/>
  <c r="F110" i="16"/>
  <c r="F100" i="16"/>
  <c r="F14" i="16"/>
  <c r="F35" i="16"/>
  <c r="F42" i="16"/>
  <c r="F55" i="16"/>
  <c r="F50" i="16"/>
  <c r="F70" i="16"/>
  <c r="F64" i="16"/>
  <c r="F131" i="16"/>
  <c r="F117" i="16"/>
  <c r="F101" i="16"/>
  <c r="F36" i="16"/>
  <c r="F58" i="16"/>
  <c r="F89" i="16"/>
  <c r="F140" i="16"/>
  <c r="F147" i="16"/>
  <c r="F115" i="16"/>
  <c r="F103" i="16"/>
  <c r="F56" i="16"/>
  <c r="F87" i="16"/>
  <c r="F146" i="16"/>
  <c r="G525" i="24"/>
  <c r="G476" i="24"/>
  <c r="G473" i="24"/>
  <c r="G471" i="24"/>
  <c r="G475" i="24"/>
  <c r="G472" i="24"/>
  <c r="G593" i="24"/>
  <c r="G406" i="24"/>
  <c r="G320" i="24"/>
  <c r="G407" i="24"/>
  <c r="F17" i="23"/>
  <c r="F63" i="23"/>
  <c r="F15" i="23"/>
  <c r="F118" i="23"/>
  <c r="F116" i="23"/>
  <c r="F12" i="23"/>
  <c r="F120" i="23"/>
  <c r="F39" i="23"/>
  <c r="F202" i="14"/>
  <c r="F198" i="14"/>
  <c r="F194" i="14"/>
  <c r="F200" i="14"/>
  <c r="F196" i="14"/>
  <c r="F195" i="14"/>
  <c r="F201" i="14"/>
  <c r="F197" i="14"/>
  <c r="F199" i="14"/>
  <c r="F46" i="14"/>
  <c r="F190" i="14"/>
  <c r="F186" i="14"/>
  <c r="F182" i="14"/>
  <c r="F175" i="14"/>
  <c r="F184" i="14"/>
  <c r="F177" i="14"/>
  <c r="F187" i="14"/>
  <c r="F176" i="14"/>
  <c r="F189" i="14"/>
  <c r="F185" i="14"/>
  <c r="F178" i="14"/>
  <c r="F174" i="14"/>
  <c r="F173" i="14"/>
  <c r="F183" i="14"/>
  <c r="F188" i="14"/>
  <c r="F93" i="14"/>
  <c r="F89" i="14"/>
  <c r="F82" i="14"/>
  <c r="F75" i="14"/>
  <c r="F71" i="14"/>
  <c r="F92" i="14"/>
  <c r="F88" i="14"/>
  <c r="F81" i="14"/>
  <c r="F74" i="14"/>
  <c r="F70" i="14"/>
  <c r="F91" i="14"/>
  <c r="F84" i="14"/>
  <c r="F80" i="14"/>
  <c r="F73" i="14"/>
  <c r="F90" i="14"/>
  <c r="F83" i="14"/>
  <c r="F79" i="14"/>
  <c r="F72" i="14"/>
  <c r="F37" i="23"/>
  <c r="F64" i="23"/>
  <c r="F8" i="23"/>
  <c r="F119" i="23"/>
  <c r="F97" i="23"/>
  <c r="F35" i="23"/>
  <c r="F50" i="23"/>
  <c r="F68" i="23"/>
  <c r="F34" i="23"/>
  <c r="F62" i="23"/>
  <c r="F121" i="23"/>
  <c r="F40" i="23"/>
  <c r="F133" i="23"/>
  <c r="F129" i="23"/>
  <c r="F132" i="23"/>
  <c r="F130" i="23"/>
  <c r="F95" i="23"/>
  <c r="F47" i="23"/>
  <c r="F16" i="23"/>
  <c r="F96" i="23"/>
  <c r="F41" i="23"/>
  <c r="F13" i="23"/>
  <c r="F123" i="23"/>
  <c r="F122" i="23"/>
  <c r="F9" i="23"/>
  <c r="F66" i="23"/>
  <c r="F54" i="23"/>
  <c r="F67" i="23"/>
  <c r="F49" i="23"/>
  <c r="F60" i="23"/>
  <c r="F48" i="23"/>
  <c r="F51" i="23"/>
  <c r="F93" i="23"/>
  <c r="F42" i="23"/>
  <c r="F14" i="23"/>
  <c r="F94" i="23"/>
  <c r="F36" i="23"/>
  <c r="F11" i="23"/>
  <c r="F125" i="23"/>
  <c r="F124" i="23"/>
  <c r="F117" i="23"/>
  <c r="F38" i="23"/>
  <c r="F61" i="23"/>
  <c r="F52" i="23"/>
  <c r="F55" i="23"/>
  <c r="F98" i="23"/>
  <c r="F157" i="14"/>
  <c r="F153" i="14"/>
  <c r="F156" i="14"/>
  <c r="F152" i="14"/>
  <c r="F155" i="14"/>
  <c r="F154" i="14"/>
  <c r="F14" i="14"/>
  <c r="F146" i="14"/>
  <c r="F145" i="14"/>
  <c r="F148" i="14"/>
  <c r="F144" i="14"/>
  <c r="F147" i="14"/>
  <c r="F143" i="14"/>
  <c r="F39" i="14"/>
  <c r="F108" i="14"/>
  <c r="F107" i="14"/>
  <c r="F57" i="14"/>
  <c r="F54" i="14"/>
  <c r="F27" i="14"/>
  <c r="F45" i="14"/>
  <c r="F36" i="14"/>
  <c r="F106" i="14"/>
  <c r="F55" i="14"/>
  <c r="F23" i="14"/>
  <c r="F61" i="14"/>
  <c r="F102" i="14"/>
  <c r="F12" i="14"/>
  <c r="F101" i="14"/>
  <c r="F11" i="14"/>
  <c r="F25" i="14"/>
  <c r="F56" i="14"/>
  <c r="F111" i="14"/>
  <c r="F63" i="14"/>
  <c r="F66" i="14"/>
  <c r="F44" i="14"/>
  <c r="F33" i="14"/>
  <c r="F15" i="14"/>
  <c r="F9" i="14"/>
  <c r="F139" i="14"/>
  <c r="F135" i="14"/>
  <c r="F138" i="14"/>
  <c r="F134" i="14"/>
  <c r="F136" i="14"/>
  <c r="F137" i="14"/>
  <c r="F38" i="14"/>
  <c r="F20" i="14"/>
  <c r="F99" i="14"/>
  <c r="F109" i="14"/>
  <c r="F98" i="14"/>
  <c r="F62" i="14"/>
  <c r="F48" i="14"/>
  <c r="F10" i="14"/>
  <c r="F21" i="14"/>
  <c r="F37" i="14"/>
  <c r="F65" i="14"/>
  <c r="F43" i="14"/>
  <c r="F32" i="14"/>
  <c r="F24" i="14"/>
  <c r="F26" i="14"/>
  <c r="F52" i="14"/>
  <c r="F34" i="14"/>
  <c r="F100" i="14"/>
  <c r="F64" i="14"/>
  <c r="F53" i="14"/>
  <c r="F8" i="14"/>
  <c r="F16" i="14"/>
  <c r="F35" i="14"/>
  <c r="F97" i="14"/>
  <c r="F47" i="14"/>
  <c r="F22" i="14"/>
  <c r="F13" i="14"/>
  <c r="F28" i="14"/>
  <c r="F110" i="14"/>
  <c r="G115" i="22"/>
  <c r="G111" i="22"/>
  <c r="G113" i="22"/>
  <c r="G112" i="22"/>
  <c r="G114" i="22"/>
  <c r="G110" i="22"/>
  <c r="G23" i="22"/>
  <c r="G13" i="22"/>
  <c r="G24" i="22"/>
  <c r="G12" i="22"/>
  <c r="G18" i="22"/>
  <c r="G65" i="22"/>
  <c r="G94" i="22"/>
  <c r="G97" i="22"/>
  <c r="G106" i="22"/>
  <c r="G102" i="22"/>
  <c r="G104" i="22"/>
  <c r="G103" i="22"/>
  <c r="G105" i="22"/>
  <c r="G101" i="22"/>
  <c r="G541" i="4"/>
  <c r="G540" i="4"/>
  <c r="G488" i="4"/>
  <c r="G489" i="4"/>
  <c r="G77" i="4"/>
  <c r="G81" i="4"/>
  <c r="G85" i="4"/>
  <c r="G83" i="4"/>
  <c r="G84" i="4"/>
  <c r="G78" i="4"/>
  <c r="G82" i="4"/>
  <c r="G86" i="4"/>
  <c r="G79" i="4"/>
  <c r="G80" i="4"/>
  <c r="G349" i="4"/>
  <c r="G442" i="4"/>
  <c r="G525" i="4"/>
  <c r="G65" i="4"/>
  <c r="G69" i="4"/>
  <c r="G66" i="4"/>
  <c r="G67" i="4"/>
  <c r="G68" i="4"/>
  <c r="G254" i="24"/>
  <c r="G461" i="24"/>
  <c r="G488" i="24"/>
  <c r="G540" i="24"/>
  <c r="G545" i="24"/>
  <c r="G504" i="24"/>
  <c r="G559" i="24"/>
  <c r="G499" i="24"/>
  <c r="G524" i="24"/>
  <c r="G571" i="24"/>
  <c r="G464" i="24"/>
  <c r="G490" i="24"/>
  <c r="G515" i="24"/>
  <c r="G542" i="24"/>
  <c r="G568" i="24"/>
  <c r="G474" i="24"/>
  <c r="G485" i="24"/>
  <c r="G500" i="24"/>
  <c r="G517" i="24"/>
  <c r="G531" i="24"/>
  <c r="G538" i="24"/>
  <c r="G560" i="24"/>
  <c r="G570" i="24"/>
  <c r="G580" i="24"/>
  <c r="G459" i="24"/>
  <c r="G293" i="24"/>
  <c r="G470" i="24"/>
  <c r="G501" i="24"/>
  <c r="G529" i="24"/>
  <c r="G556" i="24"/>
  <c r="G581" i="24"/>
  <c r="G594" i="24"/>
  <c r="G460" i="24"/>
  <c r="G457" i="24"/>
  <c r="G491" i="24"/>
  <c r="G502" i="24"/>
  <c r="G514" i="24"/>
  <c r="G530" i="24"/>
  <c r="G541" i="24"/>
  <c r="G552" i="24"/>
  <c r="G569" i="24"/>
  <c r="G591" i="24"/>
  <c r="G489" i="24"/>
  <c r="G462" i="24"/>
  <c r="G486" i="24"/>
  <c r="G487" i="24"/>
  <c r="G503" i="24"/>
  <c r="G513" i="24"/>
  <c r="G516" i="24"/>
  <c r="G526" i="24"/>
  <c r="G546" i="24"/>
  <c r="G554" i="24"/>
  <c r="G555" i="24"/>
  <c r="G567" i="24"/>
  <c r="G583" i="24"/>
  <c r="G595" i="24"/>
  <c r="G498" i="24"/>
  <c r="G511" i="24"/>
  <c r="F230" i="28"/>
  <c r="F221" i="28"/>
  <c r="F227" i="28"/>
  <c r="F281" i="28"/>
  <c r="F289" i="28"/>
  <c r="F287" i="28"/>
  <c r="F275" i="28"/>
  <c r="F337" i="28"/>
  <c r="F349" i="28"/>
  <c r="F348" i="28"/>
  <c r="F127" i="28"/>
  <c r="F318" i="28"/>
  <c r="F260" i="28"/>
  <c r="F194" i="28"/>
  <c r="F136" i="28"/>
  <c r="F75" i="28"/>
  <c r="F21" i="28"/>
  <c r="F13" i="28"/>
  <c r="F311" i="28"/>
  <c r="F253" i="28"/>
  <c r="F195" i="28"/>
  <c r="F137" i="28"/>
  <c r="F129" i="28"/>
  <c r="F76" i="28"/>
  <c r="F68" i="28"/>
  <c r="F14" i="28"/>
  <c r="F40" i="28"/>
  <c r="F46" i="28"/>
  <c r="F51" i="28"/>
  <c r="F47" i="28"/>
  <c r="F103" i="28"/>
  <c r="F98" i="28"/>
  <c r="F94" i="28"/>
  <c r="F105" i="28"/>
  <c r="F155" i="28"/>
  <c r="F168" i="28"/>
  <c r="F158" i="28"/>
  <c r="F167" i="28"/>
  <c r="F216" i="28"/>
  <c r="F215" i="28"/>
  <c r="F225" i="28"/>
  <c r="F226" i="28"/>
  <c r="F276" i="28"/>
  <c r="F279" i="28"/>
  <c r="F278" i="28"/>
  <c r="F282" i="28"/>
  <c r="F340" i="28"/>
  <c r="F336" i="28"/>
  <c r="F128" i="28"/>
  <c r="F310" i="28"/>
  <c r="F252" i="28"/>
  <c r="F202" i="28"/>
  <c r="F144" i="28"/>
  <c r="F83" i="28"/>
  <c r="F67" i="28"/>
  <c r="F319" i="28"/>
  <c r="F261" i="28"/>
  <c r="F203" i="28"/>
  <c r="F187" i="28"/>
  <c r="F22" i="28"/>
  <c r="F338" i="28"/>
  <c r="F324" i="28"/>
  <c r="F316" i="28"/>
  <c r="F308" i="28"/>
  <c r="F258" i="28"/>
  <c r="F250" i="28"/>
  <c r="F200" i="28"/>
  <c r="F192" i="28"/>
  <c r="F142" i="28"/>
  <c r="F134" i="28"/>
  <c r="F81" i="28"/>
  <c r="F73" i="28"/>
  <c r="F27" i="28"/>
  <c r="F19" i="28"/>
  <c r="F11" i="28"/>
  <c r="F317" i="28"/>
  <c r="F309" i="28"/>
  <c r="F259" i="28"/>
  <c r="F251" i="28"/>
  <c r="F201" i="28"/>
  <c r="F193" i="28"/>
  <c r="F143" i="28"/>
  <c r="F135" i="28"/>
  <c r="F82" i="28"/>
  <c r="F74" i="28"/>
  <c r="F66" i="28"/>
  <c r="F20" i="28"/>
  <c r="F12" i="28"/>
  <c r="F52" i="28"/>
  <c r="F38" i="28"/>
  <c r="F41" i="28"/>
  <c r="F49" i="28"/>
  <c r="F95" i="28"/>
  <c r="F96" i="28"/>
  <c r="F93" i="28"/>
  <c r="F102" i="28"/>
  <c r="F157" i="28"/>
  <c r="F159" i="28"/>
  <c r="F169" i="28"/>
  <c r="F161" i="28"/>
  <c r="F219" i="28"/>
  <c r="F217" i="28"/>
  <c r="F224" i="28"/>
  <c r="F222" i="28"/>
  <c r="F283" i="28"/>
  <c r="F286" i="28"/>
  <c r="F290" i="28"/>
  <c r="F277" i="28"/>
  <c r="F339" i="28"/>
  <c r="F342" i="28"/>
  <c r="F341" i="28"/>
  <c r="G27" i="4"/>
  <c r="G243" i="4"/>
  <c r="G313" i="4"/>
  <c r="G399" i="4"/>
  <c r="G483" i="4"/>
  <c r="G427" i="4"/>
  <c r="G235" i="4"/>
  <c r="G348" i="4"/>
  <c r="G457" i="4"/>
  <c r="G201" i="4"/>
  <c r="G286" i="4"/>
  <c r="G340" i="4"/>
  <c r="G378" i="24"/>
  <c r="G379" i="24"/>
  <c r="G430" i="24"/>
  <c r="G458" i="24"/>
  <c r="G463" i="24"/>
  <c r="G484" i="24"/>
  <c r="G483" i="24"/>
  <c r="G497" i="24"/>
  <c r="G496" i="24"/>
  <c r="G510" i="24"/>
  <c r="G512" i="24"/>
  <c r="G527" i="24"/>
  <c r="G528" i="24"/>
  <c r="G544" i="24"/>
  <c r="G543" i="24"/>
  <c r="G558" i="24"/>
  <c r="G557" i="24"/>
  <c r="G572" i="24"/>
  <c r="G579" i="24"/>
  <c r="G582" i="24"/>
  <c r="G592" i="24"/>
  <c r="G296" i="24"/>
  <c r="G277" i="24"/>
  <c r="G363" i="24"/>
  <c r="G421" i="24"/>
  <c r="G418" i="24"/>
  <c r="G262" i="24"/>
  <c r="G261" i="24"/>
  <c r="G345" i="24"/>
  <c r="G346" i="24"/>
  <c r="G266" i="24"/>
  <c r="G445" i="24"/>
  <c r="G420" i="24"/>
  <c r="G280" i="24"/>
  <c r="G362" i="24"/>
  <c r="G312" i="24"/>
  <c r="G309" i="24"/>
  <c r="G394" i="24"/>
  <c r="G395" i="24"/>
  <c r="G335" i="24"/>
  <c r="G425" i="24"/>
  <c r="G413" i="24"/>
  <c r="G290" i="24"/>
  <c r="G303" i="24"/>
  <c r="G271" i="24"/>
  <c r="G372" i="24"/>
  <c r="G389" i="24"/>
  <c r="G358" i="24"/>
  <c r="G246" i="24"/>
  <c r="G415" i="24"/>
  <c r="G304" i="24"/>
  <c r="G288" i="24"/>
  <c r="G272" i="24"/>
  <c r="G317" i="24"/>
  <c r="G301" i="24"/>
  <c r="G285" i="24"/>
  <c r="G269" i="24"/>
  <c r="G402" i="24"/>
  <c r="G386" i="24"/>
  <c r="G370" i="24"/>
  <c r="G353" i="24"/>
  <c r="G403" i="24"/>
  <c r="G387" i="24"/>
  <c r="G371" i="24"/>
  <c r="G356" i="24"/>
  <c r="G326" i="24"/>
  <c r="G237" i="24"/>
  <c r="G248" i="24"/>
  <c r="G427" i="24"/>
  <c r="G429" i="24"/>
  <c r="G424" i="24"/>
  <c r="G306" i="24"/>
  <c r="G274" i="24"/>
  <c r="G319" i="24"/>
  <c r="G287" i="24"/>
  <c r="G404" i="24"/>
  <c r="G388" i="24"/>
  <c r="G355" i="24"/>
  <c r="G405" i="24"/>
  <c r="G373" i="24"/>
  <c r="G422" i="24"/>
  <c r="G446" i="24"/>
  <c r="G336" i="24"/>
  <c r="G428" i="24"/>
  <c r="G419" i="24"/>
  <c r="G417" i="24"/>
  <c r="G426" i="24"/>
  <c r="G423" i="24"/>
  <c r="G416" i="24"/>
  <c r="G314" i="24"/>
  <c r="G298" i="24"/>
  <c r="G282" i="24"/>
  <c r="G264" i="24"/>
  <c r="G311" i="24"/>
  <c r="G295" i="24"/>
  <c r="G279" i="24"/>
  <c r="G263" i="24"/>
  <c r="G396" i="24"/>
  <c r="G380" i="24"/>
  <c r="G364" i="24"/>
  <c r="G347" i="24"/>
  <c r="G397" i="24"/>
  <c r="G381" i="24"/>
  <c r="G365" i="24"/>
  <c r="G348" i="24"/>
  <c r="G333" i="24"/>
  <c r="G247" i="24"/>
  <c r="G255" i="24"/>
  <c r="G539" i="24"/>
  <c r="F335" i="28"/>
  <c r="F347" i="28"/>
  <c r="G441" i="4"/>
  <c r="G288" i="4"/>
  <c r="G502" i="4"/>
  <c r="G506" i="4"/>
  <c r="G510" i="4"/>
  <c r="G514" i="4"/>
  <c r="G518" i="4"/>
  <c r="G522" i="4"/>
  <c r="G526" i="4"/>
  <c r="G530" i="4"/>
  <c r="G534" i="4"/>
  <c r="G538" i="4"/>
  <c r="G544" i="4"/>
  <c r="G430" i="4"/>
  <c r="G426" i="4"/>
  <c r="G422" i="4"/>
  <c r="G393" i="4"/>
  <c r="G389" i="4"/>
  <c r="G385" i="4"/>
  <c r="G362" i="4"/>
  <c r="G358" i="4"/>
  <c r="G354" i="4"/>
  <c r="G321" i="4"/>
  <c r="G325" i="4"/>
  <c r="G300" i="4"/>
  <c r="G296" i="4"/>
  <c r="G292" i="4"/>
  <c r="G245" i="4"/>
  <c r="G256" i="4"/>
  <c r="G260" i="4"/>
  <c r="G202" i="4"/>
  <c r="G171" i="4"/>
  <c r="G215" i="4"/>
  <c r="G211" i="4"/>
  <c r="G207" i="4"/>
  <c r="G200" i="4"/>
  <c r="G196" i="4"/>
  <c r="G192" i="4"/>
  <c r="G188" i="4"/>
  <c r="G184" i="4"/>
  <c r="G180" i="4"/>
  <c r="G176" i="4"/>
  <c r="G172" i="4"/>
  <c r="G49" i="4"/>
  <c r="G45" i="4"/>
  <c r="G41" i="4"/>
  <c r="G37" i="4"/>
  <c r="G554" i="4"/>
  <c r="G558" i="4"/>
  <c r="G496" i="4"/>
  <c r="G446" i="4"/>
  <c r="G450" i="4"/>
  <c r="G454" i="4"/>
  <c r="G458" i="4"/>
  <c r="G462" i="4"/>
  <c r="G466" i="4"/>
  <c r="G470" i="4"/>
  <c r="G474" i="4"/>
  <c r="G169" i="4"/>
  <c r="G499" i="4"/>
  <c r="G503" i="4"/>
  <c r="G507" i="4"/>
  <c r="G511" i="4"/>
  <c r="G515" i="4"/>
  <c r="G519" i="4"/>
  <c r="G523" i="4"/>
  <c r="G527" i="4"/>
  <c r="G531" i="4"/>
  <c r="G535" i="4"/>
  <c r="G539" i="4"/>
  <c r="G547" i="4"/>
  <c r="G429" i="4"/>
  <c r="G425" i="4"/>
  <c r="G421" i="4"/>
  <c r="G392" i="4"/>
  <c r="G388" i="4"/>
  <c r="G384" i="4"/>
  <c r="G361" i="4"/>
  <c r="G357" i="4"/>
  <c r="G318" i="4"/>
  <c r="G322" i="4"/>
  <c r="G326" i="4"/>
  <c r="G299" i="4"/>
  <c r="G295" i="4"/>
  <c r="G262" i="4"/>
  <c r="G253" i="4"/>
  <c r="G257" i="4"/>
  <c r="G261" i="4"/>
  <c r="G203" i="4"/>
  <c r="G218" i="4"/>
  <c r="G214" i="4"/>
  <c r="G210" i="4"/>
  <c r="G206" i="4"/>
  <c r="G199" i="4"/>
  <c r="G195" i="4"/>
  <c r="G191" i="4"/>
  <c r="G183" i="4"/>
  <c r="G179" i="4"/>
  <c r="G175" i="4"/>
  <c r="G48" i="4"/>
  <c r="G44" i="4"/>
  <c r="G40" i="4"/>
  <c r="G36" i="4"/>
  <c r="G555" i="4"/>
  <c r="G559" i="4"/>
  <c r="G443" i="4"/>
  <c r="G447" i="4"/>
  <c r="G451" i="4"/>
  <c r="G455" i="4"/>
  <c r="G459" i="4"/>
  <c r="G463" i="4"/>
  <c r="G467" i="4"/>
  <c r="G471" i="4"/>
  <c r="G475" i="4"/>
  <c r="G504" i="4"/>
  <c r="G512" i="4"/>
  <c r="G520" i="4"/>
  <c r="G528" i="4"/>
  <c r="G536" i="4"/>
  <c r="G548" i="4"/>
  <c r="G432" i="4"/>
  <c r="G424" i="4"/>
  <c r="G391" i="4"/>
  <c r="G356" i="4"/>
  <c r="G323" i="4"/>
  <c r="G298" i="4"/>
  <c r="G271" i="4"/>
  <c r="G258" i="4"/>
  <c r="G217" i="4"/>
  <c r="G209" i="4"/>
  <c r="G198" i="4"/>
  <c r="G190" i="4"/>
  <c r="G182" i="4"/>
  <c r="G174" i="4"/>
  <c r="G51" i="4"/>
  <c r="G43" i="4"/>
  <c r="G556" i="4"/>
  <c r="G444" i="4"/>
  <c r="G452" i="4"/>
  <c r="G460" i="4"/>
  <c r="G468" i="4"/>
  <c r="G476" i="4"/>
  <c r="G480" i="4"/>
  <c r="G484" i="4"/>
  <c r="G490" i="4"/>
  <c r="G400" i="4"/>
  <c r="G404" i="4"/>
  <c r="G408" i="4"/>
  <c r="G412" i="4"/>
  <c r="G381" i="4"/>
  <c r="G375" i="4"/>
  <c r="G379" i="4"/>
  <c r="G333" i="4"/>
  <c r="G337" i="4"/>
  <c r="G341" i="4"/>
  <c r="G345" i="4"/>
  <c r="G332" i="4"/>
  <c r="G310" i="4"/>
  <c r="G314" i="4"/>
  <c r="G275" i="4"/>
  <c r="G279" i="4"/>
  <c r="G283" i="4"/>
  <c r="G287" i="4"/>
  <c r="G232" i="4"/>
  <c r="G236" i="4"/>
  <c r="G240" i="4"/>
  <c r="G244" i="4"/>
  <c r="G24" i="4"/>
  <c r="G10" i="4"/>
  <c r="G521" i="4"/>
  <c r="G537" i="4"/>
  <c r="G431" i="4"/>
  <c r="G390" i="4"/>
  <c r="G355" i="4"/>
  <c r="G297" i="4"/>
  <c r="G259" i="4"/>
  <c r="G208" i="4"/>
  <c r="G189" i="4"/>
  <c r="G173" i="4"/>
  <c r="G557" i="4"/>
  <c r="G453" i="4"/>
  <c r="G469" i="4"/>
  <c r="G481" i="4"/>
  <c r="G491" i="4"/>
  <c r="G401" i="4"/>
  <c r="G409" i="4"/>
  <c r="G372" i="4"/>
  <c r="G380" i="4"/>
  <c r="G338" i="4"/>
  <c r="G346" i="4"/>
  <c r="G311" i="4"/>
  <c r="G276" i="4"/>
  <c r="G284" i="4"/>
  <c r="G233" i="4"/>
  <c r="G241" i="4"/>
  <c r="G228" i="4"/>
  <c r="G21" i="4"/>
  <c r="G500" i="4"/>
  <c r="G516" i="4"/>
  <c r="G532" i="4"/>
  <c r="G428" i="4"/>
  <c r="G387" i="4"/>
  <c r="G319" i="4"/>
  <c r="G294" i="4"/>
  <c r="G252" i="4"/>
  <c r="G205" i="4"/>
  <c r="G186" i="4"/>
  <c r="G39" i="4"/>
  <c r="G560" i="4"/>
  <c r="G456" i="4"/>
  <c r="G464" i="4"/>
  <c r="G478" i="4"/>
  <c r="G486" i="4"/>
  <c r="G402" i="4"/>
  <c r="G410" i="4"/>
  <c r="G373" i="4"/>
  <c r="G505" i="4"/>
  <c r="G513" i="4"/>
  <c r="G529" i="4"/>
  <c r="G423" i="4"/>
  <c r="G363" i="4"/>
  <c r="G324" i="4"/>
  <c r="G272" i="4"/>
  <c r="G216" i="4"/>
  <c r="G197" i="4"/>
  <c r="G181" i="4"/>
  <c r="G50" i="4"/>
  <c r="G42" i="4"/>
  <c r="G445" i="4"/>
  <c r="G461" i="4"/>
  <c r="G477" i="4"/>
  <c r="G485" i="4"/>
  <c r="G405" i="4"/>
  <c r="G413" i="4"/>
  <c r="G376" i="4"/>
  <c r="G334" i="4"/>
  <c r="G342" i="4"/>
  <c r="G315" i="4"/>
  <c r="G307" i="4"/>
  <c r="G280" i="4"/>
  <c r="G229" i="4"/>
  <c r="G237" i="4"/>
  <c r="G25" i="4"/>
  <c r="G508" i="4"/>
  <c r="G524" i="4"/>
  <c r="G542" i="4"/>
  <c r="G420" i="4"/>
  <c r="G360" i="4"/>
  <c r="G302" i="4"/>
  <c r="G254" i="4"/>
  <c r="G204" i="4"/>
  <c r="G213" i="4"/>
  <c r="G194" i="4"/>
  <c r="G178" i="4"/>
  <c r="G47" i="4"/>
  <c r="G448" i="4"/>
  <c r="G472" i="4"/>
  <c r="G482" i="4"/>
  <c r="G492" i="4"/>
  <c r="G406" i="4"/>
  <c r="G414" i="4"/>
  <c r="G377" i="4"/>
  <c r="G26" i="4"/>
  <c r="G242" i="4"/>
  <c r="G234" i="4"/>
  <c r="G285" i="4"/>
  <c r="G277" i="4"/>
  <c r="G312" i="4"/>
  <c r="G347" i="4"/>
  <c r="G339" i="4"/>
  <c r="G371" i="4"/>
  <c r="G411" i="4"/>
  <c r="G479" i="4"/>
  <c r="G449" i="4"/>
  <c r="G177" i="4"/>
  <c r="G212" i="4"/>
  <c r="G255" i="4"/>
  <c r="G359" i="4"/>
  <c r="G517" i="4"/>
  <c r="G23" i="4"/>
  <c r="G239" i="4"/>
  <c r="G231" i="4"/>
  <c r="G282" i="4"/>
  <c r="G274" i="4"/>
  <c r="G309" i="4"/>
  <c r="G344" i="4"/>
  <c r="G336" i="4"/>
  <c r="G378" i="4"/>
  <c r="G407" i="4"/>
  <c r="G495" i="4"/>
  <c r="G473" i="4"/>
  <c r="G553" i="4"/>
  <c r="G38" i="4"/>
  <c r="G185" i="4"/>
  <c r="G293" i="4"/>
  <c r="G386" i="4"/>
  <c r="G543" i="4"/>
  <c r="G509" i="4"/>
  <c r="G22" i="4"/>
  <c r="G238" i="4"/>
  <c r="G230" i="4"/>
  <c r="G281" i="4"/>
  <c r="G273" i="4"/>
  <c r="G308" i="4"/>
  <c r="G343" i="4"/>
  <c r="G335" i="4"/>
  <c r="G374" i="4"/>
  <c r="G403" i="4"/>
  <c r="G487" i="4"/>
  <c r="G465" i="4"/>
  <c r="G561" i="4"/>
  <c r="G46" i="4"/>
  <c r="G193" i="4"/>
  <c r="G170" i="4"/>
  <c r="G301" i="4"/>
  <c r="G394" i="4"/>
  <c r="G533" i="4"/>
  <c r="G501" i="4"/>
  <c r="G553" i="24"/>
  <c r="G318" i="24"/>
  <c r="G310" i="24"/>
  <c r="G302" i="24"/>
  <c r="G294" i="24"/>
  <c r="G286" i="24"/>
  <c r="G278" i="24"/>
  <c r="G270" i="24"/>
  <c r="G260" i="24"/>
  <c r="G315" i="24"/>
  <c r="G307" i="24"/>
  <c r="G299" i="24"/>
  <c r="G291" i="24"/>
  <c r="G283" i="24"/>
  <c r="G275" i="24"/>
  <c r="G267" i="24"/>
  <c r="G259" i="24"/>
  <c r="G400" i="24"/>
  <c r="G392" i="24"/>
  <c r="G384" i="24"/>
  <c r="G376" i="24"/>
  <c r="G368" i="24"/>
  <c r="G359" i="24"/>
  <c r="G351" i="24"/>
  <c r="G343" i="24"/>
  <c r="G401" i="24"/>
  <c r="G393" i="24"/>
  <c r="G385" i="24"/>
  <c r="G377" i="24"/>
  <c r="G369" i="24"/>
  <c r="G361" i="24"/>
  <c r="G354" i="24"/>
  <c r="G344" i="24"/>
  <c r="G352" i="24"/>
  <c r="G431" i="24"/>
  <c r="G438" i="24"/>
  <c r="G448" i="24"/>
  <c r="G328" i="24"/>
  <c r="G236" i="24"/>
  <c r="G235" i="24"/>
  <c r="G256" i="24"/>
  <c r="G316" i="24"/>
  <c r="G308" i="24"/>
  <c r="G300" i="24"/>
  <c r="G292" i="24"/>
  <c r="G284" i="24"/>
  <c r="G276" i="24"/>
  <c r="G268" i="24"/>
  <c r="G258" i="24"/>
  <c r="G313" i="24"/>
  <c r="G305" i="24"/>
  <c r="G297" i="24"/>
  <c r="G289" i="24"/>
  <c r="G281" i="24"/>
  <c r="G273" i="24"/>
  <c r="G265" i="24"/>
  <c r="G257" i="24"/>
  <c r="G398" i="24"/>
  <c r="G390" i="24"/>
  <c r="G382" i="24"/>
  <c r="G374" i="24"/>
  <c r="G366" i="24"/>
  <c r="G357" i="24"/>
  <c r="G349" i="24"/>
  <c r="G341" i="24"/>
  <c r="G399" i="24"/>
  <c r="G391" i="24"/>
  <c r="G383" i="24"/>
  <c r="G375" i="24"/>
  <c r="G367" i="24"/>
  <c r="G360" i="24"/>
  <c r="G350" i="24"/>
  <c r="G342" i="24"/>
  <c r="G414" i="24"/>
  <c r="G437" i="24"/>
  <c r="G444" i="24"/>
  <c r="G327" i="24"/>
  <c r="G334" i="24"/>
  <c r="G245" i="24"/>
  <c r="G244" i="24"/>
  <c r="G15" i="10"/>
  <c r="G50" i="10"/>
  <c r="G86" i="10"/>
  <c r="G117" i="10"/>
  <c r="G142" i="10"/>
  <c r="G190" i="10"/>
  <c r="G213" i="10"/>
  <c r="G9" i="10"/>
  <c r="G40" i="10"/>
  <c r="G74" i="10"/>
  <c r="G108" i="10"/>
  <c r="G136" i="10"/>
  <c r="G155" i="10"/>
  <c r="G184" i="10"/>
  <c r="G207" i="10"/>
  <c r="G228" i="10"/>
  <c r="G290" i="10"/>
  <c r="G85" i="10"/>
  <c r="G8" i="10"/>
  <c r="G10" i="10"/>
  <c r="G32" i="10"/>
  <c r="G38" i="10"/>
  <c r="G66" i="10"/>
  <c r="G76" i="10"/>
  <c r="G99" i="10"/>
  <c r="G109" i="10"/>
  <c r="G127" i="10"/>
  <c r="G137" i="10"/>
  <c r="G148" i="10"/>
  <c r="G156" i="10"/>
  <c r="G185" i="10"/>
  <c r="G199" i="10"/>
  <c r="G210" i="10"/>
  <c r="G222" i="10"/>
  <c r="G233" i="10"/>
  <c r="G255" i="10"/>
  <c r="G274" i="10"/>
  <c r="G195" i="10"/>
  <c r="G24" i="10"/>
  <c r="G245" i="10"/>
  <c r="G33" i="10"/>
  <c r="G67" i="10"/>
  <c r="G100" i="10"/>
  <c r="G123" i="10"/>
  <c r="G149" i="10"/>
  <c r="G197" i="10"/>
  <c r="G221" i="10"/>
  <c r="G251" i="10"/>
  <c r="G13" i="10"/>
  <c r="G35" i="10"/>
  <c r="G93" i="10"/>
  <c r="G113" i="10"/>
  <c r="G140" i="10"/>
  <c r="G188" i="10"/>
  <c r="G211" i="10"/>
  <c r="G235" i="10"/>
  <c r="G121" i="10"/>
  <c r="G12" i="10"/>
  <c r="G48" i="10"/>
  <c r="G36" i="10"/>
  <c r="G27" i="10"/>
  <c r="G311" i="10"/>
  <c r="G28" i="10"/>
  <c r="G256" i="10"/>
  <c r="G252" i="10"/>
  <c r="G44" i="10"/>
  <c r="G72" i="10"/>
  <c r="G105" i="10"/>
  <c r="G124" i="10"/>
  <c r="G153" i="10"/>
  <c r="G183" i="10"/>
  <c r="G261" i="10"/>
  <c r="G280" i="10"/>
  <c r="G17" i="10"/>
  <c r="G64" i="10"/>
  <c r="G98" i="10"/>
  <c r="G144" i="10"/>
  <c r="G193" i="10"/>
  <c r="G215" i="10"/>
  <c r="G247" i="10"/>
  <c r="G307" i="10"/>
  <c r="G14" i="10"/>
  <c r="G45" i="10"/>
  <c r="G34" i="10"/>
  <c r="G70" i="10"/>
  <c r="G90" i="10"/>
  <c r="G104" i="10"/>
  <c r="G119" i="10"/>
  <c r="G141" i="10"/>
  <c r="G152" i="10"/>
  <c r="G189" i="10"/>
  <c r="G206" i="10"/>
  <c r="G214" i="10"/>
  <c r="G227" i="10"/>
  <c r="G241" i="10"/>
  <c r="G289" i="10"/>
  <c r="G305" i="10"/>
  <c r="G240" i="10"/>
  <c r="G272" i="10"/>
  <c r="G208" i="10"/>
  <c r="G154" i="10"/>
  <c r="G135" i="10"/>
  <c r="G107" i="10"/>
  <c r="G73" i="10"/>
  <c r="G16" i="10"/>
  <c r="G223" i="10"/>
  <c r="G120" i="10"/>
  <c r="G26" i="10"/>
  <c r="G231" i="10"/>
  <c r="G138" i="10"/>
  <c r="G11" i="10"/>
  <c r="G309" i="10"/>
  <c r="G248" i="10"/>
  <c r="G225" i="10"/>
  <c r="G259" i="10"/>
  <c r="G224" i="10"/>
  <c r="G202" i="10"/>
  <c r="G150" i="10"/>
  <c r="G122" i="10"/>
  <c r="G101" i="10"/>
  <c r="G68" i="10"/>
  <c r="G25" i="10"/>
  <c r="G201" i="10"/>
  <c r="G103" i="10"/>
  <c r="G209" i="10"/>
  <c r="G111" i="10"/>
  <c r="G254" i="10"/>
  <c r="G250" i="10"/>
  <c r="G219" i="10"/>
  <c r="G143" i="10"/>
  <c r="G118" i="10"/>
  <c r="G83" i="10"/>
  <c r="G63" i="10"/>
  <c r="G69" i="10"/>
  <c r="G186" i="10"/>
  <c r="G77" i="10"/>
</calcChain>
</file>

<file path=xl/sharedStrings.xml><?xml version="1.0" encoding="utf-8"?>
<sst xmlns="http://schemas.openxmlformats.org/spreadsheetml/2006/main" count="5014" uniqueCount="2510">
  <si>
    <t>40x32</t>
  </si>
  <si>
    <t>50x32</t>
  </si>
  <si>
    <t>63x32</t>
  </si>
  <si>
    <t>75x63</t>
  </si>
  <si>
    <t>90x63</t>
  </si>
  <si>
    <t>110x63</t>
  </si>
  <si>
    <t>125x63</t>
  </si>
  <si>
    <t>110x90</t>
  </si>
  <si>
    <t>125x90</t>
  </si>
  <si>
    <t>160x90</t>
  </si>
  <si>
    <t>160x110</t>
  </si>
  <si>
    <t>180x125</t>
  </si>
  <si>
    <t>250x225</t>
  </si>
  <si>
    <t>315x280</t>
  </si>
  <si>
    <t>400x280</t>
  </si>
  <si>
    <t>-</t>
  </si>
  <si>
    <t>250x200</t>
  </si>
  <si>
    <t>315x250</t>
  </si>
  <si>
    <t>355x250</t>
  </si>
  <si>
    <t>25 x 3/4"</t>
  </si>
  <si>
    <t>32 x 1/2"</t>
  </si>
  <si>
    <t>32 x 3/4"</t>
  </si>
  <si>
    <t>32 x 1"</t>
  </si>
  <si>
    <t>40 x 1 1/4"</t>
  </si>
  <si>
    <t>50 x 1"</t>
  </si>
  <si>
    <t>50 x 1 1/2"</t>
  </si>
  <si>
    <t>63 x 2"</t>
  </si>
  <si>
    <t>40x20</t>
  </si>
  <si>
    <t>63x40</t>
  </si>
  <si>
    <t>63x50</t>
  </si>
  <si>
    <t>75x50</t>
  </si>
  <si>
    <t>32x25</t>
  </si>
  <si>
    <t>40x25</t>
  </si>
  <si>
    <t>50x25</t>
  </si>
  <si>
    <t>50x40</t>
  </si>
  <si>
    <t>90x75</t>
  </si>
  <si>
    <t>110x75</t>
  </si>
  <si>
    <t>125x110</t>
  </si>
  <si>
    <t>140x110</t>
  </si>
  <si>
    <t>140x125</t>
  </si>
  <si>
    <t>160x125</t>
  </si>
  <si>
    <t>160x140</t>
  </si>
  <si>
    <t>180x160</t>
  </si>
  <si>
    <t>200x160</t>
  </si>
  <si>
    <t>225x180</t>
  </si>
  <si>
    <t>225x200</t>
  </si>
  <si>
    <t>250x160</t>
  </si>
  <si>
    <t>250x180</t>
  </si>
  <si>
    <t>280x180</t>
  </si>
  <si>
    <t>280x225</t>
  </si>
  <si>
    <t>280x250</t>
  </si>
  <si>
    <t>315x225</t>
  </si>
  <si>
    <t>355x315</t>
  </si>
  <si>
    <t>400x315</t>
  </si>
  <si>
    <t>400x355</t>
  </si>
  <si>
    <t>180x140</t>
  </si>
  <si>
    <t>225x160</t>
  </si>
  <si>
    <t>280x200</t>
  </si>
  <si>
    <t>500x450</t>
  </si>
  <si>
    <t>20x25</t>
  </si>
  <si>
    <t>25x32</t>
  </si>
  <si>
    <t>32x40</t>
  </si>
  <si>
    <t>40x50</t>
  </si>
  <si>
    <t>50x63</t>
  </si>
  <si>
    <t>65x75</t>
  </si>
  <si>
    <t>80x90</t>
  </si>
  <si>
    <t>100x100</t>
  </si>
  <si>
    <t>100x125</t>
  </si>
  <si>
    <t>125x140</t>
  </si>
  <si>
    <t>150x160</t>
  </si>
  <si>
    <t>150x180</t>
  </si>
  <si>
    <t>200x200</t>
  </si>
  <si>
    <t>200x225</t>
  </si>
  <si>
    <t>250x250</t>
  </si>
  <si>
    <t>250x280</t>
  </si>
  <si>
    <t>300x315</t>
  </si>
  <si>
    <t>350x355</t>
  </si>
  <si>
    <t>400x400</t>
  </si>
  <si>
    <t>500x500</t>
  </si>
  <si>
    <t>600x560</t>
  </si>
  <si>
    <t>600x630</t>
  </si>
  <si>
    <t>100x110</t>
  </si>
  <si>
    <t>50 x 50</t>
  </si>
  <si>
    <t>63 x 63</t>
  </si>
  <si>
    <t>75 x 75</t>
  </si>
  <si>
    <t>90 x 90</t>
  </si>
  <si>
    <t>110 x 110</t>
  </si>
  <si>
    <t>40 x 40</t>
  </si>
  <si>
    <t>32 x 32</t>
  </si>
  <si>
    <t>25 x 25</t>
  </si>
  <si>
    <t>20 x 20</t>
  </si>
  <si>
    <t>16 x 16</t>
  </si>
  <si>
    <t>20 x 16</t>
  </si>
  <si>
    <t>25 x 16</t>
  </si>
  <si>
    <t>25 x 20</t>
  </si>
  <si>
    <t>32 x 20</t>
  </si>
  <si>
    <t>32 x 25</t>
  </si>
  <si>
    <t>40 x 25</t>
  </si>
  <si>
    <t>40 x 32</t>
  </si>
  <si>
    <t>50 x 32</t>
  </si>
  <si>
    <t>50 x 40</t>
  </si>
  <si>
    <t>63 x 40</t>
  </si>
  <si>
    <t>63 x 50</t>
  </si>
  <si>
    <t>75 x 63</t>
  </si>
  <si>
    <t>110 x 90</t>
  </si>
  <si>
    <t>16 x 1/2</t>
  </si>
  <si>
    <t>16 x 3/4</t>
  </si>
  <si>
    <t>20 x 1/2</t>
  </si>
  <si>
    <t>20 x 3/4</t>
  </si>
  <si>
    <t>25 x 1/2</t>
  </si>
  <si>
    <t>25 x 3/4</t>
  </si>
  <si>
    <t>25 x 1</t>
  </si>
  <si>
    <t>32 x 3/4</t>
  </si>
  <si>
    <t>32 x 1</t>
  </si>
  <si>
    <t>32 x 1 1/4</t>
  </si>
  <si>
    <t>40 x 1</t>
  </si>
  <si>
    <t>40 x 1 1/4</t>
  </si>
  <si>
    <t>50 x 1 1/2</t>
  </si>
  <si>
    <t>63 x 2</t>
  </si>
  <si>
    <t>75 x 2 1/2</t>
  </si>
  <si>
    <t>90 x 3</t>
  </si>
  <si>
    <t>110 x 4</t>
  </si>
  <si>
    <t>40 x 1 1/2</t>
  </si>
  <si>
    <t>50 x 1 1/4</t>
  </si>
  <si>
    <t>50 x 2</t>
  </si>
  <si>
    <t>63 x 1 1/2</t>
  </si>
  <si>
    <t>75 x 2</t>
  </si>
  <si>
    <t>75 x 3</t>
  </si>
  <si>
    <t>50 - 40</t>
  </si>
  <si>
    <t>63 - 50</t>
  </si>
  <si>
    <t>1 1/4"</t>
  </si>
  <si>
    <t>1"</t>
  </si>
  <si>
    <t>3/4"</t>
  </si>
  <si>
    <t>1/2"</t>
  </si>
  <si>
    <t>1 1/2"</t>
  </si>
  <si>
    <t>2"</t>
  </si>
  <si>
    <t>20</t>
  </si>
  <si>
    <t>25</t>
  </si>
  <si>
    <t>32</t>
  </si>
  <si>
    <t>40</t>
  </si>
  <si>
    <t>50</t>
  </si>
  <si>
    <t>63</t>
  </si>
  <si>
    <t>75</t>
  </si>
  <si>
    <t>90</t>
  </si>
  <si>
    <t>110</t>
  </si>
  <si>
    <t>125</t>
  </si>
  <si>
    <t>140</t>
  </si>
  <si>
    <t>160</t>
  </si>
  <si>
    <t>200</t>
  </si>
  <si>
    <t>225</t>
  </si>
  <si>
    <t>250</t>
  </si>
  <si>
    <t>315</t>
  </si>
  <si>
    <t>20 x 1/2"</t>
  </si>
  <si>
    <t>32 x 1 "</t>
  </si>
  <si>
    <t>75 x 2 1/2"</t>
  </si>
  <si>
    <t>90 x 3"</t>
  </si>
  <si>
    <t>110 x 4"</t>
  </si>
  <si>
    <t>2 1/2"</t>
  </si>
  <si>
    <t>3"</t>
  </si>
  <si>
    <t>4"</t>
  </si>
  <si>
    <t>32x3/4</t>
  </si>
  <si>
    <t>32x1</t>
  </si>
  <si>
    <t>32x1 1/4</t>
  </si>
  <si>
    <t>40x11/4</t>
  </si>
  <si>
    <t>40x11/2</t>
  </si>
  <si>
    <t>50x1 1/4</t>
  </si>
  <si>
    <t>50x1 1/2</t>
  </si>
  <si>
    <t>50x2</t>
  </si>
  <si>
    <t>63x2</t>
  </si>
  <si>
    <t>90 x 1 1/2"</t>
  </si>
  <si>
    <t>25 x 1/2"</t>
  </si>
  <si>
    <t>110 x 1 1/2"</t>
  </si>
  <si>
    <t>110 x 2"</t>
  </si>
  <si>
    <t>40 x 20</t>
  </si>
  <si>
    <t>50 x 25</t>
  </si>
  <si>
    <t>50 x 20</t>
  </si>
  <si>
    <t>90 x 75</t>
  </si>
  <si>
    <t>90 x 63</t>
  </si>
  <si>
    <t>90 x 50</t>
  </si>
  <si>
    <t>110 x 50</t>
  </si>
  <si>
    <t>110 x 63</t>
  </si>
  <si>
    <t>110 x 75</t>
  </si>
  <si>
    <t>16 x 3/8"</t>
  </si>
  <si>
    <t>3/8"</t>
  </si>
  <si>
    <t>75 x 50</t>
  </si>
  <si>
    <t>140 x 125</t>
  </si>
  <si>
    <t>200 x 110</t>
  </si>
  <si>
    <t>200 x 125</t>
  </si>
  <si>
    <t>200 x 140</t>
  </si>
  <si>
    <t>200 x 160</t>
  </si>
  <si>
    <t>63 x 1"</t>
  </si>
  <si>
    <t>3/4" x 1/2"</t>
  </si>
  <si>
    <t>3/4" x 3/8"</t>
  </si>
  <si>
    <t>1" x 3/4"</t>
  </si>
  <si>
    <t>1" x 1/2"</t>
  </si>
  <si>
    <t>1" x 3/8"</t>
  </si>
  <si>
    <t>1 1/4" x 1"</t>
  </si>
  <si>
    <t>1 1/4" x 3/4"</t>
  </si>
  <si>
    <t>1 1/4" x 1/2"</t>
  </si>
  <si>
    <t>1 1/2" x 1 1/4"</t>
  </si>
  <si>
    <t>1 1/2" x 1"</t>
  </si>
  <si>
    <t>1 1/2" x 3/4"</t>
  </si>
  <si>
    <t>2" x 1 1/2"</t>
  </si>
  <si>
    <t>2" x 1 1/4"</t>
  </si>
  <si>
    <t>2" x 1"</t>
  </si>
  <si>
    <t>25-20 x 1/2"</t>
  </si>
  <si>
    <t>32-25 x 3/4"</t>
  </si>
  <si>
    <t>40-32 x 1"</t>
  </si>
  <si>
    <t>50-40 x 1 1/4"</t>
  </si>
  <si>
    <t>50-40 x 1 1/2"</t>
  </si>
  <si>
    <t>63-50 x 1 1/2"</t>
  </si>
  <si>
    <t>90-75 x 2 1/2"</t>
  </si>
  <si>
    <t>110-90 x 4"</t>
  </si>
  <si>
    <t>110-90 x 3"</t>
  </si>
  <si>
    <t>110-90 x 2 1/2"</t>
  </si>
  <si>
    <t>125-110 x 2 1/2"</t>
  </si>
  <si>
    <t>125-110 x 3"</t>
  </si>
  <si>
    <t>125-110 x 4"</t>
  </si>
  <si>
    <t>63-50 x 2"</t>
  </si>
  <si>
    <t>90-75 x 3"</t>
  </si>
  <si>
    <t>3/4" x 1"</t>
  </si>
  <si>
    <t>1 1/2" x 1/2"</t>
  </si>
  <si>
    <t>2" x 3/4"</t>
  </si>
  <si>
    <t>225 x 200</t>
  </si>
  <si>
    <t>250 x 200</t>
  </si>
  <si>
    <t>315 x 250</t>
  </si>
  <si>
    <t>250 x 225</t>
  </si>
  <si>
    <t>225 x 160</t>
  </si>
  <si>
    <t>160 x 140</t>
  </si>
  <si>
    <t>160 x 110</t>
  </si>
  <si>
    <t>40 x 5/4"</t>
  </si>
  <si>
    <t>50 x 6/4"</t>
  </si>
  <si>
    <t>3/4" x 25</t>
  </si>
  <si>
    <t>1/2" x 20</t>
  </si>
  <si>
    <t>1" x 32</t>
  </si>
  <si>
    <t>1 1/4" x 40</t>
  </si>
  <si>
    <t>1 1/2" x 50</t>
  </si>
  <si>
    <t>2" x 63</t>
  </si>
  <si>
    <t>63-75</t>
  </si>
  <si>
    <t>125-140</t>
  </si>
  <si>
    <t>200-225</t>
  </si>
  <si>
    <t>16 x 1/2"</t>
  </si>
  <si>
    <t>40 x 1/2"</t>
  </si>
  <si>
    <t>40 x 3/4"</t>
  </si>
  <si>
    <t>50 x 1/2"</t>
  </si>
  <si>
    <t>50 x 3/4"</t>
  </si>
  <si>
    <t>63 x 1/2"</t>
  </si>
  <si>
    <t>63 x 3/4"</t>
  </si>
  <si>
    <t>75 x 1/2"</t>
  </si>
  <si>
    <t>75 x 3/4"</t>
  </si>
  <si>
    <t>75 x 1"</t>
  </si>
  <si>
    <t>75 x 2"</t>
  </si>
  <si>
    <t>90 x 1/2"</t>
  </si>
  <si>
    <t>90 x 3/4"</t>
  </si>
  <si>
    <t>90 x 1"</t>
  </si>
  <si>
    <t>90 x 2"</t>
  </si>
  <si>
    <t>110 x 1/2"</t>
  </si>
  <si>
    <t>110 x 3/4"</t>
  </si>
  <si>
    <t>110 x 1"</t>
  </si>
  <si>
    <t>110 x 3"</t>
  </si>
  <si>
    <t>125 x 3/4"</t>
  </si>
  <si>
    <t>125 x 1"</t>
  </si>
  <si>
    <t>125 x 2"</t>
  </si>
  <si>
    <t>125 x 4"</t>
  </si>
  <si>
    <t>140 x 1"</t>
  </si>
  <si>
    <t>140 x 2"</t>
  </si>
  <si>
    <t>140 x 3"</t>
  </si>
  <si>
    <t>160 x 3/4"</t>
  </si>
  <si>
    <t>160 x 1"</t>
  </si>
  <si>
    <t>160 x 2"</t>
  </si>
  <si>
    <t>160 x 3"</t>
  </si>
  <si>
    <t>160 x 4"</t>
  </si>
  <si>
    <t>200 x 1"</t>
  </si>
  <si>
    <t>200 x 2"</t>
  </si>
  <si>
    <t>200 x 3"</t>
  </si>
  <si>
    <t>1/2" x 1/2"</t>
  </si>
  <si>
    <t>3/4" x 3/4"</t>
  </si>
  <si>
    <t>1" x 1"</t>
  </si>
  <si>
    <t>2 1/2" x 2"</t>
  </si>
  <si>
    <t>3" x 2 1/2"</t>
  </si>
  <si>
    <t>3" x 2"</t>
  </si>
  <si>
    <t>63 x 32</t>
  </si>
  <si>
    <t>125 x 90</t>
  </si>
  <si>
    <t>125 x 110</t>
  </si>
  <si>
    <t>160 x 90</t>
  </si>
  <si>
    <t>160 x 125</t>
  </si>
  <si>
    <t>63 x 20</t>
  </si>
  <si>
    <t>75 x 20</t>
  </si>
  <si>
    <t>75 x 32</t>
  </si>
  <si>
    <t>90 x 20</t>
  </si>
  <si>
    <t>90 x 32</t>
  </si>
  <si>
    <t>110 x 20</t>
  </si>
  <si>
    <t>110 x 32</t>
  </si>
  <si>
    <t>125 x 20</t>
  </si>
  <si>
    <t>125 x 32</t>
  </si>
  <si>
    <t>125 x 63</t>
  </si>
  <si>
    <t>140 x 20</t>
  </si>
  <si>
    <t>140 x 32</t>
  </si>
  <si>
    <t>140 x 63</t>
  </si>
  <si>
    <t>160 x 20</t>
  </si>
  <si>
    <t>160 x 32</t>
  </si>
  <si>
    <t>160 x 63</t>
  </si>
  <si>
    <t>180 x 20</t>
  </si>
  <si>
    <t>180 x 32</t>
  </si>
  <si>
    <t>180 x 63</t>
  </si>
  <si>
    <t>200 x 20</t>
  </si>
  <si>
    <t>200 x 32</t>
  </si>
  <si>
    <t>200 x 63</t>
  </si>
  <si>
    <t>225 x 20</t>
  </si>
  <si>
    <t>225 x 32</t>
  </si>
  <si>
    <t>225 x 63</t>
  </si>
  <si>
    <t>250 x 20</t>
  </si>
  <si>
    <t>250 x 32</t>
  </si>
  <si>
    <t>250 x 63</t>
  </si>
  <si>
    <t>63 x 25</t>
  </si>
  <si>
    <t>75 x 25</t>
  </si>
  <si>
    <t>75 x 40</t>
  </si>
  <si>
    <t>90 x 25</t>
  </si>
  <si>
    <t>90 x 40</t>
  </si>
  <si>
    <t>110 x 25</t>
  </si>
  <si>
    <t>110 x 40</t>
  </si>
  <si>
    <t>125 x 25</t>
  </si>
  <si>
    <t>125 x 40</t>
  </si>
  <si>
    <t>125 x 50</t>
  </si>
  <si>
    <t>140 x 25</t>
  </si>
  <si>
    <t>140 x 40</t>
  </si>
  <si>
    <t>140 x 50</t>
  </si>
  <si>
    <t>160 x 25</t>
  </si>
  <si>
    <t>160 x 40</t>
  </si>
  <si>
    <t>160 x 50</t>
  </si>
  <si>
    <t>180 x 25</t>
  </si>
  <si>
    <t>180 x 40</t>
  </si>
  <si>
    <t>180 x 50</t>
  </si>
  <si>
    <t>200 x 25</t>
  </si>
  <si>
    <t>200 x 40</t>
  </si>
  <si>
    <t>200 x 50</t>
  </si>
  <si>
    <t>225 x 25</t>
  </si>
  <si>
    <t>225 x 40</t>
  </si>
  <si>
    <t>225 x 50</t>
  </si>
  <si>
    <t>250 x 25</t>
  </si>
  <si>
    <t>250 x 40</t>
  </si>
  <si>
    <t>250 x 50</t>
  </si>
  <si>
    <t>180 x 90</t>
  </si>
  <si>
    <t>180 x 110</t>
  </si>
  <si>
    <t>200 x 90</t>
  </si>
  <si>
    <t>225 x 90</t>
  </si>
  <si>
    <t>225 x 110</t>
  </si>
  <si>
    <t>250 x 90</t>
  </si>
  <si>
    <t>250 x 110</t>
  </si>
  <si>
    <t>110 x 1 1/2“</t>
  </si>
  <si>
    <t>110 x 2“</t>
  </si>
  <si>
    <t>125 x 1 1/2“</t>
  </si>
  <si>
    <t>125 x 2“</t>
  </si>
  <si>
    <t>140 x 1 1/2“</t>
  </si>
  <si>
    <t>140 x 2“</t>
  </si>
  <si>
    <t>160 x 1 1/2“</t>
  </si>
  <si>
    <t>160 x 2“</t>
  </si>
  <si>
    <t>20 x 1/2“</t>
  </si>
  <si>
    <t>25 x 3/4“</t>
  </si>
  <si>
    <t>32 x 1“</t>
  </si>
  <si>
    <t>40 x 1 1/4“</t>
  </si>
  <si>
    <t>50 x 1 1/2“</t>
  </si>
  <si>
    <t>63 x 2“</t>
  </si>
  <si>
    <t>75 x 2 1/2“</t>
  </si>
  <si>
    <t>90 x 3“</t>
  </si>
  <si>
    <t>110 x 4“</t>
  </si>
  <si>
    <t>250ml plast + štětec</t>
  </si>
  <si>
    <t>500ml plast + štětec</t>
  </si>
  <si>
    <t>TR 32x 1,6mm 1,0 MPa šedá 5m</t>
  </si>
  <si>
    <t>TR 40x 1,9mm 1,0 MPa šedá 5m</t>
  </si>
  <si>
    <t>TR 50x 2,4mm 1,0 Mpa šedá 5m</t>
  </si>
  <si>
    <t>TR 110x 4,2mm 1,0 MPa šedá 5m</t>
  </si>
  <si>
    <t>TR 125x 4,8mm 1,0 MPa šedá 5m</t>
  </si>
  <si>
    <t>TR 160x 6,2mm 1,0 MPa šedá 5m</t>
  </si>
  <si>
    <t>TR 200x 7,7mm 1,0 MPa šedá 5m</t>
  </si>
  <si>
    <t>TR 250x 9,6mm 1,0 MPa šedá 5m</t>
  </si>
  <si>
    <t>TR 315x12,1mm 1,0 MPa šedá 5m</t>
  </si>
  <si>
    <t>TR 400x15,3mm 1,0 MPa krém. 5m</t>
  </si>
  <si>
    <t>TR 16x 1,5mm 1,6 MPa šedá 5m</t>
  </si>
  <si>
    <t>TR 20x 1,5mm 1,6 MPa šedá 5m</t>
  </si>
  <si>
    <t>TR 25x 1,9mm 1,6 MPa šedá 5m</t>
  </si>
  <si>
    <t>TR 32x 2,4mm 1,6 MPa šedá 5m</t>
  </si>
  <si>
    <t>TR 40x 3,0mm 1,6 MPa šedá 5m</t>
  </si>
  <si>
    <t>TR 50x 3,7mm 1,6 MPa šedá 5m</t>
  </si>
  <si>
    <t>TR 110x 6,6mm 1,6 MPa šedá 5m</t>
  </si>
  <si>
    <t>Ø INT.</t>
  </si>
  <si>
    <t>Ø EXT.</t>
  </si>
  <si>
    <t>(mm)</t>
  </si>
  <si>
    <t>redukční vložka d.140</t>
  </si>
  <si>
    <t>redukční vložka d.160</t>
  </si>
  <si>
    <t>redukční vložka d.180</t>
  </si>
  <si>
    <t>redukční vložka d.200</t>
  </si>
  <si>
    <t>200x140</t>
  </si>
  <si>
    <t>200x180</t>
  </si>
  <si>
    <t>40 x 1"</t>
  </si>
  <si>
    <t>140x90</t>
  </si>
  <si>
    <t>75x40</t>
  </si>
  <si>
    <t>63x25</t>
  </si>
  <si>
    <t>90x50</t>
  </si>
  <si>
    <t>63 x 2 1/2</t>
  </si>
  <si>
    <t>PŘECHODKA PE/OCEL</t>
  </si>
  <si>
    <t>HLADKÁ</t>
  </si>
  <si>
    <t>180 x 6"</t>
  </si>
  <si>
    <t>160 x 5"</t>
  </si>
  <si>
    <t>200 x 6"</t>
  </si>
  <si>
    <t>225 x 8"</t>
  </si>
  <si>
    <t>250 x 8"</t>
  </si>
  <si>
    <t>280 x 10"</t>
  </si>
  <si>
    <t>315 x 10"</t>
  </si>
  <si>
    <t>25x20</t>
  </si>
  <si>
    <t>32x20</t>
  </si>
  <si>
    <t>110x50</t>
  </si>
  <si>
    <t>125x75</t>
  </si>
  <si>
    <t>225x90</t>
  </si>
  <si>
    <t>225x125</t>
  </si>
  <si>
    <t>225x110</t>
  </si>
  <si>
    <t>200x125</t>
  </si>
  <si>
    <t>140 x 75</t>
  </si>
  <si>
    <t>125 x 75</t>
  </si>
  <si>
    <t>140 x 90</t>
  </si>
  <si>
    <t>140 x 110</t>
  </si>
  <si>
    <t>180 x 125</t>
  </si>
  <si>
    <t>180 x 140</t>
  </si>
  <si>
    <t>180 x 160</t>
  </si>
  <si>
    <t>200 x 180</t>
  </si>
  <si>
    <t>225 x 125</t>
  </si>
  <si>
    <t>225 x 180</t>
  </si>
  <si>
    <t>250 x 180</t>
  </si>
  <si>
    <t>315 x 225</t>
  </si>
  <si>
    <t>160 x 75</t>
  </si>
  <si>
    <t>220 x 140</t>
  </si>
  <si>
    <t>180 x 75</t>
  </si>
  <si>
    <t>PE x PE</t>
  </si>
  <si>
    <t>50 x 1 1/4"</t>
  </si>
  <si>
    <t>63 x 1 1/4"</t>
  </si>
  <si>
    <t>63 x 1 1/2"</t>
  </si>
  <si>
    <t>75 x 1 1/2"</t>
  </si>
  <si>
    <t>90 x 1 1/4"</t>
  </si>
  <si>
    <t>110 x 1 1/4"</t>
  </si>
  <si>
    <t>125 x 1 1/4"</t>
  </si>
  <si>
    <t>125 x 1 1/2"</t>
  </si>
  <si>
    <t>140 x 3/4"</t>
  </si>
  <si>
    <t>140 x 1 1/4"</t>
  </si>
  <si>
    <t>140 x 1 1/2"</t>
  </si>
  <si>
    <t>160 x 1 1/4"</t>
  </si>
  <si>
    <t>160 x 1 1/2"</t>
  </si>
  <si>
    <t>200 x 3/4"</t>
  </si>
  <si>
    <t>200 x 1 1/4"</t>
  </si>
  <si>
    <t>200 x 1 1/2"</t>
  </si>
  <si>
    <t>200 x 4"</t>
  </si>
  <si>
    <t>75 x 1 1/4"</t>
  </si>
  <si>
    <t>1 1/4" x 1 1/4"</t>
  </si>
  <si>
    <t>1 1/2" x 1 1/2"</t>
  </si>
  <si>
    <t>2" x 2"</t>
  </si>
  <si>
    <t>2 1/2" x 2 1/2"</t>
  </si>
  <si>
    <t>3" x 3"</t>
  </si>
  <si>
    <t xml:space="preserve">1 1/4" x 3/4"   </t>
  </si>
  <si>
    <t xml:space="preserve"> 1" x 3/4"</t>
  </si>
  <si>
    <t>vnitřní závit</t>
  </si>
  <si>
    <t>UNI-100®</t>
  </si>
  <si>
    <t>TR 140x 6,7mm 1,0 MPa DIN 6m</t>
  </si>
  <si>
    <t>TR 280x 13,4mm 1,0 MPa DIN 6m</t>
  </si>
  <si>
    <t>TR 225x 10,8mm 1,0 MPa DIN 6m</t>
  </si>
  <si>
    <t>225 x 140</t>
  </si>
  <si>
    <t>250 x 160</t>
  </si>
  <si>
    <t>315 x 200</t>
  </si>
  <si>
    <t>vnější závit</t>
  </si>
  <si>
    <t>20-16 x 1/2"</t>
  </si>
  <si>
    <t>20-16 x 3/8"</t>
  </si>
  <si>
    <t>25-20 x 3/4"</t>
  </si>
  <si>
    <t>32-25 x 1/2"</t>
  </si>
  <si>
    <t>32-25 x 1"</t>
  </si>
  <si>
    <t>40-32 x 3/4"</t>
  </si>
  <si>
    <t>40-32 x 1 1/4"</t>
  </si>
  <si>
    <t>50-40 x 1"</t>
  </si>
  <si>
    <t>63-50 x 1 1/4"</t>
  </si>
  <si>
    <t>75-63 x 1 1/2"</t>
  </si>
  <si>
    <t>75-63 x 2"</t>
  </si>
  <si>
    <t>75-63 x 2 1/2"</t>
  </si>
  <si>
    <t>90-75 x 2"</t>
  </si>
  <si>
    <t>1/2" x 3/8"</t>
  </si>
  <si>
    <t>1/2" x 3/4"</t>
  </si>
  <si>
    <t>1 1/4" x 1 1/2"</t>
  </si>
  <si>
    <t>3 1/2" x 3"</t>
  </si>
  <si>
    <t>3 x 4"</t>
  </si>
  <si>
    <t>20 - 16 x 1/4"</t>
  </si>
  <si>
    <t>20 - 16 x 3/8"</t>
  </si>
  <si>
    <t>20 - 16 x 1/2"</t>
  </si>
  <si>
    <t>20 - 16 x 3/4"</t>
  </si>
  <si>
    <t>25 - 20 x 1/2"</t>
  </si>
  <si>
    <t>25 - 20 x 3/4"</t>
  </si>
  <si>
    <t>25 - 20 x 1"</t>
  </si>
  <si>
    <t>32 - 25 x 1/2"</t>
  </si>
  <si>
    <t>32 - 25 x 3/4"</t>
  </si>
  <si>
    <t>32 - 25 x 1"</t>
  </si>
  <si>
    <t>32 - 25 x 1 1/4"</t>
  </si>
  <si>
    <t>40 - 32 x 1"</t>
  </si>
  <si>
    <t>40 - 32 x 1 1/4"</t>
  </si>
  <si>
    <t>40 - 32 x 1 1/2"</t>
  </si>
  <si>
    <t>50 - 40 x 1 1/4"</t>
  </si>
  <si>
    <t>50 - 40 x 1 1/2"</t>
  </si>
  <si>
    <t>50 - 40 x 2"</t>
  </si>
  <si>
    <t>63 - 50 x 1 1/2"</t>
  </si>
  <si>
    <t>63 - 50 x 2"</t>
  </si>
  <si>
    <t>63 - 50 x 2 1/2"</t>
  </si>
  <si>
    <t>75 - 63 x 2"</t>
  </si>
  <si>
    <t>75 - 63 x 2 1/2"</t>
  </si>
  <si>
    <t>75 - 63 x 3"</t>
  </si>
  <si>
    <t>90 - 75 x 2 1/2"</t>
  </si>
  <si>
    <t>90 - 75 x 3"</t>
  </si>
  <si>
    <t>90 - 75 x 4"</t>
  </si>
  <si>
    <t>110 - 90 x 3"</t>
  </si>
  <si>
    <t>110 - 90 x 4"</t>
  </si>
  <si>
    <t>1/2" x 1/4"</t>
  </si>
  <si>
    <t>16-20x1/2"</t>
  </si>
  <si>
    <t>63-2 1/2"</t>
  </si>
  <si>
    <t>400 x 315</t>
  </si>
  <si>
    <t>315 x 32</t>
  </si>
  <si>
    <t>315 x 63</t>
  </si>
  <si>
    <t>315 x 110</t>
  </si>
  <si>
    <t xml:space="preserve"> </t>
  </si>
  <si>
    <t xml:space="preserve">  k PVC ventilu</t>
  </si>
  <si>
    <t>s adaptérem pohonu</t>
  </si>
  <si>
    <t>s elektrickým pohonem</t>
  </si>
  <si>
    <t>90 x 2“</t>
  </si>
  <si>
    <t>225 x 2“</t>
  </si>
  <si>
    <t>315 x 2“</t>
  </si>
  <si>
    <t>315 x 160</t>
  </si>
  <si>
    <t>109167532V</t>
  </si>
  <si>
    <t>109167563V</t>
  </si>
  <si>
    <t>109169032V</t>
  </si>
  <si>
    <t>109169063V</t>
  </si>
  <si>
    <t>1091610032V</t>
  </si>
  <si>
    <t>1091611063V</t>
  </si>
  <si>
    <t>1091612532V</t>
  </si>
  <si>
    <t>1091612563V</t>
  </si>
  <si>
    <t>1091614032V</t>
  </si>
  <si>
    <t>1091614063V</t>
  </si>
  <si>
    <t>1091616032V</t>
  </si>
  <si>
    <t>1091616063V</t>
  </si>
  <si>
    <t>1091618032V</t>
  </si>
  <si>
    <t>1091618063V</t>
  </si>
  <si>
    <t>1091620032V</t>
  </si>
  <si>
    <t>1091620063V</t>
  </si>
  <si>
    <t>1091622532V</t>
  </si>
  <si>
    <t>1091622563V</t>
  </si>
  <si>
    <t>1091625032V</t>
  </si>
  <si>
    <t>1091625063V</t>
  </si>
  <si>
    <t>16616109F</t>
  </si>
  <si>
    <t>16616110F</t>
  </si>
  <si>
    <t>16616125F</t>
  </si>
  <si>
    <t>16616124F</t>
  </si>
  <si>
    <t>16616139F</t>
  </si>
  <si>
    <t>16616140F</t>
  </si>
  <si>
    <t>16616159F</t>
  </si>
  <si>
    <t>16616160F</t>
  </si>
  <si>
    <t>16016020F</t>
  </si>
  <si>
    <t>16016025F</t>
  </si>
  <si>
    <t>16016032F</t>
  </si>
  <si>
    <t>16016040F</t>
  </si>
  <si>
    <t>16016050F</t>
  </si>
  <si>
    <t>16016063F</t>
  </si>
  <si>
    <t>16016075F</t>
  </si>
  <si>
    <t>16016090F</t>
  </si>
  <si>
    <t>16016110F</t>
  </si>
  <si>
    <t>16016020M</t>
  </si>
  <si>
    <t>16016025M</t>
  </si>
  <si>
    <t>16016032M</t>
  </si>
  <si>
    <t>16016040M</t>
  </si>
  <si>
    <t>16016050M</t>
  </si>
  <si>
    <t>16016063M</t>
  </si>
  <si>
    <t>16016075M</t>
  </si>
  <si>
    <t>16016090M</t>
  </si>
  <si>
    <t>16016110M</t>
  </si>
  <si>
    <t>16516025M</t>
  </si>
  <si>
    <t>16516032M</t>
  </si>
  <si>
    <t>16516040M</t>
  </si>
  <si>
    <t>16516050M</t>
  </si>
  <si>
    <t>16516063M</t>
  </si>
  <si>
    <t>16516075M</t>
  </si>
  <si>
    <t>16516090M</t>
  </si>
  <si>
    <t>16516110M</t>
  </si>
  <si>
    <t>16516025F</t>
  </si>
  <si>
    <t>16516032F</t>
  </si>
  <si>
    <t>16516040F</t>
  </si>
  <si>
    <t>16516050F</t>
  </si>
  <si>
    <t>16516063F</t>
  </si>
  <si>
    <t>16516075F</t>
  </si>
  <si>
    <t>16516090F</t>
  </si>
  <si>
    <t>16516110F</t>
  </si>
  <si>
    <t>16416020M</t>
  </si>
  <si>
    <t>16416025M</t>
  </si>
  <si>
    <t>16416032M</t>
  </si>
  <si>
    <t>16416040M</t>
  </si>
  <si>
    <t>16416050M</t>
  </si>
  <si>
    <t>16416063M</t>
  </si>
  <si>
    <t>16416075M</t>
  </si>
  <si>
    <t>16416090M</t>
  </si>
  <si>
    <t>16416110M</t>
  </si>
  <si>
    <t>16416020F</t>
  </si>
  <si>
    <t>16416025F</t>
  </si>
  <si>
    <t>16416032F</t>
  </si>
  <si>
    <t>16416040F</t>
  </si>
  <si>
    <t>16416050F</t>
  </si>
  <si>
    <t>16416063F</t>
  </si>
  <si>
    <t>16416075F</t>
  </si>
  <si>
    <t>16416090F</t>
  </si>
  <si>
    <t>16416110F</t>
  </si>
  <si>
    <t>16016020G</t>
  </si>
  <si>
    <t>16016025G</t>
  </si>
  <si>
    <t>16016032G</t>
  </si>
  <si>
    <t>16016040G</t>
  </si>
  <si>
    <t>16016050G</t>
  </si>
  <si>
    <t>16016063G</t>
  </si>
  <si>
    <t>16416025G</t>
  </si>
  <si>
    <t>16416032G</t>
  </si>
  <si>
    <t>16416040G</t>
  </si>
  <si>
    <t>16416050G</t>
  </si>
  <si>
    <t>16416063G</t>
  </si>
  <si>
    <t>16516025G</t>
  </si>
  <si>
    <t>16516032G</t>
  </si>
  <si>
    <t>16516040G</t>
  </si>
  <si>
    <t>16516050G</t>
  </si>
  <si>
    <t>16516063G</t>
  </si>
  <si>
    <t>171161110B</t>
  </si>
  <si>
    <t>171161125B</t>
  </si>
  <si>
    <t>171161140B</t>
  </si>
  <si>
    <t>171161160B</t>
  </si>
  <si>
    <t>171161180B</t>
  </si>
  <si>
    <t>171161200B</t>
  </si>
  <si>
    <t>171161225B</t>
  </si>
  <si>
    <t>171161250B</t>
  </si>
  <si>
    <t>171161280B</t>
  </si>
  <si>
    <t>171161315B</t>
  </si>
  <si>
    <t>17116090I</t>
  </si>
  <si>
    <t>17116110I</t>
  </si>
  <si>
    <t>17116125I</t>
  </si>
  <si>
    <t>17116160I</t>
  </si>
  <si>
    <t>17116180I</t>
  </si>
  <si>
    <t>171101110B</t>
  </si>
  <si>
    <t>171101125B</t>
  </si>
  <si>
    <t>171101140B</t>
  </si>
  <si>
    <t>171101160B</t>
  </si>
  <si>
    <t>171101180B</t>
  </si>
  <si>
    <t>171101200B</t>
  </si>
  <si>
    <t>171101225B</t>
  </si>
  <si>
    <t>171101250B</t>
  </si>
  <si>
    <t>171101280B</t>
  </si>
  <si>
    <t>171101315B</t>
  </si>
  <si>
    <t>18016075E</t>
  </si>
  <si>
    <t>18016090E</t>
  </si>
  <si>
    <t>18016110E</t>
  </si>
  <si>
    <t>18016125E</t>
  </si>
  <si>
    <t>18016140E</t>
  </si>
  <si>
    <t>18016160E</t>
  </si>
  <si>
    <t>18016180E</t>
  </si>
  <si>
    <t>18016200E</t>
  </si>
  <si>
    <t>18016225E</t>
  </si>
  <si>
    <t>18010075E</t>
  </si>
  <si>
    <t>18010090E</t>
  </si>
  <si>
    <t>18010110E</t>
  </si>
  <si>
    <t>18010125E</t>
  </si>
  <si>
    <t>18010140E</t>
  </si>
  <si>
    <t>18010160E</t>
  </si>
  <si>
    <t>18010180E</t>
  </si>
  <si>
    <t>18010200E</t>
  </si>
  <si>
    <t>18010225E</t>
  </si>
  <si>
    <t>172166332R</t>
  </si>
  <si>
    <t>172166340R</t>
  </si>
  <si>
    <t>172166350R</t>
  </si>
  <si>
    <t>172167540R</t>
  </si>
  <si>
    <t>172167550R</t>
  </si>
  <si>
    <t>172167563R</t>
  </si>
  <si>
    <t>172169050R</t>
  </si>
  <si>
    <t>172169063R</t>
  </si>
  <si>
    <t>172169075R</t>
  </si>
  <si>
    <t>1721611050R</t>
  </si>
  <si>
    <t>1721611063R</t>
  </si>
  <si>
    <t>1721611075R</t>
  </si>
  <si>
    <t>17216111090R</t>
  </si>
  <si>
    <t>1721612563R</t>
  </si>
  <si>
    <t>1721612575R</t>
  </si>
  <si>
    <t>1721612590R</t>
  </si>
  <si>
    <t>17216125110R</t>
  </si>
  <si>
    <t>1721614063R</t>
  </si>
  <si>
    <t>1721614075R</t>
  </si>
  <si>
    <t>1721614090R</t>
  </si>
  <si>
    <t>17216140110R</t>
  </si>
  <si>
    <t>17216140125R</t>
  </si>
  <si>
    <t>1721616063R</t>
  </si>
  <si>
    <t>1721616075R</t>
  </si>
  <si>
    <t>1721616090R</t>
  </si>
  <si>
    <t>17216160110R</t>
  </si>
  <si>
    <t>17216160125R</t>
  </si>
  <si>
    <t>17216160140R</t>
  </si>
  <si>
    <t>1721618075R</t>
  </si>
  <si>
    <t>1721618090R</t>
  </si>
  <si>
    <t>17216180110R</t>
  </si>
  <si>
    <t>17216180125R</t>
  </si>
  <si>
    <t>17216180140R</t>
  </si>
  <si>
    <t>17216180160R</t>
  </si>
  <si>
    <t>1721620090R</t>
  </si>
  <si>
    <t>17216200110R</t>
  </si>
  <si>
    <t>17216200125R</t>
  </si>
  <si>
    <t>17216200140R</t>
  </si>
  <si>
    <t>17216200160R</t>
  </si>
  <si>
    <t>17216200180R</t>
  </si>
  <si>
    <t>1721622590R</t>
  </si>
  <si>
    <t>17216225110R</t>
  </si>
  <si>
    <t>17216225125R</t>
  </si>
  <si>
    <t>17216225140R</t>
  </si>
  <si>
    <t>17216225160R</t>
  </si>
  <si>
    <t>17216225180R</t>
  </si>
  <si>
    <t>17216225200R</t>
  </si>
  <si>
    <t>17216250110R</t>
  </si>
  <si>
    <t>17216250160R</t>
  </si>
  <si>
    <t>17216250180R</t>
  </si>
  <si>
    <t>17216250200R</t>
  </si>
  <si>
    <t>17216250225R</t>
  </si>
  <si>
    <t>17216315110R</t>
  </si>
  <si>
    <t>17216315160R</t>
  </si>
  <si>
    <t>17216315225R</t>
  </si>
  <si>
    <t>17216315250R</t>
  </si>
  <si>
    <t>172109050R</t>
  </si>
  <si>
    <t>172109063R</t>
  </si>
  <si>
    <t>172109075R</t>
  </si>
  <si>
    <t>1721011050R</t>
  </si>
  <si>
    <t>1721011063R</t>
  </si>
  <si>
    <t>1721011075R</t>
  </si>
  <si>
    <t>17210111090R</t>
  </si>
  <si>
    <t>1721012563R</t>
  </si>
  <si>
    <t>1721012575R</t>
  </si>
  <si>
    <t>1721012590R</t>
  </si>
  <si>
    <t>17210125110R</t>
  </si>
  <si>
    <t>1721014063R</t>
  </si>
  <si>
    <t>1721014075R</t>
  </si>
  <si>
    <t>1721014090R</t>
  </si>
  <si>
    <t>17210140110R</t>
  </si>
  <si>
    <t>17210140125R</t>
  </si>
  <si>
    <t>1721016063R</t>
  </si>
  <si>
    <t>1721016075R</t>
  </si>
  <si>
    <t>1721016090R</t>
  </si>
  <si>
    <t>17210160110R</t>
  </si>
  <si>
    <t>17210160125R</t>
  </si>
  <si>
    <t>17210160140R</t>
  </si>
  <si>
    <t>1721018075R</t>
  </si>
  <si>
    <t>1721018090R</t>
  </si>
  <si>
    <t>17210180110R</t>
  </si>
  <si>
    <t>17210180125R</t>
  </si>
  <si>
    <t>17210180140R</t>
  </si>
  <si>
    <t>17210180160R</t>
  </si>
  <si>
    <t>1721020090R</t>
  </si>
  <si>
    <t>17210200110R</t>
  </si>
  <si>
    <t>17210200125R</t>
  </si>
  <si>
    <t>17210200140R</t>
  </si>
  <si>
    <t>17210200160R</t>
  </si>
  <si>
    <t>17210200180R</t>
  </si>
  <si>
    <t>1721022590R</t>
  </si>
  <si>
    <t>17210225110R</t>
  </si>
  <si>
    <t>17210225125R</t>
  </si>
  <si>
    <t>17210225140R</t>
  </si>
  <si>
    <t>17210225160R</t>
  </si>
  <si>
    <t>17210225180R</t>
  </si>
  <si>
    <t>17210225200R</t>
  </si>
  <si>
    <t>17210250110R</t>
  </si>
  <si>
    <t>17210250160R</t>
  </si>
  <si>
    <t>17210250180R</t>
  </si>
  <si>
    <t>17210250200R</t>
  </si>
  <si>
    <t>17210250225R</t>
  </si>
  <si>
    <t>17210315110R</t>
  </si>
  <si>
    <t>17210315160R</t>
  </si>
  <si>
    <t>17210315225R</t>
  </si>
  <si>
    <t>17210315250R</t>
  </si>
  <si>
    <t>16962520F</t>
  </si>
  <si>
    <t>16962525F</t>
  </si>
  <si>
    <t>16962532F</t>
  </si>
  <si>
    <t>16962540F</t>
  </si>
  <si>
    <t>16962550F</t>
  </si>
  <si>
    <t>16962563F</t>
  </si>
  <si>
    <t>16962575F</t>
  </si>
  <si>
    <t>16962590F</t>
  </si>
  <si>
    <t>16962511F</t>
  </si>
  <si>
    <t>16961620SS</t>
  </si>
  <si>
    <t>16961625SS</t>
  </si>
  <si>
    <t>16961632SS</t>
  </si>
  <si>
    <t>16961640SS</t>
  </si>
  <si>
    <t>16961650SS</t>
  </si>
  <si>
    <t>16961663SS</t>
  </si>
  <si>
    <t>16961675SS</t>
  </si>
  <si>
    <t>16961690SS</t>
  </si>
  <si>
    <t>16961611SS</t>
  </si>
  <si>
    <t>16961620FSS</t>
  </si>
  <si>
    <t>16961625FSS</t>
  </si>
  <si>
    <t>16961632FSS</t>
  </si>
  <si>
    <t>16961640FSS</t>
  </si>
  <si>
    <t>16961650FSS</t>
  </si>
  <si>
    <t>16961663FSS</t>
  </si>
  <si>
    <t>16961675FSS</t>
  </si>
  <si>
    <t>16961690FSS</t>
  </si>
  <si>
    <t>16961622FSS</t>
  </si>
  <si>
    <t>16961620PE</t>
  </si>
  <si>
    <t>16961625PE</t>
  </si>
  <si>
    <t>16961632PE</t>
  </si>
  <si>
    <t>16961640PE</t>
  </si>
  <si>
    <t>16961650PE</t>
  </si>
  <si>
    <t>16961663PE</t>
  </si>
  <si>
    <t>16961675PE</t>
  </si>
  <si>
    <t>16961690PE</t>
  </si>
  <si>
    <t>16961611PE</t>
  </si>
  <si>
    <t>16961620FPE</t>
  </si>
  <si>
    <t>16961625FPE</t>
  </si>
  <si>
    <t>16961632FPE</t>
  </si>
  <si>
    <t>16961640FPE</t>
  </si>
  <si>
    <t>16961650FPE</t>
  </si>
  <si>
    <t>16961663FPE</t>
  </si>
  <si>
    <t>16961675FPE</t>
  </si>
  <si>
    <t>16961690FPE</t>
  </si>
  <si>
    <t>16961611FPE</t>
  </si>
  <si>
    <t>16716025A</t>
  </si>
  <si>
    <t>16716032A</t>
  </si>
  <si>
    <t>16716040A</t>
  </si>
  <si>
    <t>16716050A</t>
  </si>
  <si>
    <t>16716063A</t>
  </si>
  <si>
    <t>16716075A</t>
  </si>
  <si>
    <t>16716090A</t>
  </si>
  <si>
    <t>16716110A</t>
  </si>
  <si>
    <t>16716125A</t>
  </si>
  <si>
    <t>16716160A</t>
  </si>
  <si>
    <t>16716180A</t>
  </si>
  <si>
    <t>16716200A</t>
  </si>
  <si>
    <t>16716225A</t>
  </si>
  <si>
    <t>16716250A</t>
  </si>
  <si>
    <t>16716280A</t>
  </si>
  <si>
    <t>16716315A</t>
  </si>
  <si>
    <t>16716025F</t>
  </si>
  <si>
    <t>16716032F</t>
  </si>
  <si>
    <t>16716040F</t>
  </si>
  <si>
    <t>16716050F</t>
  </si>
  <si>
    <t>16716063F</t>
  </si>
  <si>
    <t>16716075F</t>
  </si>
  <si>
    <t>16716090F</t>
  </si>
  <si>
    <t>16716110F</t>
  </si>
  <si>
    <t>16716125F</t>
  </si>
  <si>
    <t>16716025H</t>
  </si>
  <si>
    <t>16716032H</t>
  </si>
  <si>
    <t>16716040H</t>
  </si>
  <si>
    <t>16716050H</t>
  </si>
  <si>
    <t>16716063H</t>
  </si>
  <si>
    <t>17816025PP</t>
  </si>
  <si>
    <t>17816032PP</t>
  </si>
  <si>
    <t>17816040PP</t>
  </si>
  <si>
    <t>17816050PP</t>
  </si>
  <si>
    <t>17816063PP</t>
  </si>
  <si>
    <t>17816075PP</t>
  </si>
  <si>
    <t>17816090PP</t>
  </si>
  <si>
    <t>17816110PP</t>
  </si>
  <si>
    <t>17816125PP</t>
  </si>
  <si>
    <t>17816140PP</t>
  </si>
  <si>
    <t>17816160PP</t>
  </si>
  <si>
    <t>17816180PP</t>
  </si>
  <si>
    <t>17816200PP</t>
  </si>
  <si>
    <t>17816225PP</t>
  </si>
  <si>
    <t>17816250PP</t>
  </si>
  <si>
    <t>17816280PP</t>
  </si>
  <si>
    <t>17816315PP</t>
  </si>
  <si>
    <t>17816355PP</t>
  </si>
  <si>
    <t>17816400PP</t>
  </si>
  <si>
    <t>21216016A</t>
  </si>
  <si>
    <t>21216020A</t>
  </si>
  <si>
    <t>21216025A</t>
  </si>
  <si>
    <t>27116050A</t>
  </si>
  <si>
    <t>27116063A</t>
  </si>
  <si>
    <t>27116075A</t>
  </si>
  <si>
    <t>27116090A</t>
  </si>
  <si>
    <t>27116110A</t>
  </si>
  <si>
    <t>24116016CA</t>
  </si>
  <si>
    <t>24116020CA</t>
  </si>
  <si>
    <t>24116025CA</t>
  </si>
  <si>
    <t>24116032CA</t>
  </si>
  <si>
    <t>24116040CA</t>
  </si>
  <si>
    <t>24116050CA</t>
  </si>
  <si>
    <t>24116063CA</t>
  </si>
  <si>
    <t>24616016CFA</t>
  </si>
  <si>
    <t>24616020CFA</t>
  </si>
  <si>
    <t>24616025CFA</t>
  </si>
  <si>
    <t>24616032CFA</t>
  </si>
  <si>
    <t>24616040CFA</t>
  </si>
  <si>
    <t>24616050CFA</t>
  </si>
  <si>
    <t>24616063CFA</t>
  </si>
  <si>
    <t>24716016CMA</t>
  </si>
  <si>
    <t>24716020CMA</t>
  </si>
  <si>
    <t>24716025CMA</t>
  </si>
  <si>
    <t>24716032CMA</t>
  </si>
  <si>
    <t>24716040CMA</t>
  </si>
  <si>
    <t>24716050CMA</t>
  </si>
  <si>
    <t>24716063CMA</t>
  </si>
  <si>
    <t>24316020PP</t>
  </si>
  <si>
    <t>24316025PP</t>
  </si>
  <si>
    <t>24316032PP</t>
  </si>
  <si>
    <t>24316040PP</t>
  </si>
  <si>
    <t>24316050PP</t>
  </si>
  <si>
    <t>24316063PP</t>
  </si>
  <si>
    <t>249020PE</t>
  </si>
  <si>
    <t>249025PE</t>
  </si>
  <si>
    <t>249032PE</t>
  </si>
  <si>
    <t>249040PE</t>
  </si>
  <si>
    <t>249050PE</t>
  </si>
  <si>
    <t>249063PE</t>
  </si>
  <si>
    <t>241RF020</t>
  </si>
  <si>
    <t>241RF025</t>
  </si>
  <si>
    <t>241RF032</t>
  </si>
  <si>
    <t>241RF040</t>
  </si>
  <si>
    <t>241RF050</t>
  </si>
  <si>
    <t>241RF063</t>
  </si>
  <si>
    <t>241RM020</t>
  </si>
  <si>
    <t>241RM025</t>
  </si>
  <si>
    <t>241RM032</t>
  </si>
  <si>
    <t>241RM040</t>
  </si>
  <si>
    <t>241RM050</t>
  </si>
  <si>
    <t>241RM063</t>
  </si>
  <si>
    <t>53416020R</t>
  </si>
  <si>
    <t>53416024R</t>
  </si>
  <si>
    <t>53416025R</t>
  </si>
  <si>
    <t>53416032R</t>
  </si>
  <si>
    <t>53416040R</t>
  </si>
  <si>
    <t>53416050R</t>
  </si>
  <si>
    <t>53416063R</t>
  </si>
  <si>
    <t>53116016R</t>
  </si>
  <si>
    <t>53116020R</t>
  </si>
  <si>
    <t>53116025R</t>
  </si>
  <si>
    <t>53116032R</t>
  </si>
  <si>
    <t>53116040R</t>
  </si>
  <si>
    <t>53116050R</t>
  </si>
  <si>
    <t>53116063R</t>
  </si>
  <si>
    <t>P816025</t>
  </si>
  <si>
    <t>P816032</t>
  </si>
  <si>
    <t>P816040</t>
  </si>
  <si>
    <t>P816050</t>
  </si>
  <si>
    <t>P816063</t>
  </si>
  <si>
    <t>P816075</t>
  </si>
  <si>
    <t>P816090</t>
  </si>
  <si>
    <t>P816110</t>
  </si>
  <si>
    <t>P816125</t>
  </si>
  <si>
    <t>P816160</t>
  </si>
  <si>
    <t>P816180</t>
  </si>
  <si>
    <t>P816200</t>
  </si>
  <si>
    <t>P816225</t>
  </si>
  <si>
    <t>P816250</t>
  </si>
  <si>
    <t>P816280</t>
  </si>
  <si>
    <t>P816315</t>
  </si>
  <si>
    <t>P810032</t>
  </si>
  <si>
    <t>P810040</t>
  </si>
  <si>
    <t>P810050</t>
  </si>
  <si>
    <t>P810063</t>
  </si>
  <si>
    <t>P810075</t>
  </si>
  <si>
    <t>P810090</t>
  </si>
  <si>
    <t>P810110</t>
  </si>
  <si>
    <t>P810125</t>
  </si>
  <si>
    <t>P810160</t>
  </si>
  <si>
    <t>P810180</t>
  </si>
  <si>
    <t>P810200</t>
  </si>
  <si>
    <t>P810225</t>
  </si>
  <si>
    <t>P810250</t>
  </si>
  <si>
    <t>P810280</t>
  </si>
  <si>
    <t>P810315</t>
  </si>
  <si>
    <t>FH582020</t>
  </si>
  <si>
    <t>FH582025</t>
  </si>
  <si>
    <t>FH582032</t>
  </si>
  <si>
    <t>FH582040</t>
  </si>
  <si>
    <t>FH582051</t>
  </si>
  <si>
    <t>FH582052</t>
  </si>
  <si>
    <t>FH582063</t>
  </si>
  <si>
    <t>FH582075</t>
  </si>
  <si>
    <t>FH582090</t>
  </si>
  <si>
    <t>FH582110</t>
  </si>
  <si>
    <t>5N34020</t>
  </si>
  <si>
    <t>5N34025</t>
  </si>
  <si>
    <t>5N34032</t>
  </si>
  <si>
    <t>5N34040</t>
  </si>
  <si>
    <t>5N34050</t>
  </si>
  <si>
    <t>5N34051</t>
  </si>
  <si>
    <t>5N34061</t>
  </si>
  <si>
    <t>5N34062</t>
  </si>
  <si>
    <t>5N34063</t>
  </si>
  <si>
    <t>5N34075</t>
  </si>
  <si>
    <t>5N34090</t>
  </si>
  <si>
    <t>5N34110</t>
  </si>
  <si>
    <t>5N28220</t>
  </si>
  <si>
    <t>5N28201</t>
  </si>
  <si>
    <t>5N28325</t>
  </si>
  <si>
    <t>5N28320</t>
  </si>
  <si>
    <t>5N28316</t>
  </si>
  <si>
    <t>5N28432</t>
  </si>
  <si>
    <t>5N28425</t>
  </si>
  <si>
    <t>5N28420</t>
  </si>
  <si>
    <t>5N28450</t>
  </si>
  <si>
    <t>5N28532</t>
  </si>
  <si>
    <t>5N28520</t>
  </si>
  <si>
    <t>5N28525</t>
  </si>
  <si>
    <t>5N28540</t>
  </si>
  <si>
    <t>5N28650</t>
  </si>
  <si>
    <t>5N28640</t>
  </si>
  <si>
    <t>5N28632</t>
  </si>
  <si>
    <t>5N28625</t>
  </si>
  <si>
    <t>5N23016</t>
  </si>
  <si>
    <t>5N23020</t>
  </si>
  <si>
    <t>5N23025</t>
  </si>
  <si>
    <t>5N23032</t>
  </si>
  <si>
    <t>5N23040</t>
  </si>
  <si>
    <t>5N23050</t>
  </si>
  <si>
    <t>5N23063</t>
  </si>
  <si>
    <t>5N36002</t>
  </si>
  <si>
    <t>5N36003</t>
  </si>
  <si>
    <t>5N36004</t>
  </si>
  <si>
    <t>5N36005</t>
  </si>
  <si>
    <t>5N36030</t>
  </si>
  <si>
    <t>5N36007</t>
  </si>
  <si>
    <t>5N36008</t>
  </si>
  <si>
    <t>5N36009</t>
  </si>
  <si>
    <t>5N36010</t>
  </si>
  <si>
    <t>5N36011</t>
  </si>
  <si>
    <t>5N36012</t>
  </si>
  <si>
    <t>5N36013</t>
  </si>
  <si>
    <t>5N36014</t>
  </si>
  <si>
    <t>5N36015</t>
  </si>
  <si>
    <t>5N36016</t>
  </si>
  <si>
    <t>5N36017</t>
  </si>
  <si>
    <t>5N36018</t>
  </si>
  <si>
    <t>5N36019</t>
  </si>
  <si>
    <t>5N36020</t>
  </si>
  <si>
    <t>5N36021</t>
  </si>
  <si>
    <t>5N36022</t>
  </si>
  <si>
    <t>5N36023</t>
  </si>
  <si>
    <t>5N36024</t>
  </si>
  <si>
    <t>5N36025</t>
  </si>
  <si>
    <t>5N36026</t>
  </si>
  <si>
    <t>5N36031</t>
  </si>
  <si>
    <t>5N36027</t>
  </si>
  <si>
    <t>5N36028</t>
  </si>
  <si>
    <t>5N26216</t>
  </si>
  <si>
    <t>5N26225</t>
  </si>
  <si>
    <t>5N26220</t>
  </si>
  <si>
    <t>5N26232</t>
  </si>
  <si>
    <t>5N26320</t>
  </si>
  <si>
    <t>5N26325</t>
  </si>
  <si>
    <t>5N26420</t>
  </si>
  <si>
    <t>5N26425</t>
  </si>
  <si>
    <t>5N26432</t>
  </si>
  <si>
    <t>5N26450</t>
  </si>
  <si>
    <t>5N26520</t>
  </si>
  <si>
    <t>5N26525</t>
  </si>
  <si>
    <t>5N26532</t>
  </si>
  <si>
    <t>5N26540</t>
  </si>
  <si>
    <t>5N26563</t>
  </si>
  <si>
    <t>5N26625</t>
  </si>
  <si>
    <t>5N26632</t>
  </si>
  <si>
    <t>5N26640</t>
  </si>
  <si>
    <t>5N26650</t>
  </si>
  <si>
    <t>5N26763</t>
  </si>
  <si>
    <t>5N29790</t>
  </si>
  <si>
    <t>5N26910</t>
  </si>
  <si>
    <t>5N38216</t>
  </si>
  <si>
    <t>5N38217</t>
  </si>
  <si>
    <t>5N38218</t>
  </si>
  <si>
    <t>5N38219</t>
  </si>
  <si>
    <t>5N38220</t>
  </si>
  <si>
    <t>5N38221</t>
  </si>
  <si>
    <t>5N38222</t>
  </si>
  <si>
    <t>5N38325</t>
  </si>
  <si>
    <t>5N38326</t>
  </si>
  <si>
    <t>5N38327</t>
  </si>
  <si>
    <t>5N38328</t>
  </si>
  <si>
    <t>5N38432</t>
  </si>
  <si>
    <t>5N38433</t>
  </si>
  <si>
    <t>5N38434</t>
  </si>
  <si>
    <t>5N38541</t>
  </si>
  <si>
    <t>5N38542</t>
  </si>
  <si>
    <t>5N38540</t>
  </si>
  <si>
    <t>5N38651</t>
  </si>
  <si>
    <t>5N38652</t>
  </si>
  <si>
    <t>5N38650</t>
  </si>
  <si>
    <t>5N38763</t>
  </si>
  <si>
    <t>5N38764</t>
  </si>
  <si>
    <t>5N38765</t>
  </si>
  <si>
    <t>5N38975 </t>
  </si>
  <si>
    <t>5N38976 </t>
  </si>
  <si>
    <t>5N38977</t>
  </si>
  <si>
    <t>5N38190</t>
  </si>
  <si>
    <t>5N38199</t>
  </si>
  <si>
    <t>5N29019</t>
  </si>
  <si>
    <t>5N29020</t>
  </si>
  <si>
    <t>5N29024</t>
  </si>
  <si>
    <t>53P8016</t>
  </si>
  <si>
    <t>53P8020</t>
  </si>
  <si>
    <t>53P8025</t>
  </si>
  <si>
    <t>53P8032</t>
  </si>
  <si>
    <t>53P8040</t>
  </si>
  <si>
    <t>53P8050</t>
  </si>
  <si>
    <t>53P8063</t>
  </si>
  <si>
    <t>53P8075</t>
  </si>
  <si>
    <t>53P8090</t>
  </si>
  <si>
    <t>53P8110</t>
  </si>
  <si>
    <t>53P2016</t>
  </si>
  <si>
    <t>53P2020</t>
  </si>
  <si>
    <t>53P2025</t>
  </si>
  <si>
    <t>53P2032</t>
  </si>
  <si>
    <t>53P2040</t>
  </si>
  <si>
    <t>53P2050</t>
  </si>
  <si>
    <t>53P2063</t>
  </si>
  <si>
    <t>53P2075</t>
  </si>
  <si>
    <t>53P2090</t>
  </si>
  <si>
    <t>53P2110</t>
  </si>
  <si>
    <t>53P7016</t>
  </si>
  <si>
    <t>53P7020</t>
  </si>
  <si>
    <t>53P7025</t>
  </si>
  <si>
    <t>53P7032</t>
  </si>
  <si>
    <t>53P7040</t>
  </si>
  <si>
    <t>53P7050</t>
  </si>
  <si>
    <t>53P7063</t>
  </si>
  <si>
    <t>53P7075</t>
  </si>
  <si>
    <t>53P7090</t>
  </si>
  <si>
    <t>53P7110</t>
  </si>
  <si>
    <t>53P9020</t>
  </si>
  <si>
    <t>53P9025</t>
  </si>
  <si>
    <t>53P9032</t>
  </si>
  <si>
    <t>53P9040</t>
  </si>
  <si>
    <t>53P9050</t>
  </si>
  <si>
    <t>53P9063</t>
  </si>
  <si>
    <t>53P5016</t>
  </si>
  <si>
    <t>53P5020</t>
  </si>
  <si>
    <t>53P5025</t>
  </si>
  <si>
    <t>53P5032</t>
  </si>
  <si>
    <t>53P5040</t>
  </si>
  <si>
    <t>53P5050</t>
  </si>
  <si>
    <t>53P5063</t>
  </si>
  <si>
    <t>53P5075</t>
  </si>
  <si>
    <t>53P5090</t>
  </si>
  <si>
    <t>53P5110</t>
  </si>
  <si>
    <t>5W114020</t>
  </si>
  <si>
    <t>5W114025</t>
  </si>
  <si>
    <t>5W114032</t>
  </si>
  <si>
    <t>5W114040</t>
  </si>
  <si>
    <t>5W114050</t>
  </si>
  <si>
    <t>5W114063</t>
  </si>
  <si>
    <t>50137020C</t>
  </si>
  <si>
    <t>50137025C</t>
  </si>
  <si>
    <t>50137032C</t>
  </si>
  <si>
    <t>50137040C</t>
  </si>
  <si>
    <t>50137050C</t>
  </si>
  <si>
    <t>50137063C</t>
  </si>
  <si>
    <t>50116020C</t>
  </si>
  <si>
    <t>50116025C</t>
  </si>
  <si>
    <t>50116032C</t>
  </si>
  <si>
    <t>50116040C</t>
  </si>
  <si>
    <t>50116050C</t>
  </si>
  <si>
    <t>50116063C</t>
  </si>
  <si>
    <t>50113020EVA</t>
  </si>
  <si>
    <t>50113025EVA</t>
  </si>
  <si>
    <t>50113032EVA</t>
  </si>
  <si>
    <t>50113040EVA</t>
  </si>
  <si>
    <t>50113050EVA</t>
  </si>
  <si>
    <t>50113063EVA</t>
  </si>
  <si>
    <t>50113075EVA</t>
  </si>
  <si>
    <t>50113090EVA</t>
  </si>
  <si>
    <t>50113110EVA</t>
  </si>
  <si>
    <t>50113125EVA</t>
  </si>
  <si>
    <t>50113140EVA</t>
  </si>
  <si>
    <t>50113160EVA</t>
  </si>
  <si>
    <t>50113200EVA</t>
  </si>
  <si>
    <t>50113225EVA</t>
  </si>
  <si>
    <t>50113250EVA</t>
  </si>
  <si>
    <t>50113315EVA</t>
  </si>
  <si>
    <t>V5140020S</t>
  </si>
  <si>
    <t>V5140025S</t>
  </si>
  <si>
    <t>V5140032S</t>
  </si>
  <si>
    <t>V5140040S</t>
  </si>
  <si>
    <t>V5140050S</t>
  </si>
  <si>
    <t>V5140063S</t>
  </si>
  <si>
    <t>V5140075S</t>
  </si>
  <si>
    <t>V5140090S</t>
  </si>
  <si>
    <t>V5140110S</t>
  </si>
  <si>
    <t>V5141020S</t>
  </si>
  <si>
    <t>V5141025S</t>
  </si>
  <si>
    <t>V5141032S</t>
  </si>
  <si>
    <t>V5141040S</t>
  </si>
  <si>
    <t>V5141050S</t>
  </si>
  <si>
    <t>V5141063S</t>
  </si>
  <si>
    <t>V5141075S</t>
  </si>
  <si>
    <t>V5141090S</t>
  </si>
  <si>
    <t>V5141110S</t>
  </si>
  <si>
    <t>V5146020</t>
  </si>
  <si>
    <t>V5146025</t>
  </si>
  <si>
    <t>V5146032</t>
  </si>
  <si>
    <t>V5146040</t>
  </si>
  <si>
    <t>V5146050</t>
  </si>
  <si>
    <t>V5146063</t>
  </si>
  <si>
    <t>V5146075</t>
  </si>
  <si>
    <t>V5146090</t>
  </si>
  <si>
    <t>V5147020</t>
  </si>
  <si>
    <t>V5147025</t>
  </si>
  <si>
    <t>V5147032</t>
  </si>
  <si>
    <t>V5147040</t>
  </si>
  <si>
    <t>V5147050</t>
  </si>
  <si>
    <t>V5147063</t>
  </si>
  <si>
    <t>V5146020CR</t>
  </si>
  <si>
    <t>V5146025CR</t>
  </si>
  <si>
    <t>V5146032CR</t>
  </si>
  <si>
    <t>V5146040CR</t>
  </si>
  <si>
    <t>V5146050CR</t>
  </si>
  <si>
    <t>V5146063CR</t>
  </si>
  <si>
    <t>V5147020RC</t>
  </si>
  <si>
    <t>V5147025RC</t>
  </si>
  <si>
    <t>V5147032RC</t>
  </si>
  <si>
    <t>V5147040RC</t>
  </si>
  <si>
    <t>V5147050RC</t>
  </si>
  <si>
    <t>V5147063RC</t>
  </si>
  <si>
    <t>V5146020CM</t>
  </si>
  <si>
    <t>V5146025CM</t>
  </si>
  <si>
    <t>V5146032CM</t>
  </si>
  <si>
    <t>V5146040CM</t>
  </si>
  <si>
    <t>V5146050CM</t>
  </si>
  <si>
    <t>V5146063CM</t>
  </si>
  <si>
    <t>V5147020RM</t>
  </si>
  <si>
    <t>V5147025RM</t>
  </si>
  <si>
    <t>V5147032RM</t>
  </si>
  <si>
    <t>V5147040RM</t>
  </si>
  <si>
    <t>V5147050RM</t>
  </si>
  <si>
    <t>V5147063RM</t>
  </si>
  <si>
    <t>V5147020MC</t>
  </si>
  <si>
    <t>V5147025MC</t>
  </si>
  <si>
    <t>V5147032MC</t>
  </si>
  <si>
    <t>V5147040MC</t>
  </si>
  <si>
    <t>V5147050MC</t>
  </si>
  <si>
    <t>V5147063MC</t>
  </si>
  <si>
    <t>V5147020MR</t>
  </si>
  <si>
    <t>V5147025MR</t>
  </si>
  <si>
    <t>V5147032MR</t>
  </si>
  <si>
    <t>V5147040MR</t>
  </si>
  <si>
    <t>V5147050MR</t>
  </si>
  <si>
    <t>V5147063MR</t>
  </si>
  <si>
    <t>V5147020MM</t>
  </si>
  <si>
    <t>V5147025MM</t>
  </si>
  <si>
    <t>V5147032MM</t>
  </si>
  <si>
    <t>V5147040MM</t>
  </si>
  <si>
    <t>V5147050MM</t>
  </si>
  <si>
    <t>V5147063MM</t>
  </si>
  <si>
    <t>V5140020S3</t>
  </si>
  <si>
    <t>V5140025S3</t>
  </si>
  <si>
    <t>V5140032S3</t>
  </si>
  <si>
    <t>V5140040S3</t>
  </si>
  <si>
    <t>V5140050S3</t>
  </si>
  <si>
    <t>V5140063S3</t>
  </si>
  <si>
    <t>V5140020AA</t>
  </si>
  <si>
    <t>V5140025AA</t>
  </si>
  <si>
    <t>V5140032AA</t>
  </si>
  <si>
    <t>V5140040AA</t>
  </si>
  <si>
    <t>V5140050AA</t>
  </si>
  <si>
    <t>V5140063AA</t>
  </si>
  <si>
    <t>V5140075AA</t>
  </si>
  <si>
    <t>V5140090AA</t>
  </si>
  <si>
    <t>V5140110AA</t>
  </si>
  <si>
    <t>V5140020A</t>
  </si>
  <si>
    <t>V5140025A</t>
  </si>
  <si>
    <t>V5140032A</t>
  </si>
  <si>
    <t>V5140040A</t>
  </si>
  <si>
    <t>V5140050A</t>
  </si>
  <si>
    <t>V5140063A</t>
  </si>
  <si>
    <t>V5140075A</t>
  </si>
  <si>
    <t>V5140090A</t>
  </si>
  <si>
    <t>V5140110A</t>
  </si>
  <si>
    <t>V5164016</t>
  </si>
  <si>
    <t>V5164020</t>
  </si>
  <si>
    <t>V5164025</t>
  </si>
  <si>
    <t>V5164032</t>
  </si>
  <si>
    <t>V5164040</t>
  </si>
  <si>
    <t>V5164050</t>
  </si>
  <si>
    <t>V5164063</t>
  </si>
  <si>
    <t>V5164075</t>
  </si>
  <si>
    <t>V5164090</t>
  </si>
  <si>
    <t>V5164110</t>
  </si>
  <si>
    <t>V5165020</t>
  </si>
  <si>
    <t>V5165025</t>
  </si>
  <si>
    <t>V5165032</t>
  </si>
  <si>
    <t>V5165040</t>
  </si>
  <si>
    <t>V5165050</t>
  </si>
  <si>
    <t>V5165063</t>
  </si>
  <si>
    <t>V5165075</t>
  </si>
  <si>
    <t>V5165090</t>
  </si>
  <si>
    <t>V5165110</t>
  </si>
  <si>
    <t>V5160016</t>
  </si>
  <si>
    <t>V5160020</t>
  </si>
  <si>
    <t>V5160025</t>
  </si>
  <si>
    <t>V5160032</t>
  </si>
  <si>
    <t>V5160040</t>
  </si>
  <si>
    <t>V5160050</t>
  </si>
  <si>
    <t>V5160063</t>
  </si>
  <si>
    <t>V5160075</t>
  </si>
  <si>
    <t>V5160090</t>
  </si>
  <si>
    <t>V5160110</t>
  </si>
  <si>
    <t>V5161016</t>
  </si>
  <si>
    <t>V5161020</t>
  </si>
  <si>
    <t>V5161025</t>
  </si>
  <si>
    <t>V5161032</t>
  </si>
  <si>
    <t>V5161040</t>
  </si>
  <si>
    <t>V5161050</t>
  </si>
  <si>
    <t>V5161063</t>
  </si>
  <si>
    <t>V5161075</t>
  </si>
  <si>
    <t>V5161090</t>
  </si>
  <si>
    <t>V5161110</t>
  </si>
  <si>
    <t>V5164020RM</t>
  </si>
  <si>
    <t>V5164025RM</t>
  </si>
  <si>
    <t>V5164032RM</t>
  </si>
  <si>
    <t>V5164040RM</t>
  </si>
  <si>
    <t>V5164050RM</t>
  </si>
  <si>
    <t>V5164063RM</t>
  </si>
  <si>
    <t>V5165020RM</t>
  </si>
  <si>
    <t>V5165025RM</t>
  </si>
  <si>
    <t>V5165032RM</t>
  </si>
  <si>
    <t>V5165040RM</t>
  </si>
  <si>
    <t>V5165050RM</t>
  </si>
  <si>
    <t>V5165063RM</t>
  </si>
  <si>
    <t>V5170075</t>
  </si>
  <si>
    <t>V5170090</t>
  </si>
  <si>
    <t>V5170110</t>
  </si>
  <si>
    <t>V5170140</t>
  </si>
  <si>
    <t>V5170160</t>
  </si>
  <si>
    <t>V5170200</t>
  </si>
  <si>
    <t>V5170250</t>
  </si>
  <si>
    <t>V5170315</t>
  </si>
  <si>
    <t>V5168075</t>
  </si>
  <si>
    <t>V5168090</t>
  </si>
  <si>
    <t>V5168110</t>
  </si>
  <si>
    <t>V5168125</t>
  </si>
  <si>
    <t>V5168140</t>
  </si>
  <si>
    <t>V5168160</t>
  </si>
  <si>
    <t>V5168200</t>
  </si>
  <si>
    <t>V5168225</t>
  </si>
  <si>
    <t>V5168250</t>
  </si>
  <si>
    <t>V5168315</t>
  </si>
  <si>
    <t>V5173050</t>
  </si>
  <si>
    <t>V5173063</t>
  </si>
  <si>
    <t>V5173090</t>
  </si>
  <si>
    <t>V5173110</t>
  </si>
  <si>
    <t>AM60300</t>
  </si>
  <si>
    <t>P581050</t>
  </si>
  <si>
    <t>P581063</t>
  </si>
  <si>
    <t>P581075</t>
  </si>
  <si>
    <t>P581090</t>
  </si>
  <si>
    <t>P581110</t>
  </si>
  <si>
    <t>P581125</t>
  </si>
  <si>
    <t>P581140</t>
  </si>
  <si>
    <t>P581160</t>
  </si>
  <si>
    <t>P581200</t>
  </si>
  <si>
    <t>P581225</t>
  </si>
  <si>
    <t>P581250</t>
  </si>
  <si>
    <t>P581280</t>
  </si>
  <si>
    <t>P581315</t>
  </si>
  <si>
    <t>P581400</t>
  </si>
  <si>
    <t>P582016</t>
  </si>
  <si>
    <t>P582020</t>
  </si>
  <si>
    <t>P582025</t>
  </si>
  <si>
    <t>P582032</t>
  </si>
  <si>
    <t>P582040</t>
  </si>
  <si>
    <t>P582050</t>
  </si>
  <si>
    <t>P582063</t>
  </si>
  <si>
    <t>P582075</t>
  </si>
  <si>
    <t>P582090</t>
  </si>
  <si>
    <t>P582110</t>
  </si>
  <si>
    <t>600250WDF</t>
  </si>
  <si>
    <t>600500WDF</t>
  </si>
  <si>
    <t>601000PE</t>
  </si>
  <si>
    <t>P581032</t>
  </si>
  <si>
    <t>P581040</t>
  </si>
  <si>
    <t>na dotaz</t>
  </si>
  <si>
    <t xml:space="preserve">S P O J K A   P Ř Í M Á </t>
  </si>
  <si>
    <t>R E D U K C E</t>
  </si>
  <si>
    <t>N Á Z E V</t>
  </si>
  <si>
    <t>K Ó D</t>
  </si>
  <si>
    <t>Z Á S L E P K A</t>
  </si>
  <si>
    <t xml:space="preserve">C E N A                                ( CZK ) </t>
  </si>
  <si>
    <t>K O L E N O   9 0 °</t>
  </si>
  <si>
    <t>K O L E N O   4 5 °</t>
  </si>
  <si>
    <t>K O L E N O   3 0 °</t>
  </si>
  <si>
    <t xml:space="preserve">K O L E N O   1 1 ° </t>
  </si>
  <si>
    <t>T - K U S   9 0 °</t>
  </si>
  <si>
    <t>R E D U K O V A N Ý   T - K U S   9 0 °</t>
  </si>
  <si>
    <t>O D B O Č O V A C Í   N A V R T Á V A C Í</t>
  </si>
  <si>
    <t>T - K U S   M o n o b l o k</t>
  </si>
  <si>
    <t xml:space="preserve">O D B O Č O V A C Í   N A V R T Á V A C Í </t>
  </si>
  <si>
    <t xml:space="preserve">T - K U S </t>
  </si>
  <si>
    <t xml:space="preserve">S E D L O V Á   T V A R O V K A </t>
  </si>
  <si>
    <t xml:space="preserve">O D B  O Č O V A C Í   N A V R T Á V A C Í </t>
  </si>
  <si>
    <t xml:space="preserve">T - K U S   S   V E N T I L E M </t>
  </si>
  <si>
    <t>E L E K T R O S E D L A</t>
  </si>
  <si>
    <t>E L E K T R O P Ř E C H O D Y</t>
  </si>
  <si>
    <t xml:space="preserve">S E D L O V Ý   P Ř E C H O D O V Ý   K U S </t>
  </si>
  <si>
    <t xml:space="preserve">S   V N I T Ř N Í M   Z Á V I T E M </t>
  </si>
  <si>
    <t>S  U Z Á V Ě R E M</t>
  </si>
  <si>
    <t>P Ř E C H O D K A   PE / M O S A Z</t>
  </si>
  <si>
    <t xml:space="preserve">V N I T Ř N Í   Z Á V I T </t>
  </si>
  <si>
    <t>P Ř E C H O D K A   P E / M O S A Z</t>
  </si>
  <si>
    <t>V N Ě J Š Í   Z Á V I T</t>
  </si>
  <si>
    <t>P Ř E C H O D K A   P E  / M O S A Z</t>
  </si>
  <si>
    <t>P Ř E C H O D K A  P E / M O S A Z</t>
  </si>
  <si>
    <t xml:space="preserve">P Ř E C H O D K A  P E / M O S A Z </t>
  </si>
  <si>
    <t xml:space="preserve">V N I T Ř N Í   Z Á V I T   S </t>
  </si>
  <si>
    <t xml:space="preserve">P Ř Í R U B A   O C E L O V Á </t>
  </si>
  <si>
    <t xml:space="preserve">K Ó D </t>
  </si>
  <si>
    <t>B A L E N Í            ( ks )</t>
  </si>
  <si>
    <t xml:space="preserve">P Ř Í R U B A   S L E P Á </t>
  </si>
  <si>
    <t xml:space="preserve">     0 5  &gt;  N Á S T R O J E   P R O   S P O J O V Á N Í   A   O P R A C O V Á N Í   P O L Y E T Y L É N U </t>
  </si>
  <si>
    <t>P Ř Í S L U Š E N S T V Í   P R O   O P R A C O V Á N Í   P O T R U B Í</t>
  </si>
  <si>
    <t xml:space="preserve">P Ř Í S T R O J E   P R O   S V A Ř O V Á N Í   N A   T U P O </t>
  </si>
  <si>
    <t>F I X A Č N Í   S V O R K Y   S   C E N T R Á L N Í M   P O H Y B L I V Ý M   K L O U B E M - SVAŘOVÁNÍ ELEKTROTVAROVEK</t>
  </si>
  <si>
    <t>R O Z M Ě R</t>
  </si>
  <si>
    <t>PVC-U  T L A K O V É   P O T R U B Í</t>
  </si>
  <si>
    <t xml:space="preserve">Z P Ě T N Á   K L A P K A </t>
  </si>
  <si>
    <t>připojení lepením</t>
  </si>
  <si>
    <t>Z P Ě T N Á   K L A P K A  S E  S A C Í M  K O Š E M</t>
  </si>
  <si>
    <t>připojení - vnitřní závit</t>
  </si>
  <si>
    <t>Z P Ě T N Á   K L A P  K A</t>
  </si>
  <si>
    <t>U Z A V Í R A C Í   K L A P K A  (EPDM)</t>
  </si>
  <si>
    <t xml:space="preserve">Š O U P Á T K O </t>
  </si>
  <si>
    <t>C E N A                   (CZK)</t>
  </si>
  <si>
    <t xml:space="preserve">N Á Z E V </t>
  </si>
  <si>
    <t xml:space="preserve">K U L O V Ý  V E N T I L </t>
  </si>
  <si>
    <t>PE  L E M O V Ý   N Á K R U Ž E K</t>
  </si>
  <si>
    <t xml:space="preserve">T Ř Í C E S T N Ý   V E N T I L </t>
  </si>
  <si>
    <t>L E M O V Ý   N Á K R U Ž E K</t>
  </si>
  <si>
    <t xml:space="preserve">     0 3  &gt;  H L A D C E   F O R M O V A N É   O B L O U K Y   PE 100 RC</t>
  </si>
  <si>
    <t xml:space="preserve">L E M O V Ý   N Á K R U Ž E K </t>
  </si>
  <si>
    <t>S INTEGROVANOU PŘÍRUBOU</t>
  </si>
  <si>
    <t>PRO MEZIPŘÍRUBOVOU KLAPKU</t>
  </si>
  <si>
    <t>K O L E N O   45°</t>
  </si>
  <si>
    <t>K O L E N O   90°</t>
  </si>
  <si>
    <t>K O L E N O   30°</t>
  </si>
  <si>
    <t xml:space="preserve">Z Á S L E P K A </t>
  </si>
  <si>
    <t>K U L O V Ý   V E N T I L  U N I B L O K</t>
  </si>
  <si>
    <t>Z Á V I T O V Á   V S U V K A</t>
  </si>
  <si>
    <t xml:space="preserve">     0 9  &gt;  PP  P L A S T O V É   Š R O U B E N Í  </t>
  </si>
  <si>
    <t xml:space="preserve">R E D U K O V A N Á </t>
  </si>
  <si>
    <t xml:space="preserve">V N Ě J Š Í   Z Á V I T </t>
  </si>
  <si>
    <t xml:space="preserve">V N I T Ř N Í  Z Á V I T </t>
  </si>
  <si>
    <t>N Á T R U B E K</t>
  </si>
  <si>
    <t xml:space="preserve">N Á T R U B E K   R E D U K O V A N Ý </t>
  </si>
  <si>
    <t xml:space="preserve">R E D U K C E   D L O U H Á </t>
  </si>
  <si>
    <t xml:space="preserve">R E D U K C E   K R Á T K Á </t>
  </si>
  <si>
    <t>T - K U S   Z Á V I T O V Ý</t>
  </si>
  <si>
    <t>V N I T Ř N Í   X   V N Ě J Š Í   Z Á V I T</t>
  </si>
  <si>
    <t xml:space="preserve">K O L E N O   Z Á V I T O V É </t>
  </si>
  <si>
    <t xml:space="preserve">R O Z M Ě R  </t>
  </si>
  <si>
    <t xml:space="preserve">N A V R T Á V A C Í   O B J Í M K A   -   B E Z   V Ý Z T U Ž N É H O   K R O U Ž K U </t>
  </si>
  <si>
    <t xml:space="preserve">N A V R T Á V A C Í   O B J Í M K A   -   S   V Ý Z T U Ž N Ý M   K R O U Ž K E M </t>
  </si>
  <si>
    <t>6   Š R O U B Ů</t>
  </si>
  <si>
    <t>4   Š R O U B Y</t>
  </si>
  <si>
    <t>2   Š R O U B Y</t>
  </si>
  <si>
    <t xml:space="preserve">6   Š R O U B Ů </t>
  </si>
  <si>
    <t xml:space="preserve">R O Z M Ě R </t>
  </si>
  <si>
    <t xml:space="preserve">PP  K U L O V Ý   V E N T I L </t>
  </si>
  <si>
    <t>K U L O V Ý   V E N T I L   U N I B L O K</t>
  </si>
  <si>
    <t xml:space="preserve">PE  x   V N Ě J Š Í   Z Á V I T </t>
  </si>
  <si>
    <t xml:space="preserve">PE x V N I T Ř N Í   Z Á V I T </t>
  </si>
  <si>
    <t>RABAT (%)</t>
  </si>
  <si>
    <t xml:space="preserve">     0 7  &gt;  P L A S T O V É   S V Ě R N É   V E N T I L Y   Z   PP</t>
  </si>
  <si>
    <t>K  PP / PVC  V E N T I L U</t>
  </si>
  <si>
    <t>K  PP/PVC V E N T I L U</t>
  </si>
  <si>
    <t>V N I T Ř N Í   Z Á V I T</t>
  </si>
  <si>
    <t>K O L E N O   90° F/M/F</t>
  </si>
  <si>
    <t>K O L E N O  90°</t>
  </si>
  <si>
    <t>VNITŘNÍ ZÁVIT x VNITŘNÍ ZÁVIT</t>
  </si>
  <si>
    <t>O B L O U K  90°</t>
  </si>
  <si>
    <t xml:space="preserve">     1 0  &gt;  PVC-U  T L A K O V É   T V A R O V K Y </t>
  </si>
  <si>
    <t>K O L E N O  90° F / M</t>
  </si>
  <si>
    <t>T - K U S 90°</t>
  </si>
  <si>
    <t>VNITŘNÍ ZÁVIT</t>
  </si>
  <si>
    <t>T - K U S  90°</t>
  </si>
  <si>
    <t>T-  K U S  90°</t>
  </si>
  <si>
    <t>T - K U S  45°</t>
  </si>
  <si>
    <t>K Ř Í Ž  90°</t>
  </si>
  <si>
    <t xml:space="preserve">M U F N A </t>
  </si>
  <si>
    <t>M U F N A</t>
  </si>
  <si>
    <t>(BEZ DORAZU)</t>
  </si>
  <si>
    <t xml:space="preserve">O P R A V N Á   S P O J K A  </t>
  </si>
  <si>
    <t>(S DORAZEM)</t>
  </si>
  <si>
    <t>P Ř Í M Á   S P O J K A</t>
  </si>
  <si>
    <t>REDUKOVANÁ</t>
  </si>
  <si>
    <t>S VNITŘNÍM ZÁVITEM</t>
  </si>
  <si>
    <t>S P O J K A</t>
  </si>
  <si>
    <t>S VNĚJŠÍM ZÁVITEM</t>
  </si>
  <si>
    <t>N Á S T Ě N K A</t>
  </si>
  <si>
    <t>REDUKOVANÝ</t>
  </si>
  <si>
    <t>P Ř Í R U B O V Á   S P O J K A</t>
  </si>
  <si>
    <t>S V Ě R N Ý   K R O U Ž E K</t>
  </si>
  <si>
    <t>P Ř E V L E Č N Á   M A T I C E</t>
  </si>
  <si>
    <t xml:space="preserve">     0 6  &gt;  P L A S T O V É   S V Ě R N É   S P O J K Y   Z   PP  P R O   PE  P O T R U B Í</t>
  </si>
  <si>
    <t>R E D U K C E   D L O U H Á</t>
  </si>
  <si>
    <t>P Ř Í R U B A</t>
  </si>
  <si>
    <t xml:space="preserve">Z Á T K A   L E P E N Í </t>
  </si>
  <si>
    <t>Z Á T K A</t>
  </si>
  <si>
    <t>VNĚJŠÍ ZÁVIT</t>
  </si>
  <si>
    <t xml:space="preserve">Z Á T K A </t>
  </si>
  <si>
    <t>P Ř E C H O D O V Ý   N I P L</t>
  </si>
  <si>
    <t xml:space="preserve">D V O J I T Ý   N I P L </t>
  </si>
  <si>
    <t>D V O J I T Ý   N I P L</t>
  </si>
  <si>
    <t xml:space="preserve">ME Z I P Ř Í R U B O V É   </t>
  </si>
  <si>
    <t>TĚSNĚNÍ EVA</t>
  </si>
  <si>
    <t>LEPENÍ</t>
  </si>
  <si>
    <t>H A D I C O V Ý   T R N   K Ó N I C K Ý</t>
  </si>
  <si>
    <t xml:space="preserve">LEPENÍ </t>
  </si>
  <si>
    <t xml:space="preserve">H A D I C O V Ý   T R N </t>
  </si>
  <si>
    <t>H A D I C O V Ý   T R N</t>
  </si>
  <si>
    <t>P R Ů C H O D K A  PVC</t>
  </si>
  <si>
    <t>Š R O U B E N Í   3 - D Í L N É</t>
  </si>
  <si>
    <t>PVC  L E P I D L O  UNI - 100</t>
  </si>
  <si>
    <t>PVC, PVC-C &amp; ABS  Č I S T I Č</t>
  </si>
  <si>
    <t xml:space="preserve">T R A N S P A R E N T N Í   T M E L </t>
  </si>
  <si>
    <t xml:space="preserve">U N I V E R Z Á L N Í ,   F I X A Č N Í </t>
  </si>
  <si>
    <t xml:space="preserve">AQUA   MAX   FIX  &amp;  SEAL </t>
  </si>
  <si>
    <t>Clevelings s.r.o.</t>
  </si>
  <si>
    <t>K Pahrbku 1562, 763 61 Napajedla</t>
  </si>
  <si>
    <t>03. HLADCE FORMOVANÉ OBLOUKY PE 100 RC</t>
  </si>
  <si>
    <t>05. NÁSTROJE PRO SPOJOVÁNÍ A OPRACOVÁNÍ POLYETYLÉNU</t>
  </si>
  <si>
    <t>06. PLASTOVÉ SVĚRNÉ SPOJKY Z PP</t>
  </si>
  <si>
    <t>07. PLASTOVÉ SVĚRNÉ VENTILY Z PP</t>
  </si>
  <si>
    <t xml:space="preserve">» vstup do kategorie </t>
  </si>
  <si>
    <t>» vstup do kategorie</t>
  </si>
  <si>
    <t>PLATNOST OD</t>
  </si>
  <si>
    <t>SPIRÁLA</t>
  </si>
  <si>
    <t>DÉLKA</t>
  </si>
  <si>
    <t>HMOTNOST</t>
  </si>
  <si>
    <t>PRACOVNÍ</t>
  </si>
  <si>
    <t>VÝBUŠNÝ</t>
  </si>
  <si>
    <t>TAH</t>
  </si>
  <si>
    <t>TLOUŠŤKA</t>
  </si>
  <si>
    <t>náplň 425 g</t>
  </si>
  <si>
    <t>125 ml plechovka</t>
  </si>
  <si>
    <t>250 ml plechovka</t>
  </si>
  <si>
    <t>500 ml  plechovka</t>
  </si>
  <si>
    <t>500 ml plast + štětec</t>
  </si>
  <si>
    <t>250 ml plast + štětec</t>
  </si>
  <si>
    <t>125 ml tuba</t>
  </si>
  <si>
    <t xml:space="preserve">N Á Z E V  </t>
  </si>
  <si>
    <t>C E N A                                 ( CZK )</t>
  </si>
  <si>
    <t>R O Z M Ě R                             ( mm )</t>
  </si>
  <si>
    <t>R A B A T                            ( % )</t>
  </si>
  <si>
    <t>R O Z M Ě R                   ( mm )</t>
  </si>
  <si>
    <t xml:space="preserve">C E N A                         ( CZK ) </t>
  </si>
  <si>
    <t>R A B A T                        ( % )</t>
  </si>
  <si>
    <t>R A B A T                ( % )</t>
  </si>
  <si>
    <t>R A B A T                    ( % )</t>
  </si>
  <si>
    <t>C E N A                      ( CZK )</t>
  </si>
  <si>
    <t>( mm )</t>
  </si>
  <si>
    <t xml:space="preserve">( mm ) </t>
  </si>
  <si>
    <t>( bar )</t>
  </si>
  <si>
    <t>( m )</t>
  </si>
  <si>
    <t>( kg )</t>
  </si>
  <si>
    <t>12. PVC-U ZPĚTNÉ KLAPKY</t>
  </si>
  <si>
    <t>11. PVC-U TLAKOVÉ VENTILY</t>
  </si>
  <si>
    <t>10. PVC-U TLAKOVÉ TVAROVKY</t>
  </si>
  <si>
    <t>K O L E N O   90° -  Z Á V I T O V É</t>
  </si>
  <si>
    <t>01. ELEKTROTVAROVKY EUROSTANDARD PE 100 / PE 100  RC</t>
  </si>
  <si>
    <t>02. TVAROVKY NA TUPO PE 100 / PE 100 RC</t>
  </si>
  <si>
    <t>04. PŘÍRUBY</t>
  </si>
  <si>
    <t>08. PP NAVRTÁVACÍ OBJÍMKY</t>
  </si>
  <si>
    <t>09. PP PLASTOVÉ ŠROUBENÍ</t>
  </si>
  <si>
    <t xml:space="preserve">     0 1  &gt;  E L E K T R O T V A R O V K Y   E U R O S T A N D A R D   PE 100 / PE 100 RC</t>
  </si>
  <si>
    <t xml:space="preserve">     0 2  &gt;  T V A R O V K Y   N A  T U P O  PE 100 / PE 100 RC</t>
  </si>
  <si>
    <t xml:space="preserve">     0 4  &gt;  P Ř Í R U B Y</t>
  </si>
  <si>
    <t>P N  1 0</t>
  </si>
  <si>
    <t>P N  1 6</t>
  </si>
  <si>
    <t xml:space="preserve"> M o n o b l o k</t>
  </si>
  <si>
    <t xml:space="preserve">Z E M N Í  S O U P R A V A  </t>
  </si>
  <si>
    <t>K O L E N O   S   V N Ě J Š Í M   Z Á V.   45 °</t>
  </si>
  <si>
    <t>K O L E N O   S   V N I T Ř N Í M   Z Á V.   45 °</t>
  </si>
  <si>
    <t>K O L E N O   S   V N Ě J Š Í M   Z Á V.   90 °</t>
  </si>
  <si>
    <t>K O L E N O   S   V N I T Ř N Í M   Z Á V.  90 °</t>
  </si>
  <si>
    <t>V O L N O U  M A T I C Í</t>
  </si>
  <si>
    <t>K O L E N O   S   V N I T Ř N Í M   Z Á V.   90 °</t>
  </si>
  <si>
    <t>S   V O L N O U   M A T I C Í</t>
  </si>
  <si>
    <t>K O L E N O   S   V N I T Ř N Í M   Z Á V.  45 °</t>
  </si>
  <si>
    <t>S   V O L N O U  M A T I C Í</t>
  </si>
  <si>
    <t>T - K U S   R E D U K O V A N Ý</t>
  </si>
  <si>
    <t xml:space="preserve">T - K U S   45° </t>
  </si>
  <si>
    <t xml:space="preserve">T - K U S   90° </t>
  </si>
  <si>
    <t xml:space="preserve">P N  1 6 </t>
  </si>
  <si>
    <t xml:space="preserve">P N  1 0 </t>
  </si>
  <si>
    <t xml:space="preserve">UNIVERZÁLNÍ PŘECHOD PE/MOSAZ </t>
  </si>
  <si>
    <t>VNITŘNÍ ZÁVIT SDR 7,4 / PN25</t>
  </si>
  <si>
    <t xml:space="preserve">UNIVERZÁLNÍ PŘECHOD PE/NEREZ </t>
  </si>
  <si>
    <t>VNĚJŠÍ ZÁVIT SDR 11 / PN16</t>
  </si>
  <si>
    <t>VNĚJŠÍ ZÁVIT SDR 7,4 / PN25</t>
  </si>
  <si>
    <t>VNITŘNÍ ZÁVIT SDR 11 / PN16</t>
  </si>
  <si>
    <t>UNIVERZÁLNÍ PŘECHOD PE</t>
  </si>
  <si>
    <t>SE ZÁVITEM</t>
  </si>
  <si>
    <t>SE ZÁVITEM POPLASTOVANÁ</t>
  </si>
  <si>
    <t>B E Z E Š V Ý   O B L O U K   1 1°</t>
  </si>
  <si>
    <t>B E Z E Š V Ý   O B L O U K   2 2°</t>
  </si>
  <si>
    <t>B E Z E Š V Ý   O B L O U K   3 0°</t>
  </si>
  <si>
    <t>B E Z E Š V Ý   O B L O U K  4 5°</t>
  </si>
  <si>
    <t>B E Z E Š V Ý   O B L O U K   6 0°</t>
  </si>
  <si>
    <t>B E Z E Š V Ý   O B L O U K  9 0°</t>
  </si>
  <si>
    <t>R O Z M Ě R               D x Dn</t>
  </si>
  <si>
    <t xml:space="preserve">D I N   2 5 7 6 </t>
  </si>
  <si>
    <t xml:space="preserve">P N  1 0 / 1 6 </t>
  </si>
  <si>
    <t xml:space="preserve">P N  2 5 </t>
  </si>
  <si>
    <t xml:space="preserve"> S   P P  F Ó L I Í </t>
  </si>
  <si>
    <t>17916032B</t>
  </si>
  <si>
    <t>17916040B</t>
  </si>
  <si>
    <t>17916050B</t>
  </si>
  <si>
    <t>17916063B</t>
  </si>
  <si>
    <t>17916075B</t>
  </si>
  <si>
    <t>17916090B</t>
  </si>
  <si>
    <t>17916110B</t>
  </si>
  <si>
    <t>17916125B</t>
  </si>
  <si>
    <t>17916140B</t>
  </si>
  <si>
    <t>17916160B</t>
  </si>
  <si>
    <t>17916180B</t>
  </si>
  <si>
    <t xml:space="preserve">D I N   2 5 2 7 </t>
  </si>
  <si>
    <t>17910200B</t>
  </si>
  <si>
    <t>17910225B</t>
  </si>
  <si>
    <t>17910250B</t>
  </si>
  <si>
    <t>17910280B</t>
  </si>
  <si>
    <t>17910315B</t>
  </si>
  <si>
    <t xml:space="preserve">P O P I S </t>
  </si>
  <si>
    <t>N Á Z E V  / T Y P</t>
  </si>
  <si>
    <t xml:space="preserve">PN10 / PN16 </t>
  </si>
  <si>
    <t>C E N A                                        ( CZK )</t>
  </si>
  <si>
    <r>
      <t xml:space="preserve">C L E V E L I N G S   C E N Í K   ( C Z K  </t>
    </r>
    <r>
      <rPr>
        <b/>
        <sz val="8"/>
        <color theme="1"/>
        <rFont val="Calibri"/>
        <family val="2"/>
        <charset val="238"/>
        <scheme val="minor"/>
      </rPr>
      <t>bez DPH</t>
    </r>
    <r>
      <rPr>
        <b/>
        <sz val="14"/>
        <color theme="1"/>
        <rFont val="Calibri"/>
        <family val="2"/>
        <charset val="238"/>
        <scheme val="minor"/>
      </rPr>
      <t xml:space="preserve"> )  -  Č E S K Á  V E R Z E  </t>
    </r>
  </si>
  <si>
    <t xml:space="preserve">     1 3  &gt;  P V C, P E   L E P I D L A   A   Č I S T I Č E  </t>
  </si>
  <si>
    <t>R A B A T                   ( % )</t>
  </si>
  <si>
    <t>1 000 ml plast + štětec</t>
  </si>
  <si>
    <t>5 000 ml plechovka</t>
  </si>
  <si>
    <t>1 000 ml  plechovka</t>
  </si>
  <si>
    <t>PVC  L E P I D L O  WDF - 05</t>
  </si>
  <si>
    <t>lepení x lepení</t>
  </si>
  <si>
    <t>vnitřní závit x vnitřní závit</t>
  </si>
  <si>
    <t>lepení x vnější závit</t>
  </si>
  <si>
    <t>R A B A T                      ( % )</t>
  </si>
  <si>
    <t xml:space="preserve">     1 2  &gt;  PVC-U  Z P Ě T N É   K L A P K Y</t>
  </si>
  <si>
    <t xml:space="preserve">     1 1  &gt;  PVC-U   T L A K O V É   V E N T I L Y</t>
  </si>
  <si>
    <t>V A R I A B I L I T A  PVC  V E N T I L Ů</t>
  </si>
  <si>
    <t xml:space="preserve">L E P E N Í   x   L E P E N Í </t>
  </si>
  <si>
    <t>L E P E N Í   x   V N I T Ř N Í   Z Á V I T</t>
  </si>
  <si>
    <t>LEPENÍ x VNITŘNÍ ZÁVIT</t>
  </si>
  <si>
    <t>LEPENÍ x VNĚJŠÍ ZÁVIT</t>
  </si>
  <si>
    <t>LEPENÍ x LEPENÍ</t>
  </si>
  <si>
    <t xml:space="preserve">LEPENÍ x LEPENÍ x LEPENÍ </t>
  </si>
  <si>
    <t>LEPENÍ x VNITŘNÍ ZÁVIT (UPROSTŘED)</t>
  </si>
  <si>
    <t xml:space="preserve">LEPENÍ x LEPENÍ </t>
  </si>
  <si>
    <t>VNĚJŠÍ ZÁVIT x VNĚJŠÍ ZÁVIT</t>
  </si>
  <si>
    <t>2x LEPENÍ x VNĚJŠÍ ZÁVIT</t>
  </si>
  <si>
    <t>VNITŘNÍ ZÁVIT x VNĚJŠÍ ZÁVIT</t>
  </si>
  <si>
    <t>VNITŘNÍ ZÁVIT x 2x LEPENÍ</t>
  </si>
  <si>
    <t>VNĚJŠÍ ZÁVIT x VNITŘNÍ ZÁVIT</t>
  </si>
  <si>
    <t>20-25x3/4"</t>
  </si>
  <si>
    <t>25-32x1"</t>
  </si>
  <si>
    <t>32-40x1 1/4"</t>
  </si>
  <si>
    <t>40-50x1 3/4"</t>
  </si>
  <si>
    <t>lepení x vnitřní závit</t>
  </si>
  <si>
    <t>vnitřní závit x lepení</t>
  </si>
  <si>
    <t xml:space="preserve">lepení x vnější závit </t>
  </si>
  <si>
    <t>vnitřní závit x vnější závit</t>
  </si>
  <si>
    <t>vnější závit x lepení</t>
  </si>
  <si>
    <t>vnější závit x vnitřní závit</t>
  </si>
  <si>
    <t>vnější závit x vnější závit</t>
  </si>
  <si>
    <t>R A B A T                       ( % )</t>
  </si>
  <si>
    <t>C E N A                        ( CZK )</t>
  </si>
  <si>
    <t>M U F N A  S VÝZTUŽNÝM KROUŽKEM</t>
  </si>
  <si>
    <t xml:space="preserve">OTEVŘENÁ </t>
  </si>
  <si>
    <t xml:space="preserve">P P  T R U B K O V Á   S V O R K A </t>
  </si>
  <si>
    <t>K R Á T K Ý   P Ř E C H O D O V Ý  N I P L</t>
  </si>
  <si>
    <t>460001 </t>
  </si>
  <si>
    <t>460002 </t>
  </si>
  <si>
    <t>460003 </t>
  </si>
  <si>
    <t>460004 </t>
  </si>
  <si>
    <t>460005 </t>
  </si>
  <si>
    <t>460006 </t>
  </si>
  <si>
    <t>460007 </t>
  </si>
  <si>
    <t>460008 </t>
  </si>
  <si>
    <t>460009 </t>
  </si>
  <si>
    <t>460010 </t>
  </si>
  <si>
    <t>460011 </t>
  </si>
  <si>
    <t>460012 </t>
  </si>
  <si>
    <t>460013 </t>
  </si>
  <si>
    <t>461001 </t>
  </si>
  <si>
    <t>461002 </t>
  </si>
  <si>
    <t>461003 </t>
  </si>
  <si>
    <t>461004 </t>
  </si>
  <si>
    <t>461005 </t>
  </si>
  <si>
    <t>461006 </t>
  </si>
  <si>
    <t xml:space="preserve">Z Á V I T O V Á   V S U V K A </t>
  </si>
  <si>
    <t>C E N A                            ( CZK )</t>
  </si>
  <si>
    <t xml:space="preserve">     0 8  &gt;  P P   N A V R T Á V A C Í   O B J Í M K Y </t>
  </si>
  <si>
    <t>V A R I A B I L I T A   P P   V E N T I L Ů</t>
  </si>
  <si>
    <t xml:space="preserve">R O Z M Ě R                 ( mm ) </t>
  </si>
  <si>
    <t>B A L E N Í             ( ks )</t>
  </si>
  <si>
    <t>C E N A                       ( CZK )</t>
  </si>
  <si>
    <t>O   K R O U Ž E K  ( E P D M  )</t>
  </si>
  <si>
    <t xml:space="preserve">R O Z M Ě R               ( mm ) </t>
  </si>
  <si>
    <t>C E N A                          ( CZK )</t>
  </si>
  <si>
    <t>R A B A T                    (%)</t>
  </si>
  <si>
    <t>MONTÁŽNÍ KLÍČ</t>
  </si>
  <si>
    <t>ODHROTOVAČ</t>
  </si>
  <si>
    <t>17810200PP</t>
  </si>
  <si>
    <t>17810225PP</t>
  </si>
  <si>
    <t>17810250PP</t>
  </si>
  <si>
    <t>17810280PP</t>
  </si>
  <si>
    <t>17810315PP</t>
  </si>
  <si>
    <t>17810355PP</t>
  </si>
  <si>
    <t>17810400PP</t>
  </si>
  <si>
    <t>TR 63x 3mm 1,0 MPa šedá 5m</t>
  </si>
  <si>
    <t>TR 75x 3,6mm 1,0 MPa šedá 5m</t>
  </si>
  <si>
    <t>TR 90x 4,3mm 1,0 MPa šedá 5m</t>
  </si>
  <si>
    <t>TR 63x 4,7mm 1,6 MPa šedá 5m</t>
  </si>
  <si>
    <t>TR 75x 5,6mm 1,6 MPa šedá 5m</t>
  </si>
  <si>
    <t>TR 90x 6,7mm 1,6 MPa šedá 5m</t>
  </si>
  <si>
    <t>manuální řezačka potrubí pro průměry 20 - 63 mm</t>
  </si>
  <si>
    <t>manuální řezačka potrubí pro průměry 50 - 125 mm</t>
  </si>
  <si>
    <t>manuální řezačka potrubí pro průměry 110 - 160 mm</t>
  </si>
  <si>
    <t>321C02015</t>
  </si>
  <si>
    <t>321C02515</t>
  </si>
  <si>
    <t>321C02522</t>
  </si>
  <si>
    <t>321C03222</t>
  </si>
  <si>
    <t>321C03228</t>
  </si>
  <si>
    <t>20 mm x 15 mm</t>
  </si>
  <si>
    <t>25 mm x 15 mm</t>
  </si>
  <si>
    <t>25 mm x 22 mm</t>
  </si>
  <si>
    <t>32 mm x 22 mm</t>
  </si>
  <si>
    <t>32 mm x 28 mm</t>
  </si>
  <si>
    <t>GLOBÁLNÍ SPOJKY</t>
  </si>
  <si>
    <t>321D02220</t>
  </si>
  <si>
    <t>321D02225</t>
  </si>
  <si>
    <t>321D02725</t>
  </si>
  <si>
    <t>321D02732</t>
  </si>
  <si>
    <t>321D03425</t>
  </si>
  <si>
    <t>321D03432</t>
  </si>
  <si>
    <t>P O L Y V A L E N T N Í   E U R O   M I D I</t>
  </si>
  <si>
    <t>P O L Y V A L E N T N Í   E U R O   J U N I O R</t>
  </si>
  <si>
    <t xml:space="preserve">UNIVERZÁLNÍ SPOJKY </t>
  </si>
  <si>
    <t>PE  x  CU, PB, PEX</t>
  </si>
  <si>
    <t>PE  x  CU, FE, PVC, ABS, nerez</t>
  </si>
  <si>
    <t>525/25</t>
  </si>
  <si>
    <t>315/15</t>
  </si>
  <si>
    <t>225/15</t>
  </si>
  <si>
    <t>120/10</t>
  </si>
  <si>
    <r>
      <t xml:space="preserve">B A L E N Í    </t>
    </r>
    <r>
      <rPr>
        <sz val="8"/>
        <rFont val="Calibri"/>
        <family val="2"/>
        <charset val="238"/>
        <scheme val="minor"/>
      </rPr>
      <t>(box/sáček)</t>
    </r>
  </si>
  <si>
    <t>20-27 mm x 25 mm</t>
  </si>
  <si>
    <t>20-27 mm x 32 mm</t>
  </si>
  <si>
    <t>27-34 mm x 25 mm</t>
  </si>
  <si>
    <t>27-34 mm x 32 mm</t>
  </si>
  <si>
    <t>360/20</t>
  </si>
  <si>
    <t>300/20</t>
  </si>
  <si>
    <t>255/15</t>
  </si>
  <si>
    <t>180/10</t>
  </si>
  <si>
    <t>150/10</t>
  </si>
  <si>
    <t>750/25</t>
  </si>
  <si>
    <t>500/25</t>
  </si>
  <si>
    <t>320/20</t>
  </si>
  <si>
    <t>220/10</t>
  </si>
  <si>
    <t>900/25</t>
  </si>
  <si>
    <t>500/20</t>
  </si>
  <si>
    <t>340/20</t>
  </si>
  <si>
    <t>450/25</t>
  </si>
  <si>
    <t>240/20</t>
  </si>
  <si>
    <t>195/15</t>
  </si>
  <si>
    <t>600/25</t>
  </si>
  <si>
    <t>425/25</t>
  </si>
  <si>
    <t>375/25</t>
  </si>
  <si>
    <t>260/20</t>
  </si>
  <si>
    <t>150/15</t>
  </si>
  <si>
    <t>110/10</t>
  </si>
  <si>
    <t>160/10</t>
  </si>
  <si>
    <t>180/15</t>
  </si>
  <si>
    <t>240/10</t>
  </si>
  <si>
    <t>140/10</t>
  </si>
  <si>
    <t>400/20</t>
  </si>
  <si>
    <t>300/10</t>
  </si>
  <si>
    <t>260/10</t>
  </si>
  <si>
    <t xml:space="preserve"> 32x3,0 6 m PE100</t>
  </si>
  <si>
    <t xml:space="preserve"> 32x3,0 100 m PE100</t>
  </si>
  <si>
    <t xml:space="preserve"> 25x2,3 6 m PE100</t>
  </si>
  <si>
    <t xml:space="preserve"> 25x2,3 100 m PE100</t>
  </si>
  <si>
    <t xml:space="preserve"> 32x2,0 6 m PE100</t>
  </si>
  <si>
    <t xml:space="preserve"> 32x2,0 100 m PE100</t>
  </si>
  <si>
    <t xml:space="preserve"> 40x3,7 6 m PE100</t>
  </si>
  <si>
    <t xml:space="preserve"> 40x3,7 100 m PE100</t>
  </si>
  <si>
    <t xml:space="preserve"> 40x2,4 6 m PE100</t>
  </si>
  <si>
    <t xml:space="preserve"> 40x2,4 100 m PE100</t>
  </si>
  <si>
    <t xml:space="preserve"> 50x4,6 6 m PE100</t>
  </si>
  <si>
    <t xml:space="preserve"> 50x4,6 100 m PE100</t>
  </si>
  <si>
    <t xml:space="preserve"> 50x3,0 6 m PE100</t>
  </si>
  <si>
    <t xml:space="preserve"> 50x3,0 100 m PE100</t>
  </si>
  <si>
    <t xml:space="preserve"> 63x5,8 6 m PE100</t>
  </si>
  <si>
    <t xml:space="preserve"> 63x5,8 100 m PE100</t>
  </si>
  <si>
    <t xml:space="preserve"> 63x3,8 6 m PE100</t>
  </si>
  <si>
    <t xml:space="preserve"> 63x3,8 100 m PE100</t>
  </si>
  <si>
    <t xml:space="preserve"> 75x6,8 6 m PE100</t>
  </si>
  <si>
    <t xml:space="preserve"> 75x6,8 100 m PE100</t>
  </si>
  <si>
    <t xml:space="preserve"> 75x4,5 6 m PE100</t>
  </si>
  <si>
    <t xml:space="preserve"> 75x4,5 100 m PE100</t>
  </si>
  <si>
    <t xml:space="preserve"> 90x8,2 6 m PE100</t>
  </si>
  <si>
    <t xml:space="preserve"> 90x8,2 12 m PE100</t>
  </si>
  <si>
    <t xml:space="preserve"> 90x8,2 100 m PE100</t>
  </si>
  <si>
    <t xml:space="preserve"> 90x5,4 6 m PE100</t>
  </si>
  <si>
    <t xml:space="preserve"> 90x5,4 12 m PE100</t>
  </si>
  <si>
    <t xml:space="preserve"> 90x5,4 100 m PE100</t>
  </si>
  <si>
    <t xml:space="preserve"> 110x10,0 6 m PE100</t>
  </si>
  <si>
    <t xml:space="preserve"> 110x10,0 12 m PE100</t>
  </si>
  <si>
    <t xml:space="preserve"> 110x10,0 100 m PE100</t>
  </si>
  <si>
    <t xml:space="preserve"> 110x6,6 6 m PE100</t>
  </si>
  <si>
    <t xml:space="preserve"> 110x6,6 12 m PE100</t>
  </si>
  <si>
    <t xml:space="preserve"> 110x6,6 100 m PE100</t>
  </si>
  <si>
    <t xml:space="preserve"> 125x11,4 6 m PE100</t>
  </si>
  <si>
    <t xml:space="preserve"> 125x11,4 12 m PE10</t>
  </si>
  <si>
    <t xml:space="preserve"> 125x7,4 6 m PE100</t>
  </si>
  <si>
    <t xml:space="preserve"> 125x7,4 12 m PE100</t>
  </si>
  <si>
    <t xml:space="preserve"> 140x12,7 12 m PE100</t>
  </si>
  <si>
    <t xml:space="preserve"> 140x8,3 12 m PE100</t>
  </si>
  <si>
    <t xml:space="preserve"> 160x14,6 6 m PE100</t>
  </si>
  <si>
    <t xml:space="preserve"> 160x14,6 12 m PE100</t>
  </si>
  <si>
    <t xml:space="preserve"> 160x9,5 6 m PE100</t>
  </si>
  <si>
    <t xml:space="preserve"> 160x9,5 12 m PE100</t>
  </si>
  <si>
    <t xml:space="preserve"> 180x16,4 12 m PE100</t>
  </si>
  <si>
    <t xml:space="preserve"> 180x10,7 12 m PE100</t>
  </si>
  <si>
    <t xml:space="preserve"> 200x18,2 12 m PE100</t>
  </si>
  <si>
    <t xml:space="preserve"> 200x11,9 12 m PE100</t>
  </si>
  <si>
    <t xml:space="preserve"> 225x20,5 6 m PE100</t>
  </si>
  <si>
    <t xml:space="preserve"> 225x20,5 12 m PE100</t>
  </si>
  <si>
    <t xml:space="preserve"> 225x13,4 6 m PE100</t>
  </si>
  <si>
    <t xml:space="preserve"> 225x13,4 12 m PE100</t>
  </si>
  <si>
    <t xml:space="preserve"> 250x22,7 12 m PE100</t>
  </si>
  <si>
    <t xml:space="preserve"> 250x14,8 12 m PE100</t>
  </si>
  <si>
    <t xml:space="preserve"> 280x25,4 12 m PE100</t>
  </si>
  <si>
    <t xml:space="preserve"> 280x16,6 12 m PE100</t>
  </si>
  <si>
    <t xml:space="preserve"> 315x28,6 12 m PE100</t>
  </si>
  <si>
    <t xml:space="preserve"> 315x18,7 12 m PE100</t>
  </si>
  <si>
    <r>
      <t xml:space="preserve">R O Z M Ě R                  </t>
    </r>
    <r>
      <rPr>
        <sz val="9"/>
        <rFont val="Calibri"/>
        <family val="2"/>
        <charset val="238"/>
        <scheme val="minor"/>
      </rPr>
      <t xml:space="preserve"> ( mm )</t>
    </r>
  </si>
  <si>
    <r>
      <t xml:space="preserve">B A L E N Í          </t>
    </r>
    <r>
      <rPr>
        <sz val="9"/>
        <rFont val="Calibri"/>
        <family val="2"/>
        <charset val="238"/>
        <scheme val="minor"/>
      </rPr>
      <t xml:space="preserve"> ( ks )</t>
    </r>
  </si>
  <si>
    <t>N Á H R A D N Í   D Í L Y   A   N Á Ř A D Í</t>
  </si>
  <si>
    <t>PVC  L E M O V Ý   N Á K R U Ž E K</t>
  </si>
  <si>
    <t>SPOLEČNOST</t>
  </si>
  <si>
    <t>SPLATNOST</t>
  </si>
  <si>
    <t>ROČNÍ BONUS</t>
  </si>
  <si>
    <t>DOPRAVA</t>
  </si>
  <si>
    <t>BONUS (včasná platba)</t>
  </si>
  <si>
    <t>po prověření</t>
  </si>
  <si>
    <t xml:space="preserve">limit pro dopravu zdarma </t>
  </si>
  <si>
    <t>lepení x lepení x lepení</t>
  </si>
  <si>
    <t>MIDI</t>
  </si>
  <si>
    <t>JUNIOR</t>
  </si>
  <si>
    <t>manuální škrabka na PE potrubí</t>
  </si>
  <si>
    <t>16 x 3/8</t>
  </si>
  <si>
    <t>20 x 3/8</t>
  </si>
  <si>
    <t>32 x 1/2</t>
  </si>
  <si>
    <t>32 x 1 1/2</t>
  </si>
  <si>
    <t>90 x 2 1/2</t>
  </si>
  <si>
    <t>90 x 4</t>
  </si>
  <si>
    <t>110 x 3</t>
  </si>
  <si>
    <t>20 x 1</t>
  </si>
  <si>
    <t>40 x 2</t>
  </si>
  <si>
    <t>50 x 1</t>
  </si>
  <si>
    <t>90 x 2</t>
  </si>
  <si>
    <t>110 x 2</t>
  </si>
  <si>
    <t>100 x 4</t>
  </si>
  <si>
    <t xml:space="preserve">75 x 2 </t>
  </si>
  <si>
    <t>15-22 mm x 20 mm</t>
  </si>
  <si>
    <t>15-22 mm x 25 mm</t>
  </si>
  <si>
    <t>K O L E N O   90°  S   O D B O Č K O U</t>
  </si>
  <si>
    <t>110 - 100</t>
  </si>
  <si>
    <t>27116051A</t>
  </si>
  <si>
    <t>50 - 50</t>
  </si>
  <si>
    <t>63 - 65</t>
  </si>
  <si>
    <t>27116065A</t>
  </si>
  <si>
    <t>75 - 65</t>
  </si>
  <si>
    <t>75 - 80</t>
  </si>
  <si>
    <t>27116080A</t>
  </si>
  <si>
    <t>27116100A</t>
  </si>
  <si>
    <t>90 - 100</t>
  </si>
  <si>
    <t>90 - 80</t>
  </si>
  <si>
    <t>V N I T Ř N Í   Z Á V I T   x   V N I T Ř N Í   Z Á V I T</t>
  </si>
  <si>
    <t>24416020COM</t>
  </si>
  <si>
    <t>24416025COM</t>
  </si>
  <si>
    <t>24416032COM</t>
  </si>
  <si>
    <t>24416040COM</t>
  </si>
  <si>
    <t>24416050COM</t>
  </si>
  <si>
    <t>24416063COM</t>
  </si>
  <si>
    <t>P P  K U L O V Ý   V E N T I L</t>
  </si>
  <si>
    <t xml:space="preserve">P P   K U L O V Ý   V E N T I L  C O M P A C T </t>
  </si>
  <si>
    <t>24416020PPF</t>
  </si>
  <si>
    <t>24416025PPF</t>
  </si>
  <si>
    <t>24416032PPF</t>
  </si>
  <si>
    <t>24416040PPF</t>
  </si>
  <si>
    <t>24416050PPF</t>
  </si>
  <si>
    <t>24416063PPF</t>
  </si>
  <si>
    <t>PP  L E M O V Ý   N Á K R U Ž E K</t>
  </si>
  <si>
    <t>P P  K U L O V Ý   V E N T I L   U N I B L O K</t>
  </si>
  <si>
    <t xml:space="preserve">S V A Ř O V Á N Í  PE  x   V N Ě J Š Í   Z Á V I T </t>
  </si>
  <si>
    <t>K E   S V A Ř O V Á N Í  PE - PE</t>
  </si>
  <si>
    <t>25316020PPM</t>
  </si>
  <si>
    <t>25316025PPM</t>
  </si>
  <si>
    <t>25316032PPM</t>
  </si>
  <si>
    <t>25316040PPM</t>
  </si>
  <si>
    <t>25316050PPM</t>
  </si>
  <si>
    <t>25316063PPM</t>
  </si>
  <si>
    <t xml:space="preserve">P P  K U L O V Ý   V E N T I L </t>
  </si>
  <si>
    <t>24417020PE</t>
  </si>
  <si>
    <t>24417025PE</t>
  </si>
  <si>
    <t>24417032PE</t>
  </si>
  <si>
    <t>24417040PE</t>
  </si>
  <si>
    <t>24417050PE</t>
  </si>
  <si>
    <t>24417063PE</t>
  </si>
  <si>
    <t xml:space="preserve">PP  Z P Ě T N Ý  V E N T I L </t>
  </si>
  <si>
    <t>25216020B</t>
  </si>
  <si>
    <t>25216032B</t>
  </si>
  <si>
    <t>25216040B</t>
  </si>
  <si>
    <t>25216050B</t>
  </si>
  <si>
    <t>25216063B</t>
  </si>
  <si>
    <t>PE x  V N I T Ř N Í   Z Á V I T</t>
  </si>
  <si>
    <t>25216020BF</t>
  </si>
  <si>
    <t>25216025BF</t>
  </si>
  <si>
    <t>25216032BF</t>
  </si>
  <si>
    <t>25216040BF</t>
  </si>
  <si>
    <t>25216050BF</t>
  </si>
  <si>
    <t>25216063BF</t>
  </si>
  <si>
    <t>PE x  V N Ě J Š Í   Z Á V I T</t>
  </si>
  <si>
    <t>25216020BM</t>
  </si>
  <si>
    <t>25216025BM</t>
  </si>
  <si>
    <t>25216032BM</t>
  </si>
  <si>
    <t>25216040BM</t>
  </si>
  <si>
    <t>25216050BM</t>
  </si>
  <si>
    <t>25216063BM</t>
  </si>
  <si>
    <t>K O L E N O   90° - K Ó N I C K É</t>
  </si>
  <si>
    <t>K O L E N O  90° S  VÝZTUŽNÝM KROUŽKEM</t>
  </si>
  <si>
    <t>32/40x40</t>
  </si>
  <si>
    <t>32/40x50</t>
  </si>
  <si>
    <t>40/50x50</t>
  </si>
  <si>
    <t>50/63x63</t>
  </si>
  <si>
    <t>K O L E N O   45° F/M/F</t>
  </si>
  <si>
    <t>40/50 x 50</t>
  </si>
  <si>
    <t>50/63 x 63</t>
  </si>
  <si>
    <t xml:space="preserve">M U F N A  D L O U H Á </t>
  </si>
  <si>
    <t>5011650L</t>
  </si>
  <si>
    <t>5011663L</t>
  </si>
  <si>
    <t xml:space="preserve">P O L Y V A L E N T N Í   E U R O   M A X I </t>
  </si>
  <si>
    <t>MAXI</t>
  </si>
  <si>
    <t>C0101451</t>
  </si>
  <si>
    <t xml:space="preserve">P O L Y V A L E N T N Í   P E G A S U S   H C   </t>
  </si>
  <si>
    <t>P O L Y V A L E N T N Í    B L U E B O X   1.0</t>
  </si>
  <si>
    <t>CALDERPREP ™</t>
  </si>
  <si>
    <t>C0107306</t>
  </si>
  <si>
    <t>C0107310</t>
  </si>
  <si>
    <t>CALDERPREP PLUS ™</t>
  </si>
  <si>
    <t>C0107336</t>
  </si>
  <si>
    <t>C0105002</t>
  </si>
  <si>
    <t>UNIPREP™ 4</t>
  </si>
  <si>
    <t xml:space="preserve">CHAIN </t>
  </si>
  <si>
    <t xml:space="preserve">F I X A Č N Í   S V O R K Y   K   U C H Y C E N Í   T R U B E K   A   T V A R O V E K </t>
  </si>
  <si>
    <t>SUPERCLAMP</t>
  </si>
  <si>
    <t>SUPERCLAMP UNIVERSAL</t>
  </si>
  <si>
    <t xml:space="preserve"> fixační univerzální svorka  16-20-25-32-40-50-63 mm </t>
  </si>
  <si>
    <t xml:space="preserve"> fixační svorka přímá 16-20-25-32-40-50-63 mm </t>
  </si>
  <si>
    <t>C0110205</t>
  </si>
  <si>
    <t>sada servisních objímek 16-20-25-32 mm  (úhlová/přímá)</t>
  </si>
  <si>
    <t>C0110281</t>
  </si>
  <si>
    <t>C0110252</t>
  </si>
  <si>
    <t>rotační ruční škrabka Ø 32x3 mm</t>
  </si>
  <si>
    <t>rotační ruční škrabka Ø 63x5,8 mm</t>
  </si>
  <si>
    <t>rotační ruční škrabka 32-40-50-63 mm servisní sada v kufříku</t>
  </si>
  <si>
    <t>servisní svorka 90mm pro přímé spojky (4 ks)</t>
  </si>
  <si>
    <t>servisní svorka 63mm 90° koleno</t>
  </si>
  <si>
    <t>C0115102</t>
  </si>
  <si>
    <t xml:space="preserve">fixační svorky s pohyblivým kloubem pro 63, 90, 125, 180, 200mm </t>
  </si>
  <si>
    <t>C0115006</t>
  </si>
  <si>
    <t>C0115005</t>
  </si>
  <si>
    <t xml:space="preserve">Sada vložek fixačních svorek potrubí 125-90 (4 ks)_x000D_
</t>
  </si>
  <si>
    <t>C0115009</t>
  </si>
  <si>
    <t>C0115004</t>
  </si>
  <si>
    <t>C0115007</t>
  </si>
  <si>
    <t>C0115008</t>
  </si>
  <si>
    <t>C0115110</t>
  </si>
  <si>
    <t xml:space="preserve">sada vložek 125-63 (4 ks)
</t>
  </si>
  <si>
    <t xml:space="preserve">sada vložek 125-90 (4 ks)
</t>
  </si>
  <si>
    <t xml:space="preserve">sada vložek 180-110 (4 ks)
</t>
  </si>
  <si>
    <t xml:space="preserve">sada vložek 180-140 (4 ks)
</t>
  </si>
  <si>
    <t xml:space="preserve">sada vložek 180-125 (4 ks)
</t>
  </si>
  <si>
    <t xml:space="preserve">sada vložek 200-180 (4 ks)
</t>
  </si>
  <si>
    <t xml:space="preserve">sada vložek 180-160 (4 ks)
</t>
  </si>
  <si>
    <t>C0461201</t>
  </si>
  <si>
    <t>C0461203</t>
  </si>
  <si>
    <t>C0461228</t>
  </si>
  <si>
    <t>C046120201</t>
  </si>
  <si>
    <t>C0231002</t>
  </si>
  <si>
    <t>C0231001</t>
  </si>
  <si>
    <t>C0231202</t>
  </si>
  <si>
    <t>C0620475</t>
  </si>
  <si>
    <t xml:space="preserve">řezák plast.trubek 50 -120 mm       </t>
  </si>
  <si>
    <t>nůžky na trubky 42 mm (červené)</t>
  </si>
  <si>
    <t>nůžky na trubky 42 mm DELUX (žlutočerné)</t>
  </si>
  <si>
    <t>nůžky na trubky HD 63mm DELUX (červené)</t>
  </si>
  <si>
    <t>kapesní MINI nástroj Ø 0-32 mm ke stlačování trubek (squeezer)</t>
  </si>
  <si>
    <t>kapesní nástroj O 0-42 mm ke stlačování trubek (squeezer)</t>
  </si>
  <si>
    <t>nástroj pro stlačování trubek 20-25-32-40-50-63mm SDR11 (squeezer)</t>
  </si>
  <si>
    <t xml:space="preserve">čisticí svářečské ubrousky - 150 ks/balení (90% etanolu) </t>
  </si>
  <si>
    <t>rotační škrabka Ø 63-250 mm s kovovým boxem</t>
  </si>
  <si>
    <t>TE 160 vč. redukčních vložek Ø 50-160 mm</t>
  </si>
  <si>
    <t>TE 250 vč. redukčních vložek Ø 75-250 mm</t>
  </si>
  <si>
    <t>TE 315 vč. redukčních vložek Ø 90-315 mm</t>
  </si>
  <si>
    <t xml:space="preserve">N Á Ř A D Í   A   N Á S T R O J E   P R O   O P R A C O V Á N Í   P E   P O T R U B Í  </t>
  </si>
  <si>
    <t xml:space="preserve">PE  Č I S T Í C Í   U B R O U S K Y </t>
  </si>
  <si>
    <t xml:space="preserve">čisticí ubrousky - 150 ks/balení </t>
  </si>
  <si>
    <t xml:space="preserve">SVORKA PRO PVC TRUBKY  TYP A - OTEVŘENÁ </t>
  </si>
  <si>
    <t xml:space="preserve">SVORKA PRO PVC TRUBKY  TYP B - SE ZÁMKEM </t>
  </si>
  <si>
    <t>125/140</t>
  </si>
  <si>
    <t>200/225</t>
  </si>
  <si>
    <t>S L E P Á  P Ř Í R U B A</t>
  </si>
  <si>
    <t>01101212029</t>
  </si>
  <si>
    <t>01101212030</t>
  </si>
  <si>
    <t>01101212016</t>
  </si>
  <si>
    <t>01101212017</t>
  </si>
  <si>
    <t>01101212018</t>
  </si>
  <si>
    <t>01101212019</t>
  </si>
  <si>
    <t>01101212023</t>
  </si>
  <si>
    <t>01101212024</t>
  </si>
  <si>
    <t xml:space="preserve">R E D U K O V A N Á   V S U V K A   K R Á T K Á </t>
  </si>
  <si>
    <t>50 x 1/4"</t>
  </si>
  <si>
    <t>50 x 3/8"</t>
  </si>
  <si>
    <t>53P5050BP</t>
  </si>
  <si>
    <t>50 x 11/2"</t>
  </si>
  <si>
    <t>53P5052BP</t>
  </si>
  <si>
    <t>50 x 2"</t>
  </si>
  <si>
    <t>53P5063BP</t>
  </si>
  <si>
    <t>Š R O U B E N Í   3 - D Í L N É  S  O-KROUŽKEM</t>
  </si>
  <si>
    <t>53P9040M</t>
  </si>
  <si>
    <t>50mm</t>
  </si>
  <si>
    <t>53P9041M</t>
  </si>
  <si>
    <t>63mm</t>
  </si>
  <si>
    <t>LEPENÍ x SVAŘOVÁNÍ NA TUPO</t>
  </si>
  <si>
    <t xml:space="preserve">PVC/PE  Š R O U B E N Í </t>
  </si>
  <si>
    <t>50 mm</t>
  </si>
  <si>
    <t>63 mm</t>
  </si>
  <si>
    <t>M O S A Z N É  Š R O U B E N Í  / P V C</t>
  </si>
  <si>
    <t>50/50/50/50/50/63</t>
  </si>
  <si>
    <t>50/50/50/50/50/50</t>
  </si>
  <si>
    <t>63/63/63/63/63/63</t>
  </si>
  <si>
    <t xml:space="preserve">P V C   R O Z D Ě L O V A Č </t>
  </si>
  <si>
    <t>VČETNĚ 2 ZÁTEK</t>
  </si>
  <si>
    <t>V5149020PVC</t>
  </si>
  <si>
    <t>V5149025PVC</t>
  </si>
  <si>
    <t>V5149032PVC</t>
  </si>
  <si>
    <t>V5149040PVC</t>
  </si>
  <si>
    <t>V5149050PVC</t>
  </si>
  <si>
    <t>V5149063PVC</t>
  </si>
  <si>
    <t xml:space="preserve">K U L O V Ý  V E N T I L  </t>
  </si>
  <si>
    <t>S LEMOVÝMI NÁKRUŽKY</t>
  </si>
  <si>
    <t>V5164020T</t>
  </si>
  <si>
    <t>V5164025T</t>
  </si>
  <si>
    <t>V5164032T</t>
  </si>
  <si>
    <t>V5164040T</t>
  </si>
  <si>
    <t>V5164050T</t>
  </si>
  <si>
    <t>V5164063T</t>
  </si>
  <si>
    <t>V5164075T</t>
  </si>
  <si>
    <t>V5164090T</t>
  </si>
  <si>
    <t>V5164110T</t>
  </si>
  <si>
    <t>Z P Ě T N Á   K L A P K A TRANSPARENTNÍ</t>
  </si>
  <si>
    <t>V81331063</t>
  </si>
  <si>
    <t>V81331075</t>
  </si>
  <si>
    <t>V81331090</t>
  </si>
  <si>
    <t>V81331110</t>
  </si>
  <si>
    <t>V81331140</t>
  </si>
  <si>
    <t>V81331160</t>
  </si>
  <si>
    <t>V81331225</t>
  </si>
  <si>
    <t>U Z A V Í R A C Í   K L A P K A  (PLIMAT)</t>
  </si>
  <si>
    <t>PE  /  PP  /  PVDF  /  PB   Č I S T I Č</t>
  </si>
  <si>
    <t>láhev 1 000 ml</t>
  </si>
  <si>
    <t>čistící ubrousky 100 ks</t>
  </si>
  <si>
    <t xml:space="preserve">C E N A  ( C Z K ) </t>
  </si>
  <si>
    <t>RABAT  ( % )</t>
  </si>
  <si>
    <t xml:space="preserve">TRYSKY - na lepení do betonu </t>
  </si>
  <si>
    <t>PA072002N</t>
  </si>
  <si>
    <r>
      <t>Zpětná tryska s kuličkou o průměrech 14 mm, 20 mm a 25 mm. Umožňuje několik průtoků dle instalace: D14= 3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D20 = 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D25 = 7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/h.</t>
    </r>
  </si>
  <si>
    <t>PA072008N</t>
  </si>
  <si>
    <t>Průchodka stěnou s hrdlem z bílého ABS plastu, 240 mm délka s vnitřním připojením 2" (výpust bazénu) a 50 mm (připojení trubky), 63 mm vnější průměr. Pro trysky.</t>
  </si>
  <si>
    <t>PA072039N</t>
  </si>
  <si>
    <t>Průchodka stěnou z bílého ABS plastu, 240 mm délka s vnitřním připojením 2" (výpust bazénu) a 50 mm (připojení trubky), 63 mm vnější průměr.</t>
  </si>
  <si>
    <t>TRYSKY - fólie</t>
  </si>
  <si>
    <t>PA072019BN</t>
  </si>
  <si>
    <r>
      <t>Zpětná tryska s kuličkou průměrech 14 mm, 20 mm a 25 mm. Umožňuje několik průtoků dle instalace: D14 = 3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D20 = 5m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D25 = 7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/h. S mosazným zástřikem.</t>
    </r>
  </si>
  <si>
    <t>PA072022BN</t>
  </si>
  <si>
    <t>Sací tryska. Víko se závitem 2" externí závit a 50 mm vnitřní průměr. Mosazné zástřiky.</t>
  </si>
  <si>
    <t>PA072019NXL</t>
  </si>
  <si>
    <t>PA072021NXL</t>
  </si>
  <si>
    <t>TRYSKY - prefabrikovaný bazén</t>
  </si>
  <si>
    <t>PA072019NX</t>
  </si>
  <si>
    <t>Recirkulační tryska pro prefabrikovaný bazén. Zpětná tryska s kuličkou průměrech 14 mm, 20 mm a 25 mm. Umožňuje několik průtoků dle instalace. Mosazný zástřik.</t>
  </si>
  <si>
    <t>PA072021NX</t>
  </si>
  <si>
    <t>Sací tryska. Víko se závitem 2" externí závit a 50 mm vnitřní průměr. Mosazný zástřik.</t>
  </si>
  <si>
    <t>DNOVÉ VÝPUSTI</t>
  </si>
  <si>
    <t>PA072009N</t>
  </si>
  <si>
    <t>D200 BETON kruhová dnová výpust z bílého ABS plastu, UV odolného. Odtok 1 1/2".</t>
  </si>
  <si>
    <t>PA072010BN</t>
  </si>
  <si>
    <t>D200 LINER kruhová dnová výpust z bílého ABS plastu, UV odolného. Odtok 2". Pro fólii. S mosaznými zástřiky.</t>
  </si>
  <si>
    <t>PA072017N</t>
  </si>
  <si>
    <t xml:space="preserve">D.200 BETON čtvercová dnová výpust z bílého ABS plastu, UV odolného. Odtok 2". </t>
  </si>
  <si>
    <t>PA072018BNS</t>
  </si>
  <si>
    <t>D.200 LINER čtvercová dnová výpust z bílého ABS plastu, UV odolného. Odtok 2". Pro fólii. Mosazné zástřiky.</t>
  </si>
  <si>
    <t>SKIMMERY - do betonu</t>
  </si>
  <si>
    <t>PA072011N</t>
  </si>
  <si>
    <t>Skimmer pro betonový bazén - STANDARD. Doporučený tok skimmerem: 5000 l/h, regulace pomocí plovoucí jednotky, průměr 50mm a 1 1/2".</t>
  </si>
  <si>
    <t>PA072013N</t>
  </si>
  <si>
    <t>Skimmer pro betonový bazén - ŠIROKÉ HRDLO. Doporučený tok skimmerem: 5000 l/h, regulace pomocí plovoucí jednotky, průměr 50mm a 1 1/2".</t>
  </si>
  <si>
    <t>SKIMMERY - fólie</t>
  </si>
  <si>
    <t>PA072112N</t>
  </si>
  <si>
    <t>Malý skimmer, 1 1/2" připojení, pro fólii.</t>
  </si>
  <si>
    <t>PA072012BN</t>
  </si>
  <si>
    <t>Skimmer pro fólii - STANDARD. Doporučený tok skimmerem: 5000 l/h, regulace pomocí plovoucí jednotky, průměr 50mm a 1 1/2", s mosaznými závity.</t>
  </si>
  <si>
    <t>PA072012BN6</t>
  </si>
  <si>
    <t>Skimmer pro fólii - STANDARD. Doporučený tok skimmerem: 5000 l/h, regulace pomocí plovoucí jednotky, průměr 50mm a 1 1/2", s mosaznými závity. SKLON 6°.</t>
  </si>
  <si>
    <t>PA072012BNC</t>
  </si>
  <si>
    <r>
      <rPr>
        <sz val="10"/>
        <rFont val="Calibri"/>
        <family val="2"/>
        <charset val="238"/>
        <scheme val="minor"/>
      </rPr>
      <t>Skimmer pro fólii - STANDARD. Doporučený tok</t>
    </r>
    <r>
      <rPr>
        <sz val="9"/>
        <rFont val="Calibri"/>
        <family val="2"/>
        <charset val="238"/>
        <scheme val="minor"/>
      </rPr>
      <t xml:space="preserve"> skimmerem: 5000 l/h, regulace pomocí plovoucí jednotky, průměr 50 mm a 1 1/2", s mosaznými závity. Prodloužení +10 cm, zvýšená kapacita 17,5 l.</t>
    </r>
  </si>
  <si>
    <t>PA072012BNE6</t>
  </si>
  <si>
    <r>
      <rPr>
        <sz val="10"/>
        <rFont val="Calibri"/>
        <family val="2"/>
        <charset val="238"/>
        <scheme val="minor"/>
      </rPr>
      <t>Skimmer pro fólii - STANDARD.  Doporučený tok</t>
    </r>
    <r>
      <rPr>
        <sz val="9"/>
        <rFont val="Calibri"/>
        <family val="2"/>
        <charset val="238"/>
        <scheme val="minor"/>
      </rPr>
      <t xml:space="preserve"> skimmerem: 5000 l/h, regulace pomocí plovoucí jednotky, průměr 50 mm a 1 1/2", s mosaznými závity. Prodloužení +10 cm, zvýšená kapacita 17,5 l. SKLON 6°.</t>
    </r>
  </si>
  <si>
    <t>PA072014BN</t>
  </si>
  <si>
    <t>Skimmer pro fólii - ŠIROKÉ HRDLO. Doporučený tok skimmerem: 5000 l/h, regulace pomocí plovoucí jednotky, průměr 50mm a 1 1/2", s mosaznými závity.</t>
  </si>
  <si>
    <t>PA072018BN</t>
  </si>
  <si>
    <t>Skimmer pro fólii - ŠIROKÉ HRDLO. Doporučený tok skimmerem: 5000 l/h, regulace pomocí plovoucí jednotky, průměr 50 mm a 1 1/2", s mosaznými závity. SKLON 6°.</t>
  </si>
  <si>
    <t>PA072014BNC</t>
  </si>
  <si>
    <t>Skimmer pro fólii - ŠIROKÉ HRDLO. Doporučený tok skimmerem: 5000 l/h, regulace pomocí plovoucí jednotky, průměr 50 mm a 1 1/2", s mosaznými závity. Prodloužení +10 cm, zvýšená kapacita 17,5 l.</t>
  </si>
  <si>
    <t>PA072018BNC</t>
  </si>
  <si>
    <t>Skimmer pro fólii - ŠIROKÉ HRDLO. Doporučený tok skimmerem: 5000 l/h, regulace pomocí plovoucí jednotky, průměr 50 mm a 1 1/2", s mosaznými závity. SKLON 6°, zvýšená kapacita 17,5 l.</t>
  </si>
  <si>
    <t>PA072020E</t>
  </si>
  <si>
    <t>Výškové prodloužení skimmeru 15 l</t>
  </si>
  <si>
    <t>PA072021E</t>
  </si>
  <si>
    <t>Výškové prodloužení skimmeru 17,5 l</t>
  </si>
  <si>
    <t>BAZÉNOVÉ REFLEKTORY - do betonu</t>
  </si>
  <si>
    <t>PA071001NW</t>
  </si>
  <si>
    <t>U/W reflektor do betonu - dodáváno s pouzdrem, bez žárovky, včetně 3 m kabelu. Čelní kroužek z bílého ABS plastu.</t>
  </si>
  <si>
    <t>PA071001N</t>
  </si>
  <si>
    <t>LED reflektor do betonu - dodáváno s pouzdrem, s LED žárovkou, včetně 3 m kabelu. Čelní kroužek z bílého ABS plastu.</t>
  </si>
  <si>
    <t>BAZÉNOVÉ REFLEKTORY - fólie</t>
  </si>
  <si>
    <t>PA071101BNW</t>
  </si>
  <si>
    <t>U/W reflektor pro fóliový bazén - dodáváno s pouzdrem, bez žárovky, včetně 3 m kabelu. Čelní kroužek z bílého ABS plastu.</t>
  </si>
  <si>
    <t>PA071101BN</t>
  </si>
  <si>
    <t>U/W reflektor pro fóliový bazén - dodáváno s pouzdrem, s LED žárovkou, včetně 3 m kabelu. Čelní kroužek z bílého ABS plastu.</t>
  </si>
  <si>
    <t>PA502815STX</t>
  </si>
  <si>
    <t>LED LAMP PAR56 30LED WHITE</t>
  </si>
  <si>
    <t>PA501529STX</t>
  </si>
  <si>
    <t>PA071112</t>
  </si>
  <si>
    <t>Kabelová ochranná hadice 1,5 m.</t>
  </si>
  <si>
    <t>PA071113</t>
  </si>
  <si>
    <t>PROPOJOVACÍ KRABICE z bílého ABS plastu, UV odolného. Se třemi 3/4" otvory. Dodáváno s gumovým těsněním. Plně plastové.</t>
  </si>
  <si>
    <t>PA071113B</t>
  </si>
  <si>
    <r>
      <t xml:space="preserve">PROPOJOVACÍ KRABICE z bílého ABS plastu, UV odolného. Se třemi 3/4" otvory, navíc </t>
    </r>
    <r>
      <rPr>
        <b/>
        <sz val="10"/>
        <rFont val="Calibri"/>
        <family val="2"/>
        <charset val="238"/>
        <scheme val="minor"/>
      </rPr>
      <t>d50 na lepení.</t>
    </r>
    <r>
      <rPr>
        <sz val="10"/>
        <rFont val="Calibri"/>
        <family val="2"/>
        <charset val="238"/>
        <scheme val="minor"/>
      </rPr>
      <t xml:space="preserve"> Dodáváno s gumovým těsněním. Plně plastové.</t>
    </r>
  </si>
  <si>
    <t>ČERPADLA PSH</t>
  </si>
  <si>
    <t>PA1MICRO25</t>
  </si>
  <si>
    <r>
      <t>MICRO-25; 11/2"/11/2", 0,25 HP, 4,8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</si>
  <si>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PA1MICRO33</t>
  </si>
  <si>
    <r>
      <t>MICRO-33; 11/2"/11/2", 0,33 HP, 8,3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</si>
  <si>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PA1MICRO50</t>
  </si>
  <si>
    <r>
      <t>MICRO-50; 11/2"/11/2", 0,50 HP, 10,3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</si>
  <si>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PA1MINI1030M</t>
  </si>
  <si>
    <r>
      <t>11/2"-50/11/2"-50, 0,33 HP, 9,0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</si>
  <si>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PA1MINI1050M</t>
  </si>
  <si>
    <r>
      <t>11/2"-50/11/2"-50, 0,5 HP, 10,0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</si>
  <si>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PA1MINI1080M</t>
  </si>
  <si>
    <r>
      <t>11/2"-50/11/2"-50, 0,8 HP, 12,5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</si>
  <si>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PA1MINI1100M</t>
  </si>
  <si>
    <r>
      <t>11/2"-50/11/2"-50, 1 HP, 14,4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</si>
  <si>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PA1MINI1150M</t>
  </si>
  <si>
    <r>
      <t>11/2"-50/11/2"-50, 1,5 HP, 20,2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</si>
  <si>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ČERPADLA SPECK</t>
  </si>
  <si>
    <t>PA91040138</t>
  </si>
  <si>
    <t xml:space="preserve"> BADU Magic 4, 0,18 kW</t>
  </si>
  <si>
    <t>PA91060138</t>
  </si>
  <si>
    <t xml:space="preserve"> BADU Magic 6, 0,25 kW</t>
  </si>
  <si>
    <t>PA91080138</t>
  </si>
  <si>
    <t xml:space="preserve"> BADU Magic 8, 0,40 kW</t>
  </si>
  <si>
    <t>PA91100138</t>
  </si>
  <si>
    <t xml:space="preserve"> BADU Magic 11, 0,45 kW</t>
  </si>
  <si>
    <t>PA90083038</t>
  </si>
  <si>
    <t>BADU BETTAR 8, 0,30 kW</t>
  </si>
  <si>
    <t>PA90123038</t>
  </si>
  <si>
    <t>BADU BETTAR 12, 0,45 kW</t>
  </si>
  <si>
    <t>PA90143038</t>
  </si>
  <si>
    <t>BADU BETTAR 14, 0,65 kW</t>
  </si>
  <si>
    <t>ŽEBŘÍKY - z nerezové oceli AISI 304</t>
  </si>
  <si>
    <t>PA020042</t>
  </si>
  <si>
    <t>ŽEBŘÍK (standardní), 2 stupňový</t>
  </si>
  <si>
    <t>PA020043</t>
  </si>
  <si>
    <t>ŽEBŘÍK (standardní), 3 stupňový</t>
  </si>
  <si>
    <t>PA020044</t>
  </si>
  <si>
    <t>ŽEBŘÍK (standardní), 4 stupňový</t>
  </si>
  <si>
    <t>PA020045</t>
  </si>
  <si>
    <t>ŽEBŘÍK (standardní), 5 stupňový</t>
  </si>
  <si>
    <t>PA021042</t>
  </si>
  <si>
    <t>ŽEBŘÍK (na stěnu), 2 stupňový</t>
  </si>
  <si>
    <t>PA021043</t>
  </si>
  <si>
    <t>ŽEBŘÍK (na stěnu), 3 stupňový</t>
  </si>
  <si>
    <t>PA021044</t>
  </si>
  <si>
    <t>ŽEBŘÍK (na stěnu), 4 stupňový</t>
  </si>
  <si>
    <t>ŽEBŘÍKY - z nerezové oceli AISI 316</t>
  </si>
  <si>
    <t>PA020042x</t>
  </si>
  <si>
    <t>PA020043x</t>
  </si>
  <si>
    <t>PA020044x</t>
  </si>
  <si>
    <t>PA020045x</t>
  </si>
  <si>
    <t>PA021042x</t>
  </si>
  <si>
    <t>PA021043x</t>
  </si>
  <si>
    <t>PA021044x</t>
  </si>
  <si>
    <t>Sídlo společnosti:</t>
  </si>
  <si>
    <r>
      <rPr>
        <b/>
        <sz val="10"/>
        <color theme="1"/>
        <rFont val="Calibri"/>
        <family val="2"/>
        <charset val="238"/>
        <scheme val="minor"/>
      </rPr>
      <t>telefon:</t>
    </r>
    <r>
      <rPr>
        <sz val="10"/>
        <color theme="1"/>
        <rFont val="Calibri"/>
        <family val="2"/>
        <charset val="238"/>
        <scheme val="minor"/>
      </rPr>
      <t xml:space="preserve"> +420 573 033 029      +420 573 033 051</t>
    </r>
  </si>
  <si>
    <r>
      <rPr>
        <b/>
        <i/>
        <sz val="10"/>
        <color theme="1"/>
        <rFont val="Calibri"/>
        <family val="2"/>
        <charset val="238"/>
        <scheme val="minor"/>
      </rPr>
      <t xml:space="preserve">                                  Sklady a kanceláře: </t>
    </r>
    <r>
      <rPr>
        <sz val="10"/>
        <color theme="1"/>
        <rFont val="Calibri"/>
        <family val="2"/>
        <charset val="238"/>
        <scheme val="minor"/>
      </rPr>
      <t xml:space="preserve"> Míškovice 238, 768 52 Míškovice</t>
    </r>
  </si>
  <si>
    <t>ZHCB-160</t>
  </si>
  <si>
    <t>ZHCB-250</t>
  </si>
  <si>
    <t>ZHCB-315</t>
  </si>
  <si>
    <t>P384M00016</t>
  </si>
  <si>
    <t>P384M00020</t>
  </si>
  <si>
    <t>P384M00025</t>
  </si>
  <si>
    <t>P384M00032</t>
  </si>
  <si>
    <t>P384M00040</t>
  </si>
  <si>
    <t>P384M00050</t>
  </si>
  <si>
    <t>P384M00063</t>
  </si>
  <si>
    <t>P384M00075</t>
  </si>
  <si>
    <t>P384M00090</t>
  </si>
  <si>
    <t>P384M00110</t>
  </si>
  <si>
    <t>Hydraulický pro Ø 50-160 mm</t>
  </si>
  <si>
    <t>Hydraulický pro Ø 63-250 mm</t>
  </si>
  <si>
    <t>Hydraulický pro Ø 90-315 mm</t>
  </si>
  <si>
    <t>KOLMAT® TĚSNÍCÍ PÁSKA 12mm x 15m</t>
  </si>
  <si>
    <t>S T R U N O V Á  P I L A</t>
  </si>
  <si>
    <t>pro PVC, PVC-C, PP and PE trubky 90 cm</t>
  </si>
  <si>
    <t>P Á J E C Í  T A V I D L O   S-39®</t>
  </si>
  <si>
    <t>E P O X Y   R E P A I R   S T I C K</t>
  </si>
  <si>
    <t>univerzální pájecí tavidlo bez obsahu kyselin - 320 ml</t>
  </si>
  <si>
    <t>dvousložková epoxidová opravná tyčinka - 114 g</t>
  </si>
  <si>
    <t>Neviditelná minerální povrchová impregnace pro savé porézní povrchy - 5 l</t>
  </si>
  <si>
    <t xml:space="preserve">R P S - 3 0 0  </t>
  </si>
  <si>
    <t xml:space="preserve">I P S - 3 0 0  </t>
  </si>
  <si>
    <t>Transparentní povrchová úprava pro obnovu povrchu s hydrofobní technologií - 500 ml</t>
  </si>
  <si>
    <t>POLY MAX® FIX &amp; SEAL EXPRESS</t>
  </si>
  <si>
    <t>Montážní lepidlo s velmi vysokou počáteční pevností spoje - 6 kusů</t>
  </si>
  <si>
    <t>POLY MAX® HIGH TACK EXPRESS</t>
  </si>
  <si>
    <t>C0108116</t>
  </si>
  <si>
    <t>C0108117</t>
  </si>
  <si>
    <t>lemový nákružek x vnější závit</t>
  </si>
  <si>
    <t>V5150020PVC</t>
  </si>
  <si>
    <t>V5150025PVC</t>
  </si>
  <si>
    <t>V5150032PVC</t>
  </si>
  <si>
    <t>V5150040PVC</t>
  </si>
  <si>
    <t>V5150050PVC</t>
  </si>
  <si>
    <t>V5150063PVC</t>
  </si>
  <si>
    <t>PŘECHODKA PE/MĚĎ</t>
  </si>
  <si>
    <t>HLADKÁ PN16</t>
  </si>
  <si>
    <t>167162518C</t>
  </si>
  <si>
    <t>167162522C</t>
  </si>
  <si>
    <t>167163222C</t>
  </si>
  <si>
    <t>167163228C</t>
  </si>
  <si>
    <t>25 x 18 mm</t>
  </si>
  <si>
    <t>25 x 22 mm</t>
  </si>
  <si>
    <t>32 x 22 mm</t>
  </si>
  <si>
    <t>32 x 28 mm</t>
  </si>
  <si>
    <t>OŘEZÁVAČ HRAN kaskádový</t>
  </si>
  <si>
    <t>53P5020BM</t>
  </si>
  <si>
    <t>53P5025BM</t>
  </si>
  <si>
    <t>53P5032BM</t>
  </si>
  <si>
    <t>53P5040BM</t>
  </si>
  <si>
    <t>53P5050BM</t>
  </si>
  <si>
    <t>53P5063BM</t>
  </si>
  <si>
    <t>53P2020BF</t>
  </si>
  <si>
    <t>53P2025BF</t>
  </si>
  <si>
    <t>53P2032BF</t>
  </si>
  <si>
    <t>53P2040BF</t>
  </si>
  <si>
    <t>53P2050BF</t>
  </si>
  <si>
    <t>53P2063BF</t>
  </si>
  <si>
    <t>T - K U S   90°   R E D U K  O V A N Ý</t>
  </si>
  <si>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  <r>
      <rPr>
        <b/>
        <sz val="10"/>
        <rFont val="Calibri"/>
        <family val="2"/>
        <charset val="238"/>
        <scheme val="minor"/>
      </rPr>
      <t xml:space="preserve"> x </t>
    </r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</si>
  <si>
    <t>25/32 x 20/25</t>
  </si>
  <si>
    <t>32/40 x 20/25</t>
  </si>
  <si>
    <t>32/40 x 25/40</t>
  </si>
  <si>
    <t>40/50 x 25/32</t>
  </si>
  <si>
    <t>40/50 x 32/40</t>
  </si>
  <si>
    <t>50/63 x 32/40</t>
  </si>
  <si>
    <t>50/63 x 40/50</t>
  </si>
  <si>
    <t>63/75 x 50</t>
  </si>
  <si>
    <t>75/90 x 50</t>
  </si>
  <si>
    <t>75/90 x 63</t>
  </si>
  <si>
    <t>90/110 x 63/75</t>
  </si>
  <si>
    <t>90/110 x 75/90</t>
  </si>
  <si>
    <t>110/125 x 63</t>
  </si>
  <si>
    <t>110/125 x 75</t>
  </si>
  <si>
    <t>110/125 x 90</t>
  </si>
  <si>
    <t>125/140 x 63/75</t>
  </si>
  <si>
    <t>125/140 x 75/90</t>
  </si>
  <si>
    <t>125/140 x 90/110</t>
  </si>
  <si>
    <t>125/140 x 110/125</t>
  </si>
  <si>
    <t>140/160 x 75/90</t>
  </si>
  <si>
    <t>140/160 x 90/110</t>
  </si>
  <si>
    <t>140/160 x 110/125</t>
  </si>
  <si>
    <t>140/160 x 125</t>
  </si>
  <si>
    <t>160 x 75/90</t>
  </si>
  <si>
    <t>160 x 90/100</t>
  </si>
  <si>
    <t>160 x 110/125</t>
  </si>
  <si>
    <t>160 x 125/140</t>
  </si>
  <si>
    <t>200/225 x 110</t>
  </si>
  <si>
    <t>200/225 x 125</t>
  </si>
  <si>
    <t>200/225 x 140</t>
  </si>
  <si>
    <t>200/225 x 160</t>
  </si>
  <si>
    <t>M x F</t>
  </si>
  <si>
    <t xml:space="preserve">M E Z I P Ř Í R U B O V Á  </t>
  </si>
  <si>
    <t>101PEMARKER</t>
  </si>
  <si>
    <t>Popisovač PE potrubí CLEVELINGS (stříbrný)</t>
  </si>
  <si>
    <t>00/00/00</t>
  </si>
  <si>
    <t xml:space="preserve">O P Ě R N É   P O U Z D R O </t>
  </si>
  <si>
    <t>Polyvaletní BLUEBOX 1.0                            20 mm - 160 mm se skenerem</t>
  </si>
  <si>
    <t>Polyvaletní PEGASUS HC                             20 mm - 1000 mm</t>
  </si>
  <si>
    <t xml:space="preserve">P V C - U   N Á S T Ě N K A </t>
  </si>
  <si>
    <t>BAZÉNOVÉ HADICE - vysavačové</t>
  </si>
  <si>
    <t>BH580032</t>
  </si>
  <si>
    <r>
      <t xml:space="preserve">VYSAVAČOVÁ HADICE nekonečná, dělitelná; </t>
    </r>
    <r>
      <rPr>
        <b/>
        <sz val="10"/>
        <rFont val="Calibri"/>
        <family val="2"/>
        <charset val="238"/>
        <scheme val="minor"/>
      </rPr>
      <t>průměr 32 mm</t>
    </r>
    <r>
      <rPr>
        <sz val="10"/>
        <rFont val="Calibri"/>
        <family val="2"/>
        <charset val="238"/>
        <scheme val="minor"/>
      </rPr>
      <t>; modrá barva balení po 50 m</t>
    </r>
  </si>
  <si>
    <t>BH580038</t>
  </si>
  <si>
    <r>
      <t xml:space="preserve">VYSAVAČOVÁ HADICE nekonečná, dělitelná; </t>
    </r>
    <r>
      <rPr>
        <b/>
        <sz val="10"/>
        <rFont val="Calibri"/>
        <family val="2"/>
        <charset val="238"/>
        <scheme val="minor"/>
      </rPr>
      <t>průměr 38 mm</t>
    </r>
    <r>
      <rPr>
        <sz val="10"/>
        <rFont val="Calibri"/>
        <family val="2"/>
        <charset val="238"/>
        <scheme val="minor"/>
      </rPr>
      <t>; modrá barva balení po 50 m</t>
    </r>
  </si>
  <si>
    <t>BH583808</t>
  </si>
  <si>
    <t>BH583810</t>
  </si>
  <si>
    <t>BH583812</t>
  </si>
  <si>
    <t>BH583815</t>
  </si>
  <si>
    <t>BH580138</t>
  </si>
  <si>
    <t>BH580151</t>
  </si>
  <si>
    <t>VYSAVAČOVÁ HADICE pr. 38 mm; balená po 8 m</t>
  </si>
  <si>
    <t>VYSAVAČOVÁ HADICE pr. 38 mm; balená po 10 m</t>
  </si>
  <si>
    <t>VYSAVAČOVÁ HADICE pr. 38 mm; balená po 12 m</t>
  </si>
  <si>
    <t>VYSAVAČOVÁ HADICE pr. 38 mm; balená po 15 m</t>
  </si>
  <si>
    <t>H I D R O T U B O ®</t>
  </si>
  <si>
    <t>ESPIROPOOL  P R O T E C T ®</t>
  </si>
  <si>
    <t>EP583051</t>
  </si>
  <si>
    <t>EP583063</t>
  </si>
  <si>
    <t>51210020B</t>
  </si>
  <si>
    <t>51210025B</t>
  </si>
  <si>
    <t>51210026B</t>
  </si>
  <si>
    <t>Turboškrabka d. 20 EURO-DRILL</t>
  </si>
  <si>
    <t>TURBO ŠKRABKA EURO-DRILL</t>
  </si>
  <si>
    <t>Turboškrabka d. 25 EURO-DRILL</t>
  </si>
  <si>
    <t>Turboškrabka d. 32 EURO-DRILL</t>
  </si>
  <si>
    <t>Turboškrabka d. 40 EURO-DRILL</t>
  </si>
  <si>
    <t>Turboškrabka d. 50 EURO-DRILL</t>
  </si>
  <si>
    <t>Turboškrabka d. 63 EURO-DRILL</t>
  </si>
  <si>
    <t>pro dimenze 16 - 63 mm</t>
  </si>
  <si>
    <t>pro dimenze 20 - 63 mm</t>
  </si>
  <si>
    <t>pro dimenze 75 - 110 mm</t>
  </si>
  <si>
    <r>
      <t xml:space="preserve">Na </t>
    </r>
    <r>
      <rPr>
        <b/>
        <sz val="14"/>
        <rFont val="Calibri"/>
        <family val="2"/>
        <charset val="238"/>
        <scheme val="minor"/>
      </rPr>
      <t>clevelings.cz</t>
    </r>
    <r>
      <rPr>
        <sz val="14"/>
        <rFont val="Calibri"/>
        <family val="2"/>
        <charset val="238"/>
        <scheme val="minor"/>
      </rPr>
      <t xml:space="preserve"> v sekci Ke stažení naleznete </t>
    </r>
  </si>
  <si>
    <t xml:space="preserve">naše instruktážní video montážního postupu </t>
  </si>
  <si>
    <t>PP mechanických svěrných tvarovek ELYSEE.</t>
  </si>
  <si>
    <t>instruktážní video správného montážního</t>
  </si>
  <si>
    <r>
      <t xml:space="preserve">Na </t>
    </r>
    <r>
      <rPr>
        <b/>
        <sz val="13"/>
        <rFont val="Calibri"/>
        <family val="2"/>
        <charset val="238"/>
        <scheme val="minor"/>
      </rPr>
      <t>clevelings.cz</t>
    </r>
    <r>
      <rPr>
        <sz val="13"/>
        <rFont val="Calibri"/>
        <family val="2"/>
        <charset val="238"/>
        <scheme val="minor"/>
      </rPr>
      <t xml:space="preserve"> v sekci Ke stažení naleznete </t>
    </r>
  </si>
  <si>
    <t xml:space="preserve">postupu při lepení materiálu PVC-U. </t>
  </si>
  <si>
    <t xml:space="preserve">NA VYŽÁDÁNÍ NACENÍME HDPE100 POTRUBÍ  V PRŮMĚRECH DN 32-1600 V TLAKOVÝCH ŘADÁCH PN 6-PN 25.  </t>
  </si>
  <si>
    <t>H D P E   T L A K O V É   P O T R U B Í</t>
  </si>
  <si>
    <t>17810450PP</t>
  </si>
  <si>
    <t>17810500PP</t>
  </si>
  <si>
    <t>17810560PP</t>
  </si>
  <si>
    <t>17810630PP</t>
  </si>
  <si>
    <t>V5164016T</t>
  </si>
  <si>
    <t>V5165016</t>
  </si>
  <si>
    <t xml:space="preserve">1 1/4" x 1" </t>
  </si>
  <si>
    <t>C0461229</t>
  </si>
  <si>
    <t xml:space="preserve">řezák plast.trubek 110 -200 mm       </t>
  </si>
  <si>
    <r>
      <t xml:space="preserve">VYSAVAČOVÁ HADICE pro veřejné bazény; </t>
    </r>
    <r>
      <rPr>
        <b/>
        <sz val="10"/>
        <rFont val="Calibri"/>
        <family val="2"/>
        <charset val="238"/>
        <scheme val="minor"/>
      </rPr>
      <t>průměr 38 mm</t>
    </r>
    <r>
      <rPr>
        <sz val="10"/>
        <rFont val="Calibri"/>
        <family val="2"/>
        <charset val="238"/>
        <scheme val="minor"/>
      </rPr>
      <t>; profesionální řešení; modrá barva</t>
    </r>
  </si>
  <si>
    <r>
      <t xml:space="preserve">VYSAVAČOVÁ HADICE pro veřejné bazény; </t>
    </r>
    <r>
      <rPr>
        <b/>
        <sz val="10"/>
        <rFont val="Calibri"/>
        <family val="2"/>
        <charset val="238"/>
        <scheme val="minor"/>
      </rPr>
      <t>průměr 51 mm</t>
    </r>
    <r>
      <rPr>
        <sz val="10"/>
        <rFont val="Calibri"/>
        <family val="2"/>
        <charset val="238"/>
        <scheme val="minor"/>
      </rPr>
      <t>; profesionální řešení; modrá barva</t>
    </r>
  </si>
  <si>
    <t>BLUEBOX1.0</t>
  </si>
  <si>
    <t>Polyvaletní BLUEBOX 1.0                            20 mm - 160 mm s bezdrát. skenerem</t>
  </si>
  <si>
    <t>P O L Y V A L E N T N Í    B L U E B O X   2.0</t>
  </si>
  <si>
    <t>BLUEBOX1.0WS</t>
  </si>
  <si>
    <t>BLUEBOX2.0WS</t>
  </si>
  <si>
    <t>Polyvalentní EURO JUNIOR                          20 mm - 160 mm se skenerem a pamětí</t>
  </si>
  <si>
    <t>Polyvalentní EURO MIDI                               20 mm - 400 mm se skenerem a pamětí</t>
  </si>
  <si>
    <t>Polyvalentní EURO MAXI                              20 mm - 630 mm se skenerem a pamětí</t>
  </si>
  <si>
    <t>Y - K U S  d l o u h ý  PN16</t>
  </si>
  <si>
    <t>KH (Rd) 1,1-1,6 m</t>
  </si>
  <si>
    <t>KH (Rd) 0,7-1,0 m</t>
  </si>
  <si>
    <t>KH (Rd) 1,3-1,9 m</t>
  </si>
  <si>
    <t>KH (Rd) 1,7-2,5 m</t>
  </si>
  <si>
    <t>pro EUROSTANDARD</t>
  </si>
  <si>
    <t xml:space="preserve">F I X N Í  T Y Č </t>
  </si>
  <si>
    <t xml:space="preserve">T E L E S K O P I C K Á  T Y Č </t>
  </si>
  <si>
    <t xml:space="preserve">Na vyžádání naceníme zemní soupravy v obou provedeních pro armatury jiných výrobců. </t>
  </si>
  <si>
    <t>KH (Rd) 0,75m</t>
  </si>
  <si>
    <t>KH (Rd) 1 m</t>
  </si>
  <si>
    <t>KH (Rd) 0,9-1,3 m</t>
  </si>
  <si>
    <t xml:space="preserve">přípojkový ovládací klíč pro zemní soupravy </t>
  </si>
  <si>
    <t>univerzální dvoudílný ovládací klíč</t>
  </si>
  <si>
    <t xml:space="preserve">K O L M A T ® </t>
  </si>
  <si>
    <t>Těsnicí hmota pro těsnění závitových spojů</t>
  </si>
  <si>
    <t>C E N A                                                ( CZK )</t>
  </si>
  <si>
    <t>KH (Rd) 1,25 m</t>
  </si>
  <si>
    <t>KH (Rd) 1,5 m</t>
  </si>
  <si>
    <t xml:space="preserve">14. STAVEBNÍ CHEMIE GRIFFON  </t>
  </si>
  <si>
    <t>15. PVC FLEXIBILNÍ HADICE</t>
  </si>
  <si>
    <t>16. PVC-U TLAKOVÉ POTRUBÍ PN10, PN16</t>
  </si>
  <si>
    <t>17. PE TLAKOVÉ POTRUBÍ</t>
  </si>
  <si>
    <t>18. BAZÉNOVÉ PŘÍSLUŠENSTVÍ</t>
  </si>
  <si>
    <t xml:space="preserve">    15  &gt;  P V C   F L E X I B I L N Í   H A D I C E   E S P I R O F L E X </t>
  </si>
  <si>
    <t xml:space="preserve">    16  &gt;  P V C - U   T L A K O V É   P O T R U B Í   PN10, PN16</t>
  </si>
  <si>
    <t xml:space="preserve">    17  &gt;  P E   T L A K O V É   P O T R U B Í  PE 100 / PE 100 RC (PN10, PN16)</t>
  </si>
  <si>
    <t xml:space="preserve">     1 8  &gt;  B A Z É N O V É   P Ř Í S L U Š E N S T V Í </t>
  </si>
  <si>
    <t xml:space="preserve">Lepidlo bílé - 435g </t>
  </si>
  <si>
    <t xml:space="preserve">Lepidlo černé - 435g </t>
  </si>
  <si>
    <t xml:space="preserve">Lepidlo "salám" bílé - 900g </t>
  </si>
  <si>
    <t>Lepidlo/Tmel</t>
  </si>
  <si>
    <t>Montážní lepidlo/tmel s velmi vysokou elasticitou - bílé 425 g</t>
  </si>
  <si>
    <t>Montážní lepidlo/tmel s velmi vysokou elasticitou - černé 425 g</t>
  </si>
  <si>
    <t>Montážní lepidlo/tmel s velmi vysokou elasticitou - transparent 425 g</t>
  </si>
  <si>
    <t>Multifunkční tmel prémiové kvality - bílý 280ml</t>
  </si>
  <si>
    <t>Multifunkční tmel prémiové kvality - antracit 280 ml</t>
  </si>
  <si>
    <t>Multifunkční tmel prémiové kvality - šedý 280 ml</t>
  </si>
  <si>
    <t>Multifunkční tmel prémiové kvality - transparent 280 ml</t>
  </si>
  <si>
    <t>Multifunkční tmel prémiové kvality - černý 280 ml</t>
  </si>
  <si>
    <t>Multifunkční tmel prémiové kvality - šedý průhledný 280 ml</t>
  </si>
  <si>
    <t>WOODMAX EXPRESS POWER</t>
  </si>
  <si>
    <t>super lepidlo na dřevo</t>
  </si>
  <si>
    <t>Lepidlo na dřevo - 380 g</t>
  </si>
  <si>
    <t xml:space="preserve"> HBS-200  Tekutá těsnící guma</t>
  </si>
  <si>
    <t>Opravná páska -  tekutá guma 7.5 cm/5 m</t>
  </si>
  <si>
    <t>tekutá těsnící guma  - kartuš 310 g</t>
  </si>
  <si>
    <t>tekutá těsnící  guma  - kbelík  1 l</t>
  </si>
  <si>
    <t>tekutá těsnící  guma  - kbelík  5 l</t>
  </si>
  <si>
    <t>GEOTEXTILIE</t>
  </si>
  <si>
    <t>Geotextilie - netkaná textilie pro hydroizolaci 15cm /20 m</t>
  </si>
  <si>
    <t>Profesionální pistole na kartuše/salám</t>
  </si>
  <si>
    <t>Pistole kartuše GUN PROFESSIONAL</t>
  </si>
  <si>
    <t>Pistole salám POLY MAX SAUSAGE GUN</t>
  </si>
  <si>
    <t>SCRUB WIPES</t>
  </si>
  <si>
    <t>Multifunkční, profesionální čistící ubrousky s peelingem 75 ks</t>
  </si>
  <si>
    <t>Tryska na salámové pistole</t>
  </si>
  <si>
    <t>Trysky na salámové pistole 6 ks</t>
  </si>
  <si>
    <t xml:space="preserve">     1 4  &gt; S T A V E B N Í  CH E M I E  G R I F F O N   </t>
  </si>
  <si>
    <t>13. PVC, PE LEPIDLA, ČISTIČE, BAZÉNOVÁ CHEMIE</t>
  </si>
  <si>
    <t>109166332V</t>
  </si>
  <si>
    <t>25216025B</t>
  </si>
  <si>
    <t>rotační škrabka Ø 32-160 mm vč. ochranného obalu</t>
  </si>
  <si>
    <t>NTZWUN32160</t>
  </si>
  <si>
    <t>NTZWUN63400</t>
  </si>
  <si>
    <t>rotační škrabka Ø 63-400 mm vč. ochranného obalu</t>
  </si>
  <si>
    <t>řetězová škrabka PE potrubí pro průměry d. 250 - 800 mm</t>
  </si>
  <si>
    <t>rotační škrabka Ø 75 - 180 mm</t>
  </si>
  <si>
    <t>rotační škrabka Ø 125 - 400 mm</t>
  </si>
  <si>
    <t>PS-180 / PS-400</t>
  </si>
  <si>
    <t>RTC - 315 / RTC -500</t>
  </si>
  <si>
    <t>rotační škrabka Ø 75 - 315 mm</t>
  </si>
  <si>
    <t>rotační škrabka Ø 180 - 500 mm</t>
  </si>
  <si>
    <t>fixační svorky s kloubem pro Ø 20-63,   redukční vložky 20-25-32-40-50 mm</t>
  </si>
  <si>
    <t>fixační svorky s kloubem pro Ø 20-125, redukční vložky 20-25-32-40-50-63-75-90-110 mm</t>
  </si>
  <si>
    <t>fixační svorky pro Ø 140-630 mm, s vázáním</t>
  </si>
  <si>
    <t>fixační svorky s kloubem pro Ø 225</t>
  </si>
  <si>
    <t>Polyvalentní BLUEBOX 2.0.                               20 mm - 400 mm s bezdrát. skenerem a pamětí</t>
  </si>
  <si>
    <t>ZHCN-160 CNC</t>
  </si>
  <si>
    <t>plně automatická Ø 50-160 mm</t>
  </si>
  <si>
    <t>ZHCN-250 CNC</t>
  </si>
  <si>
    <t>plně automatická Ø 63-250 mm</t>
  </si>
  <si>
    <t>ZHCN-315 CNC</t>
  </si>
  <si>
    <t>plně automatická Ø 90-315 mm</t>
  </si>
  <si>
    <t>ZHCN-400 CNC</t>
  </si>
  <si>
    <t>plně automatická Ø 110-400 mm</t>
  </si>
  <si>
    <t>ZHCN-630 CNC</t>
  </si>
  <si>
    <t>plně automatická Ø 355-630 mm</t>
  </si>
  <si>
    <t>ZHCN CNC AUTOMAT</t>
  </si>
  <si>
    <t>Rychlorozkládací ochranný stan</t>
  </si>
  <si>
    <t>NTTENT</t>
  </si>
  <si>
    <t>ROTAČNÍ ŠKRABKA Ø32-160</t>
  </si>
  <si>
    <t>ROTAČNÍ ŠKRABKA Ø63-400</t>
  </si>
  <si>
    <t>(s k l á d a n ý)</t>
  </si>
  <si>
    <t xml:space="preserve">K U L O V Ý   K O H O U T   H D P E </t>
  </si>
  <si>
    <t>( VODA / PLYN )</t>
  </si>
  <si>
    <t xml:space="preserve">BEZ ZEMNÍ SOUPRAVY </t>
  </si>
  <si>
    <t>1 1/2" x   2"</t>
  </si>
  <si>
    <t>S PRŮHLEDNÝM VÍČKEM</t>
  </si>
  <si>
    <t>Z P Ě T N Ý  V E N T I L  "T"</t>
  </si>
  <si>
    <t>pro dimenze 16 - 40 mm</t>
  </si>
  <si>
    <t>V5173160</t>
  </si>
  <si>
    <t>V5173075</t>
  </si>
  <si>
    <t>01611131012F</t>
  </si>
  <si>
    <t>01611131034F</t>
  </si>
  <si>
    <t>01611131100F</t>
  </si>
  <si>
    <t>01611131114F</t>
  </si>
  <si>
    <t>01611131150F</t>
  </si>
  <si>
    <t>01611131200F</t>
  </si>
  <si>
    <t>01611131012M</t>
  </si>
  <si>
    <t>01611131034M</t>
  </si>
  <si>
    <t>01611131100M</t>
  </si>
  <si>
    <t>01611131114M</t>
  </si>
  <si>
    <t>01611131150M</t>
  </si>
  <si>
    <t>01611131200M</t>
  </si>
  <si>
    <t>149020PE</t>
  </si>
  <si>
    <t>149025PE</t>
  </si>
  <si>
    <t>149032PE</t>
  </si>
  <si>
    <t>149040PE</t>
  </si>
  <si>
    <t>149050PE</t>
  </si>
  <si>
    <t>149063PE</t>
  </si>
  <si>
    <t>EPDM MAX</t>
  </si>
  <si>
    <t>Lepidlo a tmel pro EPDM 465g černý</t>
  </si>
  <si>
    <t xml:space="preserve">  Univerzální, vodotěsné lepidlo a tmel</t>
  </si>
  <si>
    <r>
      <t xml:space="preserve">POLYMAX HT EXPRESS - </t>
    </r>
    <r>
      <rPr>
        <b/>
        <sz val="10"/>
        <color theme="1"/>
        <rFont val="Calibri"/>
        <family val="2"/>
        <charset val="238"/>
        <scheme val="minor"/>
      </rPr>
      <t>lepidlo</t>
    </r>
  </si>
  <si>
    <t>multifunkční tmel</t>
  </si>
  <si>
    <t>POLY MAX SEALANT</t>
  </si>
  <si>
    <t>MULTI TOOL</t>
  </si>
  <si>
    <t xml:space="preserve">                          Multifunkční nástroj </t>
  </si>
  <si>
    <t>Pro otevírání kartuší, řezání trysek a nanášení, zahlazení a/nebo odstraňování tmelů.</t>
  </si>
  <si>
    <t>Profesionální čistící ubrousky</t>
  </si>
  <si>
    <t>V- NOZZLE Polymax</t>
  </si>
  <si>
    <t xml:space="preserve">na dotaz </t>
  </si>
  <si>
    <t>SFT-101 - samolepící těsnící páska</t>
  </si>
  <si>
    <t>Univerzální opravná páska 25mm x 3m na teflonové bázi</t>
  </si>
  <si>
    <t xml:space="preserve">LED LAMP PAR56 270LED RGB s dálkovým ovladačem </t>
  </si>
  <si>
    <r>
      <rPr>
        <b/>
        <sz val="10"/>
        <color theme="1"/>
        <rFont val="Calibri"/>
        <family val="2"/>
        <charset val="238"/>
        <scheme val="minor"/>
      </rPr>
      <t>e-mail:</t>
    </r>
    <r>
      <rPr>
        <sz val="10"/>
        <color theme="1"/>
        <rFont val="Calibri"/>
        <family val="2"/>
        <charset val="238"/>
        <scheme val="minor"/>
      </rPr>
      <t xml:space="preserve"> petra@clevelings.cz     petra.z@clevelings.cz     michaela@clevelings.cz     info@clevelings.cz    jiri@clevelings.cz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</si>
</sst>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[$€-1]"/>
    <numFmt numFmtId="167" formatCode="#,##0\ &quot;Kč&quot;"/>
    <numFmt numFmtId="168" formatCode="_-* #,##0.00\ [$€-1]_-;\-* #,##0.00\ [$€-1]_-;_-* &quot;-&quot;??\ [$€-1]_-"/>
    <numFmt numFmtId="169" formatCode="0.000"/>
    <numFmt numFmtId="170" formatCode="#,##0.00&quot; Kč&quot;"/>
    <numFmt numFmtId="171" formatCode="0.0"/>
  </numFmts>
  <fonts count="9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indexed="18"/>
      <name val="Calibri"/>
      <family val="2"/>
      <charset val="238"/>
      <scheme val="minor"/>
    </font>
    <font>
      <b/>
      <sz val="10"/>
      <color rgb="FF16A7DB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9"/>
      <color indexed="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292C32"/>
      <name val="Open Sans"/>
      <family val="2"/>
    </font>
    <font>
      <b/>
      <sz val="24"/>
      <color rgb="FFFFFFFF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Aptos Display"/>
      <family val="2"/>
    </font>
    <font>
      <u/>
      <sz val="10"/>
      <color indexed="12"/>
      <name val="Aptos Display"/>
      <family val="2"/>
    </font>
    <font>
      <sz val="10"/>
      <name val="Aptos Display"/>
      <family val="2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Aptos"/>
      <family val="2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EEECE1"/>
      </patternFill>
    </fill>
    <fill>
      <patternFill patternType="solid">
        <fgColor theme="0" tint="-0.14999847407452621"/>
        <bgColor rgb="FFEEECE1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2" fontId="25" fillId="0" borderId="0"/>
    <xf numFmtId="9" fontId="2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9" fontId="28" fillId="0" borderId="0" applyFont="0" applyFill="0" applyBorder="0" applyAlignment="0" applyProtection="0"/>
    <xf numFmtId="2" fontId="29" fillId="0" borderId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32" fillId="0" borderId="0"/>
    <xf numFmtId="0" fontId="23" fillId="0" borderId="0"/>
    <xf numFmtId="9" fontId="23" fillId="0" borderId="0" applyFont="0" applyFill="0" applyBorder="0" applyAlignment="0" applyProtection="0"/>
    <xf numFmtId="0" fontId="30" fillId="0" borderId="0"/>
    <xf numFmtId="168" fontId="34" fillId="0" borderId="0" applyFont="0" applyFill="0" applyBorder="0" applyAlignment="0" applyProtection="0"/>
    <xf numFmtId="0" fontId="35" fillId="0" borderId="0"/>
    <xf numFmtId="0" fontId="36" fillId="0" borderId="0"/>
    <xf numFmtId="0" fontId="24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9" fontId="24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8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24" fillId="0" borderId="0"/>
    <xf numFmtId="0" fontId="1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4" fillId="0" borderId="0"/>
    <xf numFmtId="9" fontId="1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</cellStyleXfs>
  <cellXfs count="1342">
    <xf numFmtId="0" fontId="0" fillId="0" borderId="0" xfId="0"/>
    <xf numFmtId="0" fontId="33" fillId="0" borderId="0" xfId="12" applyFont="1" applyAlignment="1">
      <alignment horizontal="center"/>
    </xf>
    <xf numFmtId="165" fontId="33" fillId="0" borderId="0" xfId="12" applyNumberFormat="1" applyFont="1" applyAlignment="1">
      <alignment horizontal="center"/>
    </xf>
    <xf numFmtId="0" fontId="33" fillId="0" borderId="0" xfId="12" applyFont="1"/>
    <xf numFmtId="0" fontId="42" fillId="3" borderId="1" xfId="0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center"/>
    </xf>
    <xf numFmtId="0" fontId="43" fillId="2" borderId="1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21" fillId="0" borderId="0" xfId="17" applyFont="1"/>
    <xf numFmtId="0" fontId="38" fillId="0" borderId="0" xfId="0" applyFont="1"/>
    <xf numFmtId="0" fontId="38" fillId="2" borderId="0" xfId="8" applyFont="1" applyFill="1" applyAlignment="1">
      <alignment horizontal="center"/>
    </xf>
    <xf numFmtId="0" fontId="44" fillId="0" borderId="0" xfId="0" applyFont="1"/>
    <xf numFmtId="165" fontId="38" fillId="0" borderId="0" xfId="0" applyNumberFormat="1" applyFont="1"/>
    <xf numFmtId="165" fontId="41" fillId="0" borderId="0" xfId="0" applyNumberFormat="1" applyFont="1" applyAlignment="1">
      <alignment horizontal="center"/>
    </xf>
    <xf numFmtId="165" fontId="44" fillId="0" borderId="0" xfId="0" applyNumberFormat="1" applyFont="1"/>
    <xf numFmtId="0" fontId="41" fillId="2" borderId="0" xfId="0" applyFont="1" applyFill="1" applyAlignment="1">
      <alignment horizontal="left"/>
    </xf>
    <xf numFmtId="0" fontId="44" fillId="2" borderId="0" xfId="0" applyFont="1" applyFill="1"/>
    <xf numFmtId="2" fontId="41" fillId="0" borderId="0" xfId="0" applyNumberFormat="1" applyFont="1" applyAlignment="1">
      <alignment horizontal="center"/>
    </xf>
    <xf numFmtId="2" fontId="38" fillId="0" borderId="0" xfId="0" applyNumberFormat="1" applyFont="1"/>
    <xf numFmtId="2" fontId="39" fillId="0" borderId="0" xfId="0" applyNumberFormat="1" applyFont="1"/>
    <xf numFmtId="0" fontId="38" fillId="3" borderId="3" xfId="0" applyFont="1" applyFill="1" applyBorder="1"/>
    <xf numFmtId="0" fontId="41" fillId="3" borderId="1" xfId="0" applyFont="1" applyFill="1" applyBorder="1" applyAlignment="1">
      <alignment horizontal="left"/>
    </xf>
    <xf numFmtId="0" fontId="38" fillId="0" borderId="3" xfId="0" applyFont="1" applyBorder="1"/>
    <xf numFmtId="0" fontId="41" fillId="2" borderId="1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/>
    </xf>
    <xf numFmtId="0" fontId="38" fillId="0" borderId="1" xfId="0" applyFont="1" applyBorder="1"/>
    <xf numFmtId="0" fontId="41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38" fillId="3" borderId="0" xfId="0" applyFont="1" applyFill="1" applyAlignment="1">
      <alignment horizontal="center"/>
    </xf>
    <xf numFmtId="2" fontId="38" fillId="3" borderId="0" xfId="0" applyNumberFormat="1" applyFont="1" applyFill="1" applyAlignment="1">
      <alignment horizontal="center"/>
    </xf>
    <xf numFmtId="0" fontId="39" fillId="0" borderId="0" xfId="0" applyFont="1"/>
    <xf numFmtId="0" fontId="49" fillId="0" borderId="0" xfId="17" applyFont="1" applyAlignment="1">
      <alignment horizontal="left" vertical="center"/>
    </xf>
    <xf numFmtId="0" fontId="41" fillId="0" borderId="0" xfId="0" applyFont="1"/>
    <xf numFmtId="167" fontId="44" fillId="0" borderId="0" xfId="0" applyNumberFormat="1" applyFont="1"/>
    <xf numFmtId="0" fontId="38" fillId="2" borderId="0" xfId="8" applyFont="1" applyFill="1" applyAlignment="1">
      <alignment horizontal="center" wrapText="1"/>
    </xf>
    <xf numFmtId="0" fontId="38" fillId="0" borderId="0" xfId="8" applyFont="1" applyAlignment="1">
      <alignment horizontal="center"/>
    </xf>
    <xf numFmtId="1" fontId="38" fillId="2" borderId="0" xfId="8" applyNumberFormat="1" applyFont="1" applyFill="1" applyAlignment="1">
      <alignment horizontal="center"/>
    </xf>
    <xf numFmtId="0" fontId="39" fillId="2" borderId="0" xfId="8" applyFont="1" applyFill="1" applyAlignment="1">
      <alignment horizontal="center"/>
    </xf>
    <xf numFmtId="0" fontId="38" fillId="0" borderId="0" xfId="0" applyFont="1" applyAlignment="1">
      <alignment vertical="center"/>
    </xf>
    <xf numFmtId="0" fontId="41" fillId="0" borderId="2" xfId="0" applyFont="1" applyBorder="1" applyAlignment="1">
      <alignment horizontal="left"/>
    </xf>
    <xf numFmtId="165" fontId="44" fillId="0" borderId="0" xfId="0" applyNumberFormat="1" applyFont="1" applyAlignment="1">
      <alignment horizontal="center"/>
    </xf>
    <xf numFmtId="0" fontId="48" fillId="0" borderId="0" xfId="0" applyFont="1"/>
    <xf numFmtId="0" fontId="44" fillId="0" borderId="0" xfId="0" applyFont="1" applyAlignment="1">
      <alignment vertical="center"/>
    </xf>
    <xf numFmtId="2" fontId="44" fillId="0" borderId="0" xfId="0" applyNumberFormat="1" applyFont="1"/>
    <xf numFmtId="0" fontId="41" fillId="0" borderId="1" xfId="0" applyFont="1" applyBorder="1" applyAlignment="1">
      <alignment horizontal="left"/>
    </xf>
    <xf numFmtId="165" fontId="41" fillId="3" borderId="0" xfId="0" applyNumberFormat="1" applyFont="1" applyFill="1" applyAlignment="1">
      <alignment horizontal="center"/>
    </xf>
    <xf numFmtId="0" fontId="42" fillId="3" borderId="0" xfId="0" applyFont="1" applyFill="1" applyAlignment="1">
      <alignment horizontal="center" vertical="center"/>
    </xf>
    <xf numFmtId="0" fontId="41" fillId="0" borderId="3" xfId="0" applyFont="1" applyBorder="1" applyAlignment="1">
      <alignment horizontal="left"/>
    </xf>
    <xf numFmtId="1" fontId="41" fillId="2" borderId="0" xfId="0" applyNumberFormat="1" applyFont="1" applyFill="1" applyAlignment="1">
      <alignment horizontal="center" vertical="center" wrapText="1"/>
    </xf>
    <xf numFmtId="2" fontId="44" fillId="2" borderId="0" xfId="2" applyFont="1" applyFill="1" applyAlignment="1">
      <alignment horizontal="center" vertical="center" shrinkToFit="1"/>
    </xf>
    <xf numFmtId="165" fontId="44" fillId="2" borderId="0" xfId="0" applyNumberFormat="1" applyFont="1" applyFill="1"/>
    <xf numFmtId="2" fontId="44" fillId="0" borderId="0" xfId="0" applyNumberFormat="1" applyFont="1" applyAlignment="1">
      <alignment horizontal="left"/>
    </xf>
    <xf numFmtId="0" fontId="21" fillId="0" borderId="0" xfId="12" applyFont="1"/>
    <xf numFmtId="165" fontId="21" fillId="0" borderId="0" xfId="12" applyNumberFormat="1" applyFont="1" applyAlignment="1">
      <alignment horizontal="center"/>
    </xf>
    <xf numFmtId="0" fontId="41" fillId="2" borderId="3" xfId="0" applyFont="1" applyFill="1" applyBorder="1" applyAlignment="1">
      <alignment horizontal="left"/>
    </xf>
    <xf numFmtId="9" fontId="44" fillId="0" borderId="0" xfId="3" applyFont="1" applyFill="1" applyBorder="1" applyAlignment="1">
      <alignment horizontal="center"/>
    </xf>
    <xf numFmtId="0" fontId="38" fillId="3" borderId="0" xfId="0" applyFont="1" applyFill="1"/>
    <xf numFmtId="0" fontId="42" fillId="3" borderId="0" xfId="0" applyFont="1" applyFill="1"/>
    <xf numFmtId="0" fontId="42" fillId="3" borderId="0" xfId="0" applyFont="1" applyFill="1" applyAlignment="1">
      <alignment horizontal="center"/>
    </xf>
    <xf numFmtId="0" fontId="42" fillId="0" borderId="0" xfId="0" applyFont="1"/>
    <xf numFmtId="0" fontId="44" fillId="3" borderId="0" xfId="0" applyFont="1" applyFill="1" applyAlignment="1">
      <alignment horizontal="center"/>
    </xf>
    <xf numFmtId="2" fontId="44" fillId="3" borderId="0" xfId="0" applyNumberFormat="1" applyFont="1" applyFill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1" fillId="3" borderId="2" xfId="0" applyFont="1" applyFill="1" applyBorder="1" applyAlignment="1">
      <alignment horizontal="left"/>
    </xf>
    <xf numFmtId="0" fontId="38" fillId="3" borderId="1" xfId="0" applyFont="1" applyFill="1" applyBorder="1"/>
    <xf numFmtId="0" fontId="38" fillId="0" borderId="0" xfId="0" applyFont="1" applyAlignment="1">
      <alignment horizontal="left" indent="1"/>
    </xf>
    <xf numFmtId="0" fontId="41" fillId="0" borderId="0" xfId="0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38" fillId="3" borderId="2" xfId="0" applyFont="1" applyFill="1" applyBorder="1"/>
    <xf numFmtId="2" fontId="41" fillId="3" borderId="4" xfId="0" applyNumberFormat="1" applyFont="1" applyFill="1" applyBorder="1" applyAlignment="1">
      <alignment horizontal="center"/>
    </xf>
    <xf numFmtId="0" fontId="44" fillId="3" borderId="5" xfId="0" applyFont="1" applyFill="1" applyBorder="1" applyAlignment="1">
      <alignment horizontal="center"/>
    </xf>
    <xf numFmtId="2" fontId="41" fillId="3" borderId="6" xfId="0" applyNumberFormat="1" applyFont="1" applyFill="1" applyBorder="1" applyAlignment="1">
      <alignment horizontal="center"/>
    </xf>
    <xf numFmtId="2" fontId="44" fillId="3" borderId="5" xfId="0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left"/>
    </xf>
    <xf numFmtId="1" fontId="44" fillId="0" borderId="0" xfId="0" applyNumberFormat="1" applyFont="1" applyAlignment="1">
      <alignment horizontal="center" vertical="center" wrapText="1"/>
    </xf>
    <xf numFmtId="2" fontId="44" fillId="0" borderId="0" xfId="7" applyFont="1" applyAlignment="1">
      <alignment horizontal="center" vertical="center" shrinkToFit="1"/>
    </xf>
    <xf numFmtId="0" fontId="38" fillId="2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2" fontId="43" fillId="0" borderId="0" xfId="0" applyNumberFormat="1" applyFont="1" applyAlignment="1">
      <alignment horizontal="center"/>
    </xf>
    <xf numFmtId="0" fontId="43" fillId="0" borderId="3" xfId="0" applyFont="1" applyBorder="1" applyAlignment="1">
      <alignment horizontal="center"/>
    </xf>
    <xf numFmtId="2" fontId="38" fillId="3" borderId="4" xfId="0" applyNumberFormat="1" applyFont="1" applyFill="1" applyBorder="1"/>
    <xf numFmtId="0" fontId="42" fillId="3" borderId="3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/>
    </xf>
    <xf numFmtId="0" fontId="44" fillId="0" borderId="0" xfId="0" applyFont="1" applyAlignment="1">
      <alignment horizontal="left"/>
    </xf>
    <xf numFmtId="0" fontId="44" fillId="3" borderId="1" xfId="0" applyFont="1" applyFill="1" applyBorder="1" applyAlignment="1">
      <alignment horizontal="left"/>
    </xf>
    <xf numFmtId="0" fontId="44" fillId="3" borderId="2" xfId="0" applyFont="1" applyFill="1" applyBorder="1" applyAlignment="1">
      <alignment horizontal="left"/>
    </xf>
    <xf numFmtId="0" fontId="44" fillId="3" borderId="3" xfId="0" applyFont="1" applyFill="1" applyBorder="1" applyAlignment="1">
      <alignment horizontal="left"/>
    </xf>
    <xf numFmtId="0" fontId="44" fillId="3" borderId="1" xfId="0" applyFont="1" applyFill="1" applyBorder="1" applyAlignment="1">
      <alignment horizontal="center"/>
    </xf>
    <xf numFmtId="0" fontId="41" fillId="3" borderId="0" xfId="0" applyFont="1" applyFill="1"/>
    <xf numFmtId="165" fontId="41" fillId="3" borderId="4" xfId="0" applyNumberFormat="1" applyFont="1" applyFill="1" applyBorder="1" applyAlignment="1">
      <alignment horizontal="center"/>
    </xf>
    <xf numFmtId="0" fontId="41" fillId="3" borderId="5" xfId="0" applyFont="1" applyFill="1" applyBorder="1"/>
    <xf numFmtId="165" fontId="44" fillId="3" borderId="5" xfId="0" applyNumberFormat="1" applyFont="1" applyFill="1" applyBorder="1"/>
    <xf numFmtId="165" fontId="41" fillId="3" borderId="6" xfId="0" applyNumberFormat="1" applyFont="1" applyFill="1" applyBorder="1" applyAlignment="1">
      <alignment horizontal="center"/>
    </xf>
    <xf numFmtId="165" fontId="42" fillId="0" borderId="0" xfId="0" applyNumberFormat="1" applyFont="1" applyAlignment="1">
      <alignment horizontal="center" vertical="center"/>
    </xf>
    <xf numFmtId="0" fontId="42" fillId="3" borderId="1" xfId="0" applyFont="1" applyFill="1" applyBorder="1" applyAlignment="1">
      <alignment vertical="center" wrapText="1"/>
    </xf>
    <xf numFmtId="0" fontId="42" fillId="3" borderId="3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21" fillId="3" borderId="3" xfId="17" applyFont="1" applyFill="1" applyBorder="1"/>
    <xf numFmtId="0" fontId="21" fillId="3" borderId="1" xfId="17" applyFont="1" applyFill="1" applyBorder="1"/>
    <xf numFmtId="0" fontId="43" fillId="3" borderId="1" xfId="17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/>
    </xf>
    <xf numFmtId="0" fontId="41" fillId="3" borderId="0" xfId="0" applyFont="1" applyFill="1" applyAlignment="1">
      <alignment horizontal="center"/>
    </xf>
    <xf numFmtId="0" fontId="41" fillId="3" borderId="5" xfId="0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4" fontId="41" fillId="0" borderId="0" xfId="0" applyNumberFormat="1" applyFont="1" applyAlignment="1">
      <alignment horizontal="center" vertical="center"/>
    </xf>
    <xf numFmtId="0" fontId="39" fillId="0" borderId="0" xfId="17" applyFont="1"/>
    <xf numFmtId="0" fontId="38" fillId="3" borderId="7" xfId="0" applyFont="1" applyFill="1" applyBorder="1"/>
    <xf numFmtId="0" fontId="38" fillId="3" borderId="8" xfId="0" applyFont="1" applyFill="1" applyBorder="1"/>
    <xf numFmtId="0" fontId="38" fillId="3" borderId="4" xfId="0" applyFont="1" applyFill="1" applyBorder="1"/>
    <xf numFmtId="0" fontId="38" fillId="3" borderId="5" xfId="0" applyFont="1" applyFill="1" applyBorder="1"/>
    <xf numFmtId="0" fontId="38" fillId="3" borderId="6" xfId="0" applyFont="1" applyFill="1" applyBorder="1"/>
    <xf numFmtId="0" fontId="38" fillId="3" borderId="1" xfId="0" applyFont="1" applyFill="1" applyBorder="1" applyAlignment="1">
      <alignment horizontal="center" vertical="center" wrapText="1"/>
    </xf>
    <xf numFmtId="1" fontId="38" fillId="0" borderId="0" xfId="8" applyNumberFormat="1" applyFont="1" applyAlignment="1">
      <alignment horizontal="center"/>
    </xf>
    <xf numFmtId="1" fontId="38" fillId="3" borderId="3" xfId="8" applyNumberFormat="1" applyFont="1" applyFill="1" applyBorder="1" applyAlignment="1">
      <alignment horizontal="center"/>
    </xf>
    <xf numFmtId="1" fontId="38" fillId="3" borderId="7" xfId="8" applyNumberFormat="1" applyFont="1" applyFill="1" applyBorder="1" applyAlignment="1">
      <alignment horizontal="center"/>
    </xf>
    <xf numFmtId="1" fontId="38" fillId="3" borderId="8" xfId="8" applyNumberFormat="1" applyFont="1" applyFill="1" applyBorder="1" applyAlignment="1">
      <alignment horizontal="center"/>
    </xf>
    <xf numFmtId="0" fontId="38" fillId="3" borderId="1" xfId="8" applyFont="1" applyFill="1" applyBorder="1" applyAlignment="1">
      <alignment horizontal="center"/>
    </xf>
    <xf numFmtId="49" fontId="42" fillId="3" borderId="0" xfId="8" applyNumberFormat="1" applyFont="1" applyFill="1" applyAlignment="1">
      <alignment horizontal="center"/>
    </xf>
    <xf numFmtId="0" fontId="42" fillId="3" borderId="0" xfId="8" applyFont="1" applyFill="1" applyAlignment="1">
      <alignment horizontal="center"/>
    </xf>
    <xf numFmtId="0" fontId="38" fillId="3" borderId="0" xfId="8" applyFont="1" applyFill="1" applyAlignment="1">
      <alignment horizontal="center"/>
    </xf>
    <xf numFmtId="0" fontId="38" fillId="3" borderId="2" xfId="8" applyFont="1" applyFill="1" applyBorder="1" applyAlignment="1">
      <alignment horizontal="center"/>
    </xf>
    <xf numFmtId="49" fontId="42" fillId="3" borderId="5" xfId="8" applyNumberFormat="1" applyFont="1" applyFill="1" applyBorder="1" applyAlignment="1">
      <alignment horizontal="center"/>
    </xf>
    <xf numFmtId="0" fontId="42" fillId="3" borderId="5" xfId="8" applyFont="1" applyFill="1" applyBorder="1" applyAlignment="1">
      <alignment horizontal="center"/>
    </xf>
    <xf numFmtId="0" fontId="38" fillId="3" borderId="5" xfId="8" applyFont="1" applyFill="1" applyBorder="1" applyAlignment="1">
      <alignment horizontal="center"/>
    </xf>
    <xf numFmtId="4" fontId="38" fillId="3" borderId="5" xfId="8" applyNumberFormat="1" applyFont="1" applyFill="1" applyBorder="1" applyAlignment="1">
      <alignment horizontal="center"/>
    </xf>
    <xf numFmtId="4" fontId="42" fillId="3" borderId="6" xfId="8" applyNumberFormat="1" applyFont="1" applyFill="1" applyBorder="1" applyAlignment="1">
      <alignment horizontal="center"/>
    </xf>
    <xf numFmtId="1" fontId="38" fillId="3" borderId="1" xfId="8" applyNumberFormat="1" applyFont="1" applyFill="1" applyBorder="1" applyAlignment="1">
      <alignment horizontal="center"/>
    </xf>
    <xf numFmtId="1" fontId="38" fillId="3" borderId="0" xfId="8" applyNumberFormat="1" applyFont="1" applyFill="1" applyAlignment="1">
      <alignment horizontal="center"/>
    </xf>
    <xf numFmtId="1" fontId="38" fillId="3" borderId="4" xfId="8" applyNumberFormat="1" applyFont="1" applyFill="1" applyBorder="1" applyAlignment="1">
      <alignment horizontal="center"/>
    </xf>
    <xf numFmtId="0" fontId="42" fillId="3" borderId="1" xfId="0" applyFont="1" applyFill="1" applyBorder="1" applyAlignment="1">
      <alignment horizontal="center" vertical="top" wrapText="1"/>
    </xf>
    <xf numFmtId="0" fontId="39" fillId="3" borderId="3" xfId="0" applyFont="1" applyFill="1" applyBorder="1"/>
    <xf numFmtId="0" fontId="39" fillId="3" borderId="7" xfId="0" applyFont="1" applyFill="1" applyBorder="1"/>
    <xf numFmtId="165" fontId="39" fillId="3" borderId="7" xfId="0" applyNumberFormat="1" applyFont="1" applyFill="1" applyBorder="1"/>
    <xf numFmtId="0" fontId="39" fillId="3" borderId="8" xfId="0" applyFont="1" applyFill="1" applyBorder="1"/>
    <xf numFmtId="0" fontId="47" fillId="3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 wrapText="1"/>
    </xf>
    <xf numFmtId="0" fontId="52" fillId="3" borderId="1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left"/>
    </xf>
    <xf numFmtId="0" fontId="52" fillId="3" borderId="2" xfId="0" applyFont="1" applyFill="1" applyBorder="1" applyAlignment="1">
      <alignment horizontal="left"/>
    </xf>
    <xf numFmtId="0" fontId="39" fillId="3" borderId="1" xfId="0" applyFont="1" applyFill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left"/>
    </xf>
    <xf numFmtId="0" fontId="38" fillId="3" borderId="1" xfId="0" applyFont="1" applyFill="1" applyBorder="1" applyAlignment="1">
      <alignment horizontal="center" vertical="top" wrapText="1"/>
    </xf>
    <xf numFmtId="0" fontId="39" fillId="3" borderId="1" xfId="0" applyFont="1" applyFill="1" applyBorder="1" applyAlignment="1">
      <alignment horizontal="center" vertical="top" wrapText="1"/>
    </xf>
    <xf numFmtId="0" fontId="44" fillId="0" borderId="0" xfId="0" applyFont="1" applyAlignment="1">
      <alignment horizontal="center" vertical="center"/>
    </xf>
    <xf numFmtId="0" fontId="50" fillId="3" borderId="1" xfId="0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vertical="center" wrapText="1"/>
    </xf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left"/>
    </xf>
    <xf numFmtId="165" fontId="38" fillId="3" borderId="0" xfId="0" applyNumberFormat="1" applyFont="1" applyFill="1"/>
    <xf numFmtId="165" fontId="38" fillId="3" borderId="7" xfId="0" applyNumberFormat="1" applyFont="1" applyFill="1" applyBorder="1"/>
    <xf numFmtId="165" fontId="38" fillId="3" borderId="5" xfId="0" applyNumberFormat="1" applyFont="1" applyFill="1" applyBorder="1"/>
    <xf numFmtId="0" fontId="44" fillId="3" borderId="4" xfId="0" applyFont="1" applyFill="1" applyBorder="1"/>
    <xf numFmtId="0" fontId="41" fillId="0" borderId="0" xfId="0" applyFont="1" applyAlignment="1">
      <alignment horizontal="left" vertical="center"/>
    </xf>
    <xf numFmtId="165" fontId="44" fillId="3" borderId="0" xfId="0" applyNumberFormat="1" applyFont="1" applyFill="1" applyAlignment="1">
      <alignment horizontal="center"/>
    </xf>
    <xf numFmtId="0" fontId="41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left" vertical="center"/>
    </xf>
    <xf numFmtId="0" fontId="41" fillId="3" borderId="2" xfId="0" applyFont="1" applyFill="1" applyBorder="1" applyAlignment="1">
      <alignment horizontal="left" vertical="center"/>
    </xf>
    <xf numFmtId="0" fontId="41" fillId="3" borderId="3" xfId="0" applyFont="1" applyFill="1" applyBorder="1" applyAlignment="1">
      <alignment horizontal="left" vertical="center"/>
    </xf>
    <xf numFmtId="0" fontId="41" fillId="3" borderId="7" xfId="0" applyFont="1" applyFill="1" applyBorder="1" applyAlignment="1">
      <alignment horizontal="center" vertical="center"/>
    </xf>
    <xf numFmtId="0" fontId="44" fillId="3" borderId="7" xfId="0" applyFont="1" applyFill="1" applyBorder="1" applyAlignment="1">
      <alignment horizontal="center" vertical="center"/>
    </xf>
    <xf numFmtId="4" fontId="44" fillId="3" borderId="7" xfId="0" applyNumberFormat="1" applyFont="1" applyFill="1" applyBorder="1" applyAlignment="1">
      <alignment horizontal="center" vertical="center"/>
    </xf>
    <xf numFmtId="4" fontId="41" fillId="3" borderId="8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0" fontId="43" fillId="3" borderId="1" xfId="0" applyFont="1" applyFill="1" applyBorder="1" applyAlignment="1">
      <alignment vertical="center"/>
    </xf>
    <xf numFmtId="0" fontId="44" fillId="3" borderId="0" xfId="0" applyFont="1" applyFill="1"/>
    <xf numFmtId="165" fontId="44" fillId="3" borderId="5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 vertical="top" wrapText="1"/>
    </xf>
    <xf numFmtId="1" fontId="41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 vertical="top" wrapText="1"/>
    </xf>
    <xf numFmtId="2" fontId="44" fillId="0" borderId="0" xfId="2" applyFont="1" applyAlignment="1">
      <alignment horizontal="center" vertical="center" shrinkToFit="1"/>
    </xf>
    <xf numFmtId="0" fontId="54" fillId="0" borderId="0" xfId="0" applyFont="1"/>
    <xf numFmtId="0" fontId="41" fillId="0" borderId="0" xfId="12" applyFont="1" applyAlignment="1">
      <alignment horizontal="center" vertical="center"/>
    </xf>
    <xf numFmtId="0" fontId="41" fillId="0" borderId="0" xfId="12" applyFont="1" applyAlignment="1">
      <alignment horizontal="center" vertical="center" wrapText="1"/>
    </xf>
    <xf numFmtId="49" fontId="41" fillId="0" borderId="0" xfId="12" applyNumberFormat="1" applyFont="1" applyAlignment="1">
      <alignment horizontal="center" vertical="center" wrapText="1"/>
    </xf>
    <xf numFmtId="165" fontId="41" fillId="0" borderId="0" xfId="12" applyNumberFormat="1" applyFont="1" applyAlignment="1">
      <alignment horizontal="center" vertical="center" wrapText="1"/>
    </xf>
    <xf numFmtId="0" fontId="41" fillId="0" borderId="0" xfId="13" applyNumberFormat="1" applyFont="1" applyFill="1" applyBorder="1" applyAlignment="1">
      <alignment horizontal="center"/>
    </xf>
    <xf numFmtId="0" fontId="38" fillId="3" borderId="0" xfId="12" applyFont="1" applyFill="1" applyAlignment="1">
      <alignment horizontal="center"/>
    </xf>
    <xf numFmtId="0" fontId="41" fillId="3" borderId="1" xfId="12" applyFont="1" applyFill="1" applyBorder="1" applyAlignment="1">
      <alignment horizontal="center" vertical="center"/>
    </xf>
    <xf numFmtId="0" fontId="33" fillId="3" borderId="1" xfId="12" applyFont="1" applyFill="1" applyBorder="1" applyAlignment="1">
      <alignment horizontal="center"/>
    </xf>
    <xf numFmtId="0" fontId="21" fillId="3" borderId="1" xfId="12" applyFont="1" applyFill="1" applyBorder="1"/>
    <xf numFmtId="0" fontId="21" fillId="3" borderId="2" xfId="12" applyFont="1" applyFill="1" applyBorder="1"/>
    <xf numFmtId="0" fontId="38" fillId="3" borderId="5" xfId="12" applyFont="1" applyFill="1" applyBorder="1" applyAlignment="1">
      <alignment horizontal="center"/>
    </xf>
    <xf numFmtId="0" fontId="38" fillId="3" borderId="32" xfId="12" applyFont="1" applyFill="1" applyBorder="1" applyAlignment="1">
      <alignment horizontal="center"/>
    </xf>
    <xf numFmtId="0" fontId="42" fillId="3" borderId="3" xfId="12" applyFont="1" applyFill="1" applyBorder="1" applyAlignment="1">
      <alignment horizontal="center" vertical="center"/>
    </xf>
    <xf numFmtId="0" fontId="42" fillId="3" borderId="7" xfId="12" applyFont="1" applyFill="1" applyBorder="1" applyAlignment="1">
      <alignment horizontal="center" vertical="center" wrapText="1"/>
    </xf>
    <xf numFmtId="49" fontId="42" fillId="3" borderId="7" xfId="12" applyNumberFormat="1" applyFont="1" applyFill="1" applyBorder="1" applyAlignment="1">
      <alignment horizontal="center" vertical="center" wrapText="1"/>
    </xf>
    <xf numFmtId="165" fontId="42" fillId="3" borderId="7" xfId="12" applyNumberFormat="1" applyFont="1" applyFill="1" applyBorder="1" applyAlignment="1">
      <alignment horizontal="center" vertical="center" wrapText="1"/>
    </xf>
    <xf numFmtId="0" fontId="42" fillId="3" borderId="8" xfId="13" applyNumberFormat="1" applyFont="1" applyFill="1" applyBorder="1" applyAlignment="1">
      <alignment horizontal="center"/>
    </xf>
    <xf numFmtId="0" fontId="42" fillId="3" borderId="1" xfId="12" applyFont="1" applyFill="1" applyBorder="1" applyAlignment="1">
      <alignment horizontal="center" vertical="center"/>
    </xf>
    <xf numFmtId="0" fontId="47" fillId="3" borderId="1" xfId="12" applyFont="1" applyFill="1" applyBorder="1" applyAlignment="1">
      <alignment horizontal="center"/>
    </xf>
    <xf numFmtId="0" fontId="47" fillId="3" borderId="32" xfId="12" applyFont="1" applyFill="1" applyBorder="1" applyAlignment="1">
      <alignment horizontal="center"/>
    </xf>
    <xf numFmtId="4" fontId="39" fillId="3" borderId="32" xfId="12" applyNumberFormat="1" applyFont="1" applyFill="1" applyBorder="1" applyAlignment="1">
      <alignment horizontal="center"/>
    </xf>
    <xf numFmtId="4" fontId="47" fillId="5" borderId="33" xfId="12" applyNumberFormat="1" applyFont="1" applyFill="1" applyBorder="1" applyAlignment="1">
      <alignment horizontal="center"/>
    </xf>
    <xf numFmtId="0" fontId="39" fillId="3" borderId="1" xfId="12" applyFont="1" applyFill="1" applyBorder="1"/>
    <xf numFmtId="0" fontId="47" fillId="3" borderId="0" xfId="12" applyFont="1" applyFill="1" applyAlignment="1">
      <alignment horizontal="center"/>
    </xf>
    <xf numFmtId="4" fontId="42" fillId="3" borderId="0" xfId="0" applyNumberFormat="1" applyFont="1" applyFill="1" applyAlignment="1">
      <alignment horizontal="center"/>
    </xf>
    <xf numFmtId="4" fontId="42" fillId="3" borderId="4" xfId="0" applyNumberFormat="1" applyFont="1" applyFill="1" applyBorder="1" applyAlignment="1">
      <alignment horizontal="center"/>
    </xf>
    <xf numFmtId="0" fontId="39" fillId="3" borderId="2" xfId="12" applyFont="1" applyFill="1" applyBorder="1"/>
    <xf numFmtId="0" fontId="47" fillId="3" borderId="5" xfId="12" applyFont="1" applyFill="1" applyBorder="1" applyAlignment="1">
      <alignment horizontal="center"/>
    </xf>
    <xf numFmtId="4" fontId="42" fillId="3" borderId="5" xfId="0" applyNumberFormat="1" applyFont="1" applyFill="1" applyBorder="1" applyAlignment="1">
      <alignment horizontal="center"/>
    </xf>
    <xf numFmtId="4" fontId="42" fillId="3" borderId="6" xfId="0" applyNumberFormat="1" applyFont="1" applyFill="1" applyBorder="1" applyAlignment="1">
      <alignment horizontal="center"/>
    </xf>
    <xf numFmtId="0" fontId="39" fillId="3" borderId="1" xfId="12" applyFont="1" applyFill="1" applyBorder="1" applyAlignment="1">
      <alignment horizontal="center"/>
    </xf>
    <xf numFmtId="0" fontId="21" fillId="3" borderId="3" xfId="12" applyFont="1" applyFill="1" applyBorder="1"/>
    <xf numFmtId="0" fontId="33" fillId="3" borderId="7" xfId="12" applyFont="1" applyFill="1" applyBorder="1" applyAlignment="1">
      <alignment horizontal="center"/>
    </xf>
    <xf numFmtId="0" fontId="21" fillId="3" borderId="7" xfId="12" applyFont="1" applyFill="1" applyBorder="1"/>
    <xf numFmtId="165" fontId="21" fillId="3" borderId="7" xfId="12" applyNumberFormat="1" applyFont="1" applyFill="1" applyBorder="1" applyAlignment="1">
      <alignment horizontal="center"/>
    </xf>
    <xf numFmtId="165" fontId="33" fillId="3" borderId="8" xfId="12" applyNumberFormat="1" applyFont="1" applyFill="1" applyBorder="1" applyAlignment="1">
      <alignment horizontal="center"/>
    </xf>
    <xf numFmtId="0" fontId="39" fillId="3" borderId="3" xfId="12" applyFont="1" applyFill="1" applyBorder="1"/>
    <xf numFmtId="0" fontId="47" fillId="3" borderId="7" xfId="12" applyFont="1" applyFill="1" applyBorder="1" applyAlignment="1">
      <alignment horizontal="center"/>
    </xf>
    <xf numFmtId="0" fontId="39" fillId="3" borderId="7" xfId="12" applyFont="1" applyFill="1" applyBorder="1"/>
    <xf numFmtId="165" fontId="39" fillId="3" borderId="7" xfId="12" applyNumberFormat="1" applyFont="1" applyFill="1" applyBorder="1" applyAlignment="1">
      <alignment horizontal="center"/>
    </xf>
    <xf numFmtId="165" fontId="47" fillId="3" borderId="8" xfId="12" applyNumberFormat="1" applyFont="1" applyFill="1" applyBorder="1" applyAlignment="1">
      <alignment horizontal="center"/>
    </xf>
    <xf numFmtId="0" fontId="39" fillId="3" borderId="0" xfId="12" applyFont="1" applyFill="1"/>
    <xf numFmtId="165" fontId="39" fillId="3" borderId="0" xfId="12" applyNumberFormat="1" applyFont="1" applyFill="1" applyAlignment="1">
      <alignment horizontal="center"/>
    </xf>
    <xf numFmtId="4" fontId="38" fillId="3" borderId="0" xfId="0" applyNumberFormat="1" applyFont="1" applyFill="1" applyAlignment="1">
      <alignment horizontal="center"/>
    </xf>
    <xf numFmtId="4" fontId="38" fillId="3" borderId="32" xfId="0" applyNumberFormat="1" applyFont="1" applyFill="1" applyBorder="1" applyAlignment="1">
      <alignment horizontal="center"/>
    </xf>
    <xf numFmtId="4" fontId="56" fillId="3" borderId="32" xfId="12" applyNumberFormat="1" applyFont="1" applyFill="1" applyBorder="1" applyAlignment="1">
      <alignment horizontal="center"/>
    </xf>
    <xf numFmtId="0" fontId="47" fillId="3" borderId="8" xfId="12" applyFont="1" applyFill="1" applyBorder="1"/>
    <xf numFmtId="0" fontId="47" fillId="3" borderId="4" xfId="12" applyFont="1" applyFill="1" applyBorder="1"/>
    <xf numFmtId="0" fontId="39" fillId="3" borderId="5" xfId="12" applyFont="1" applyFill="1" applyBorder="1"/>
    <xf numFmtId="165" fontId="39" fillId="3" borderId="5" xfId="12" applyNumberFormat="1" applyFont="1" applyFill="1" applyBorder="1" applyAlignment="1">
      <alignment horizontal="center"/>
    </xf>
    <xf numFmtId="0" fontId="47" fillId="3" borderId="6" xfId="12" applyFont="1" applyFill="1" applyBorder="1"/>
    <xf numFmtId="0" fontId="42" fillId="3" borderId="3" xfId="0" applyFont="1" applyFill="1" applyBorder="1" applyAlignment="1">
      <alignment horizontal="left"/>
    </xf>
    <xf numFmtId="0" fontId="42" fillId="3" borderId="1" xfId="0" applyFont="1" applyFill="1" applyBorder="1" applyAlignment="1">
      <alignment horizontal="left"/>
    </xf>
    <xf numFmtId="0" fontId="42" fillId="3" borderId="32" xfId="0" applyFont="1" applyFill="1" applyBorder="1" applyAlignment="1">
      <alignment horizontal="center"/>
    </xf>
    <xf numFmtId="0" fontId="38" fillId="3" borderId="32" xfId="0" applyFont="1" applyFill="1" applyBorder="1" applyAlignment="1">
      <alignment horizontal="center"/>
    </xf>
    <xf numFmtId="2" fontId="38" fillId="3" borderId="32" xfId="0" applyNumberFormat="1" applyFont="1" applyFill="1" applyBorder="1" applyAlignment="1">
      <alignment horizontal="center"/>
    </xf>
    <xf numFmtId="2" fontId="42" fillId="5" borderId="33" xfId="0" applyNumberFormat="1" applyFont="1" applyFill="1" applyBorder="1" applyAlignment="1">
      <alignment horizontal="center"/>
    </xf>
    <xf numFmtId="0" fontId="42" fillId="3" borderId="7" xfId="0" applyFont="1" applyFill="1" applyBorder="1" applyAlignment="1">
      <alignment horizontal="center"/>
    </xf>
    <xf numFmtId="2" fontId="38" fillId="3" borderId="7" xfId="0" applyNumberFormat="1" applyFont="1" applyFill="1" applyBorder="1" applyAlignment="1">
      <alignment horizontal="center"/>
    </xf>
    <xf numFmtId="2" fontId="42" fillId="3" borderId="8" xfId="0" applyNumberFormat="1" applyFont="1" applyFill="1" applyBorder="1" applyAlignment="1">
      <alignment horizontal="center"/>
    </xf>
    <xf numFmtId="2" fontId="42" fillId="3" borderId="4" xfId="0" applyNumberFormat="1" applyFont="1" applyFill="1" applyBorder="1" applyAlignment="1">
      <alignment horizontal="center"/>
    </xf>
    <xf numFmtId="0" fontId="42" fillId="3" borderId="31" xfId="0" applyFont="1" applyFill="1" applyBorder="1" applyAlignment="1">
      <alignment horizontal="center"/>
    </xf>
    <xf numFmtId="0" fontId="38" fillId="3" borderId="31" xfId="0" applyFont="1" applyFill="1" applyBorder="1" applyAlignment="1">
      <alignment horizontal="center"/>
    </xf>
    <xf numFmtId="2" fontId="38" fillId="3" borderId="31" xfId="0" applyNumberFormat="1" applyFont="1" applyFill="1" applyBorder="1" applyAlignment="1">
      <alignment horizontal="center"/>
    </xf>
    <xf numFmtId="2" fontId="42" fillId="5" borderId="34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 wrapText="1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2" fontId="38" fillId="0" borderId="0" xfId="0" applyNumberFormat="1" applyFont="1" applyAlignment="1">
      <alignment horizontal="center"/>
    </xf>
    <xf numFmtId="2" fontId="42" fillId="0" borderId="0" xfId="0" applyNumberFormat="1" applyFont="1" applyAlignment="1">
      <alignment horizontal="center"/>
    </xf>
    <xf numFmtId="165" fontId="38" fillId="0" borderId="0" xfId="0" applyNumberFormat="1" applyFont="1" applyAlignment="1">
      <alignment horizontal="center"/>
    </xf>
    <xf numFmtId="0" fontId="42" fillId="3" borderId="2" xfId="0" applyFont="1" applyFill="1" applyBorder="1" applyAlignment="1">
      <alignment horizontal="left"/>
    </xf>
    <xf numFmtId="0" fontId="42" fillId="3" borderId="5" xfId="0" applyFont="1" applyFill="1" applyBorder="1" applyAlignment="1">
      <alignment horizontal="center"/>
    </xf>
    <xf numFmtId="0" fontId="38" fillId="3" borderId="5" xfId="0" applyFont="1" applyFill="1" applyBorder="1" applyAlignment="1">
      <alignment horizontal="center"/>
    </xf>
    <xf numFmtId="2" fontId="38" fillId="3" borderId="5" xfId="0" applyNumberFormat="1" applyFont="1" applyFill="1" applyBorder="1" applyAlignment="1">
      <alignment horizontal="center"/>
    </xf>
    <xf numFmtId="2" fontId="42" fillId="3" borderId="6" xfId="0" applyNumberFormat="1" applyFont="1" applyFill="1" applyBorder="1" applyAlignment="1">
      <alignment horizontal="center"/>
    </xf>
    <xf numFmtId="2" fontId="42" fillId="3" borderId="5" xfId="0" applyNumberFormat="1" applyFont="1" applyFill="1" applyBorder="1" applyAlignment="1">
      <alignment horizontal="center"/>
    </xf>
    <xf numFmtId="165" fontId="38" fillId="3" borderId="0" xfId="0" applyNumberFormat="1" applyFont="1" applyFill="1" applyAlignment="1">
      <alignment horizontal="center"/>
    </xf>
    <xf numFmtId="0" fontId="42" fillId="3" borderId="1" xfId="0" applyFont="1" applyFill="1" applyBorder="1" applyAlignment="1">
      <alignment horizontal="center" vertical="top"/>
    </xf>
    <xf numFmtId="0" fontId="42" fillId="3" borderId="1" xfId="0" applyFont="1" applyFill="1" applyBorder="1" applyAlignment="1">
      <alignment vertical="top"/>
    </xf>
    <xf numFmtId="0" fontId="43" fillId="3" borderId="1" xfId="0" applyFont="1" applyFill="1" applyBorder="1" applyAlignment="1">
      <alignment horizontal="center" vertical="top"/>
    </xf>
    <xf numFmtId="165" fontId="42" fillId="3" borderId="4" xfId="0" applyNumberFormat="1" applyFont="1" applyFill="1" applyBorder="1" applyAlignment="1">
      <alignment horizontal="center"/>
    </xf>
    <xf numFmtId="0" fontId="42" fillId="3" borderId="2" xfId="0" applyFont="1" applyFill="1" applyBorder="1" applyAlignment="1">
      <alignment horizontal="center" vertical="top" wrapText="1"/>
    </xf>
    <xf numFmtId="165" fontId="38" fillId="3" borderId="4" xfId="0" applyNumberFormat="1" applyFont="1" applyFill="1" applyBorder="1"/>
    <xf numFmtId="0" fontId="42" fillId="3" borderId="3" xfId="0" applyFont="1" applyFill="1" applyBorder="1" applyAlignment="1">
      <alignment horizontal="center" vertical="top" wrapText="1"/>
    </xf>
    <xf numFmtId="0" fontId="42" fillId="3" borderId="8" xfId="0" applyFont="1" applyFill="1" applyBorder="1" applyAlignment="1">
      <alignment horizontal="center"/>
    </xf>
    <xf numFmtId="0" fontId="42" fillId="3" borderId="4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42" fillId="3" borderId="5" xfId="0" applyFont="1" applyFill="1" applyBorder="1"/>
    <xf numFmtId="165" fontId="38" fillId="3" borderId="6" xfId="0" applyNumberFormat="1" applyFont="1" applyFill="1" applyBorder="1"/>
    <xf numFmtId="0" fontId="50" fillId="3" borderId="3" xfId="0" applyFont="1" applyFill="1" applyBorder="1" applyAlignment="1">
      <alignment horizontal="left"/>
    </xf>
    <xf numFmtId="0" fontId="42" fillId="3" borderId="7" xfId="0" applyFont="1" applyFill="1" applyBorder="1"/>
    <xf numFmtId="165" fontId="42" fillId="3" borderId="7" xfId="0" applyNumberFormat="1" applyFont="1" applyFill="1" applyBorder="1" applyAlignment="1">
      <alignment horizontal="center"/>
    </xf>
    <xf numFmtId="165" fontId="38" fillId="3" borderId="8" xfId="0" applyNumberFormat="1" applyFont="1" applyFill="1" applyBorder="1"/>
    <xf numFmtId="0" fontId="50" fillId="3" borderId="1" xfId="0" applyFont="1" applyFill="1" applyBorder="1" applyAlignment="1">
      <alignment horizontal="left"/>
    </xf>
    <xf numFmtId="49" fontId="42" fillId="3" borderId="0" xfId="0" applyNumberFormat="1" applyFont="1" applyFill="1" applyAlignment="1">
      <alignment horizontal="center"/>
    </xf>
    <xf numFmtId="49" fontId="42" fillId="3" borderId="5" xfId="0" applyNumberFormat="1" applyFont="1" applyFill="1" applyBorder="1" applyAlignment="1">
      <alignment horizontal="center"/>
    </xf>
    <xf numFmtId="4" fontId="38" fillId="3" borderId="5" xfId="0" applyNumberFormat="1" applyFont="1" applyFill="1" applyBorder="1" applyAlignment="1">
      <alignment horizontal="center"/>
    </xf>
    <xf numFmtId="49" fontId="42" fillId="0" borderId="0" xfId="0" applyNumberFormat="1" applyFont="1" applyAlignment="1">
      <alignment horizontal="center"/>
    </xf>
    <xf numFmtId="4" fontId="38" fillId="0" borderId="0" xfId="0" applyNumberFormat="1" applyFont="1" applyAlignment="1">
      <alignment horizontal="center"/>
    </xf>
    <xf numFmtId="165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49" fontId="42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 wrapText="1"/>
    </xf>
    <xf numFmtId="1" fontId="42" fillId="0" borderId="0" xfId="3" applyNumberFormat="1" applyFont="1" applyFill="1" applyBorder="1" applyAlignment="1">
      <alignment horizontal="center"/>
    </xf>
    <xf numFmtId="4" fontId="42" fillId="0" borderId="0" xfId="0" applyNumberFormat="1" applyFont="1" applyAlignment="1">
      <alignment horizontal="center"/>
    </xf>
    <xf numFmtId="0" fontId="42" fillId="3" borderId="3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 wrapText="1"/>
    </xf>
    <xf numFmtId="49" fontId="42" fillId="3" borderId="7" xfId="0" applyNumberFormat="1" applyFont="1" applyFill="1" applyBorder="1" applyAlignment="1">
      <alignment horizontal="center" vertical="center" wrapText="1"/>
    </xf>
    <xf numFmtId="165" fontId="42" fillId="3" borderId="7" xfId="0" applyNumberFormat="1" applyFont="1" applyFill="1" applyBorder="1" applyAlignment="1">
      <alignment horizontal="center" vertical="center" wrapText="1"/>
    </xf>
    <xf numFmtId="1" fontId="42" fillId="3" borderId="8" xfId="3" applyNumberFormat="1" applyFont="1" applyFill="1" applyBorder="1" applyAlignment="1">
      <alignment horizontal="center"/>
    </xf>
    <xf numFmtId="4" fontId="38" fillId="3" borderId="7" xfId="0" applyNumberFormat="1" applyFont="1" applyFill="1" applyBorder="1" applyAlignment="1">
      <alignment horizontal="center"/>
    </xf>
    <xf numFmtId="4" fontId="42" fillId="3" borderId="8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 vertical="center" wrapText="1"/>
    </xf>
    <xf numFmtId="4" fontId="42" fillId="3" borderId="7" xfId="0" applyNumberFormat="1" applyFont="1" applyFill="1" applyBorder="1" applyAlignment="1">
      <alignment horizontal="center"/>
    </xf>
    <xf numFmtId="165" fontId="38" fillId="3" borderId="5" xfId="0" applyNumberFormat="1" applyFont="1" applyFill="1" applyBorder="1" applyAlignment="1">
      <alignment horizontal="center"/>
    </xf>
    <xf numFmtId="165" fontId="42" fillId="3" borderId="6" xfId="0" applyNumberFormat="1" applyFont="1" applyFill="1" applyBorder="1" applyAlignment="1">
      <alignment horizontal="center"/>
    </xf>
    <xf numFmtId="165" fontId="38" fillId="3" borderId="7" xfId="0" applyNumberFormat="1" applyFont="1" applyFill="1" applyBorder="1" applyAlignment="1">
      <alignment horizontal="center"/>
    </xf>
    <xf numFmtId="165" fontId="42" fillId="3" borderId="8" xfId="0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49" fontId="41" fillId="0" borderId="0" xfId="0" applyNumberFormat="1" applyFont="1" applyAlignment="1">
      <alignment horizontal="center" vertical="center" wrapText="1"/>
    </xf>
    <xf numFmtId="165" fontId="41" fillId="0" borderId="0" xfId="0" applyNumberFormat="1" applyFont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/>
    </xf>
    <xf numFmtId="0" fontId="42" fillId="3" borderId="8" xfId="0" applyFont="1" applyFill="1" applyBorder="1" applyAlignment="1">
      <alignment horizontal="center" vertical="center"/>
    </xf>
    <xf numFmtId="167" fontId="38" fillId="0" borderId="0" xfId="0" applyNumberFormat="1" applyFont="1"/>
    <xf numFmtId="0" fontId="44" fillId="3" borderId="5" xfId="0" applyFont="1" applyFill="1" applyBorder="1"/>
    <xf numFmtId="49" fontId="42" fillId="3" borderId="7" xfId="0" applyNumberFormat="1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50" fillId="3" borderId="2" xfId="0" applyFont="1" applyFill="1" applyBorder="1" applyAlignment="1">
      <alignment horizontal="left"/>
    </xf>
    <xf numFmtId="49" fontId="42" fillId="3" borderId="6" xfId="0" applyNumberFormat="1" applyFont="1" applyFill="1" applyBorder="1" applyAlignment="1">
      <alignment horizontal="center"/>
    </xf>
    <xf numFmtId="49" fontId="42" fillId="3" borderId="8" xfId="0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right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4" fontId="39" fillId="0" borderId="0" xfId="0" applyNumberFormat="1" applyFont="1" applyAlignment="1">
      <alignment horizontal="center"/>
    </xf>
    <xf numFmtId="4" fontId="47" fillId="0" borderId="0" xfId="0" applyNumberFormat="1" applyFont="1" applyAlignment="1">
      <alignment horizontal="center"/>
    </xf>
    <xf numFmtId="0" fontId="47" fillId="3" borderId="3" xfId="0" applyFont="1" applyFill="1" applyBorder="1" applyAlignment="1">
      <alignment horizontal="left"/>
    </xf>
    <xf numFmtId="0" fontId="47" fillId="3" borderId="7" xfId="0" applyFont="1" applyFill="1" applyBorder="1" applyAlignment="1">
      <alignment horizontal="center"/>
    </xf>
    <xf numFmtId="0" fontId="39" fillId="3" borderId="7" xfId="0" applyFont="1" applyFill="1" applyBorder="1" applyAlignment="1">
      <alignment horizontal="center"/>
    </xf>
    <xf numFmtId="4" fontId="39" fillId="3" borderId="7" xfId="0" applyNumberFormat="1" applyFont="1" applyFill="1" applyBorder="1" applyAlignment="1">
      <alignment horizontal="center"/>
    </xf>
    <xf numFmtId="4" fontId="47" fillId="3" borderId="8" xfId="0" applyNumberFormat="1" applyFont="1" applyFill="1" applyBorder="1" applyAlignment="1">
      <alignment horizontal="center"/>
    </xf>
    <xf numFmtId="0" fontId="42" fillId="3" borderId="2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4" fontId="38" fillId="3" borderId="31" xfId="0" applyNumberFormat="1" applyFont="1" applyFill="1" applyBorder="1" applyAlignment="1">
      <alignment horizontal="center"/>
    </xf>
    <xf numFmtId="4" fontId="42" fillId="5" borderId="34" xfId="0" applyNumberFormat="1" applyFont="1" applyFill="1" applyBorder="1" applyAlignment="1">
      <alignment horizontal="center"/>
    </xf>
    <xf numFmtId="4" fontId="42" fillId="5" borderId="33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/>
    </xf>
    <xf numFmtId="0" fontId="42" fillId="3" borderId="32" xfId="0" applyFont="1" applyFill="1" applyBorder="1" applyAlignment="1">
      <alignment horizontal="center" vertical="center"/>
    </xf>
    <xf numFmtId="0" fontId="38" fillId="3" borderId="3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2" fillId="4" borderId="32" xfId="0" applyFont="1" applyFill="1" applyBorder="1" applyAlignment="1">
      <alignment horizontal="center"/>
    </xf>
    <xf numFmtId="0" fontId="38" fillId="4" borderId="32" xfId="0" applyFont="1" applyFill="1" applyBorder="1" applyAlignment="1">
      <alignment horizontal="center"/>
    </xf>
    <xf numFmtId="4" fontId="38" fillId="4" borderId="32" xfId="0" applyNumberFormat="1" applyFont="1" applyFill="1" applyBorder="1" applyAlignment="1">
      <alignment horizontal="center"/>
    </xf>
    <xf numFmtId="4" fontId="42" fillId="4" borderId="33" xfId="0" applyNumberFormat="1" applyFont="1" applyFill="1" applyBorder="1" applyAlignment="1">
      <alignment horizontal="center"/>
    </xf>
    <xf numFmtId="0" fontId="42" fillId="4" borderId="0" xfId="0" applyFont="1" applyFill="1" applyAlignment="1">
      <alignment horizontal="center"/>
    </xf>
    <xf numFmtId="0" fontId="38" fillId="4" borderId="0" xfId="0" applyFont="1" applyFill="1" applyAlignment="1">
      <alignment horizontal="center"/>
    </xf>
    <xf numFmtId="4" fontId="38" fillId="4" borderId="0" xfId="0" applyNumberFormat="1" applyFont="1" applyFill="1" applyAlignment="1">
      <alignment horizontal="center"/>
    </xf>
    <xf numFmtId="4" fontId="42" fillId="4" borderId="4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" fontId="42" fillId="0" borderId="0" xfId="6" applyNumberFormat="1" applyFont="1" applyFill="1" applyBorder="1" applyAlignment="1">
      <alignment horizontal="center"/>
    </xf>
    <xf numFmtId="0" fontId="47" fillId="3" borderId="3" xfId="0" applyFont="1" applyFill="1" applyBorder="1" applyAlignment="1">
      <alignment horizontal="center" vertical="center"/>
    </xf>
    <xf numFmtId="2" fontId="38" fillId="4" borderId="0" xfId="0" applyNumberFormat="1" applyFont="1" applyFill="1" applyAlignment="1">
      <alignment horizontal="center"/>
    </xf>
    <xf numFmtId="0" fontId="37" fillId="3" borderId="3" xfId="0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2" fontId="42" fillId="3" borderId="32" xfId="0" applyNumberFormat="1" applyFont="1" applyFill="1" applyBorder="1" applyAlignment="1">
      <alignment horizontal="center"/>
    </xf>
    <xf numFmtId="0" fontId="42" fillId="4" borderId="31" xfId="0" applyFont="1" applyFill="1" applyBorder="1" applyAlignment="1">
      <alignment horizontal="center"/>
    </xf>
    <xf numFmtId="0" fontId="38" fillId="4" borderId="31" xfId="0" applyFont="1" applyFill="1" applyBorder="1" applyAlignment="1">
      <alignment horizontal="center"/>
    </xf>
    <xf numFmtId="2" fontId="38" fillId="4" borderId="31" xfId="0" applyNumberFormat="1" applyFont="1" applyFill="1" applyBorder="1" applyAlignment="1">
      <alignment horizontal="center"/>
    </xf>
    <xf numFmtId="2" fontId="42" fillId="4" borderId="34" xfId="0" applyNumberFormat="1" applyFont="1" applyFill="1" applyBorder="1" applyAlignment="1">
      <alignment horizontal="center"/>
    </xf>
    <xf numFmtId="2" fontId="38" fillId="4" borderId="32" xfId="0" applyNumberFormat="1" applyFont="1" applyFill="1" applyBorder="1" applyAlignment="1">
      <alignment horizontal="center"/>
    </xf>
    <xf numFmtId="2" fontId="42" fillId="4" borderId="33" xfId="0" applyNumberFormat="1" applyFont="1" applyFill="1" applyBorder="1" applyAlignment="1">
      <alignment horizontal="center"/>
    </xf>
    <xf numFmtId="49" fontId="42" fillId="3" borderId="31" xfId="0" applyNumberFormat="1" applyFont="1" applyFill="1" applyBorder="1" applyAlignment="1">
      <alignment horizontal="center"/>
    </xf>
    <xf numFmtId="49" fontId="42" fillId="3" borderId="32" xfId="0" applyNumberFormat="1" applyFont="1" applyFill="1" applyBorder="1" applyAlignment="1">
      <alignment horizontal="center"/>
    </xf>
    <xf numFmtId="2" fontId="42" fillId="4" borderId="4" xfId="0" applyNumberFormat="1" applyFont="1" applyFill="1" applyBorder="1" applyAlignment="1">
      <alignment horizontal="center"/>
    </xf>
    <xf numFmtId="0" fontId="47" fillId="4" borderId="32" xfId="12" applyFont="1" applyFill="1" applyBorder="1" applyAlignment="1">
      <alignment horizontal="center"/>
    </xf>
    <xf numFmtId="0" fontId="38" fillId="4" borderId="32" xfId="12" applyFont="1" applyFill="1" applyBorder="1" applyAlignment="1">
      <alignment horizontal="center"/>
    </xf>
    <xf numFmtId="4" fontId="39" fillId="4" borderId="32" xfId="12" applyNumberFormat="1" applyFont="1" applyFill="1" applyBorder="1" applyAlignment="1">
      <alignment horizontal="center"/>
    </xf>
    <xf numFmtId="4" fontId="47" fillId="4" borderId="33" xfId="12" applyNumberFormat="1" applyFont="1" applyFill="1" applyBorder="1" applyAlignment="1">
      <alignment horizontal="center"/>
    </xf>
    <xf numFmtId="4" fontId="47" fillId="4" borderId="33" xfId="0" applyNumberFormat="1" applyFont="1" applyFill="1" applyBorder="1" applyAlignment="1">
      <alignment horizontal="center"/>
    </xf>
    <xf numFmtId="4" fontId="56" fillId="4" borderId="32" xfId="12" applyNumberFormat="1" applyFont="1" applyFill="1" applyBorder="1" applyAlignment="1">
      <alignment horizontal="center"/>
    </xf>
    <xf numFmtId="4" fontId="47" fillId="5" borderId="33" xfId="0" applyNumberFormat="1" applyFont="1" applyFill="1" applyBorder="1" applyAlignment="1">
      <alignment horizontal="center"/>
    </xf>
    <xf numFmtId="4" fontId="47" fillId="5" borderId="34" xfId="0" applyNumberFormat="1" applyFont="1" applyFill="1" applyBorder="1" applyAlignment="1">
      <alignment horizontal="center"/>
    </xf>
    <xf numFmtId="4" fontId="38" fillId="4" borderId="31" xfId="0" applyNumberFormat="1" applyFont="1" applyFill="1" applyBorder="1" applyAlignment="1">
      <alignment horizontal="center"/>
    </xf>
    <xf numFmtId="4" fontId="42" fillId="4" borderId="34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/>
    </xf>
    <xf numFmtId="0" fontId="38" fillId="3" borderId="3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49" fontId="39" fillId="4" borderId="0" xfId="8" applyNumberFormat="1" applyFont="1" applyFill="1" applyAlignment="1">
      <alignment horizontal="center" vertical="center" wrapText="1"/>
    </xf>
    <xf numFmtId="49" fontId="42" fillId="4" borderId="0" xfId="8" applyNumberFormat="1" applyFont="1" applyFill="1" applyAlignment="1">
      <alignment horizontal="center"/>
    </xf>
    <xf numFmtId="0" fontId="42" fillId="4" borderId="0" xfId="8" applyFont="1" applyFill="1" applyAlignment="1">
      <alignment horizontal="center"/>
    </xf>
    <xf numFmtId="0" fontId="38" fillId="4" borderId="0" xfId="8" applyFont="1" applyFill="1" applyAlignment="1">
      <alignment horizontal="center"/>
    </xf>
    <xf numFmtId="0" fontId="47" fillId="3" borderId="31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47" fillId="3" borderId="32" xfId="0" applyFont="1" applyFill="1" applyBorder="1" applyAlignment="1">
      <alignment horizontal="center"/>
    </xf>
    <xf numFmtId="0" fontId="39" fillId="3" borderId="32" xfId="0" applyFont="1" applyFill="1" applyBorder="1" applyAlignment="1">
      <alignment horizontal="center"/>
    </xf>
    <xf numFmtId="0" fontId="39" fillId="3" borderId="7" xfId="17" applyFont="1" applyFill="1" applyBorder="1"/>
    <xf numFmtId="0" fontId="39" fillId="3" borderId="8" xfId="17" applyFont="1" applyFill="1" applyBorder="1"/>
    <xf numFmtId="0" fontId="42" fillId="3" borderId="0" xfId="17" applyFont="1" applyFill="1" applyAlignment="1">
      <alignment horizontal="center" vertical="center"/>
    </xf>
    <xf numFmtId="0" fontId="38" fillId="3" borderId="0" xfId="17" applyFont="1" applyFill="1" applyAlignment="1">
      <alignment horizontal="center" vertical="center"/>
    </xf>
    <xf numFmtId="2" fontId="39" fillId="3" borderId="4" xfId="17" applyNumberFormat="1" applyFont="1" applyFill="1" applyBorder="1" applyAlignment="1">
      <alignment horizontal="center"/>
    </xf>
    <xf numFmtId="0" fontId="42" fillId="3" borderId="5" xfId="17" applyFont="1" applyFill="1" applyBorder="1" applyAlignment="1">
      <alignment horizontal="center" vertical="center"/>
    </xf>
    <xf numFmtId="0" fontId="38" fillId="3" borderId="5" xfId="17" applyFont="1" applyFill="1" applyBorder="1" applyAlignment="1">
      <alignment horizontal="center" vertical="center"/>
    </xf>
    <xf numFmtId="2" fontId="39" fillId="3" borderId="6" xfId="17" applyNumberFormat="1" applyFont="1" applyFill="1" applyBorder="1" applyAlignment="1">
      <alignment horizontal="center"/>
    </xf>
    <xf numFmtId="2" fontId="42" fillId="3" borderId="0" xfId="0" applyNumberFormat="1" applyFont="1" applyFill="1" applyAlignment="1">
      <alignment horizontal="center"/>
    </xf>
    <xf numFmtId="0" fontId="47" fillId="3" borderId="31" xfId="12" applyFont="1" applyFill="1" applyBorder="1" applyAlignment="1">
      <alignment horizontal="center"/>
    </xf>
    <xf numFmtId="0" fontId="38" fillId="3" borderId="31" xfId="12" applyFont="1" applyFill="1" applyBorder="1" applyAlignment="1">
      <alignment horizontal="center"/>
    </xf>
    <xf numFmtId="4" fontId="39" fillId="3" borderId="31" xfId="12" applyNumberFormat="1" applyFont="1" applyFill="1" applyBorder="1" applyAlignment="1">
      <alignment horizontal="center"/>
    </xf>
    <xf numFmtId="4" fontId="47" fillId="5" borderId="34" xfId="12" applyNumberFormat="1" applyFont="1" applyFill="1" applyBorder="1" applyAlignment="1">
      <alignment horizontal="center"/>
    </xf>
    <xf numFmtId="0" fontId="47" fillId="4" borderId="31" xfId="12" applyFont="1" applyFill="1" applyBorder="1" applyAlignment="1">
      <alignment horizontal="center"/>
    </xf>
    <xf numFmtId="0" fontId="38" fillId="4" borderId="31" xfId="12" applyFont="1" applyFill="1" applyBorder="1" applyAlignment="1">
      <alignment horizontal="center"/>
    </xf>
    <xf numFmtId="4" fontId="39" fillId="4" borderId="31" xfId="12" applyNumberFormat="1" applyFont="1" applyFill="1" applyBorder="1" applyAlignment="1">
      <alignment horizontal="center"/>
    </xf>
    <xf numFmtId="4" fontId="47" fillId="4" borderId="34" xfId="12" applyNumberFormat="1" applyFont="1" applyFill="1" applyBorder="1" applyAlignment="1">
      <alignment horizontal="center"/>
    </xf>
    <xf numFmtId="0" fontId="42" fillId="4" borderId="32" xfId="0" applyFont="1" applyFill="1" applyBorder="1" applyAlignment="1">
      <alignment horizontal="center" vertical="center"/>
    </xf>
    <xf numFmtId="0" fontId="38" fillId="4" borderId="32" xfId="0" applyFont="1" applyFill="1" applyBorder="1" applyAlignment="1">
      <alignment horizontal="center" vertical="center"/>
    </xf>
    <xf numFmtId="4" fontId="38" fillId="3" borderId="6" xfId="0" applyNumberFormat="1" applyFont="1" applyFill="1" applyBorder="1" applyAlignment="1">
      <alignment horizontal="center"/>
    </xf>
    <xf numFmtId="165" fontId="38" fillId="3" borderId="8" xfId="0" applyNumberFormat="1" applyFont="1" applyFill="1" applyBorder="1" applyAlignment="1">
      <alignment horizontal="center"/>
    </xf>
    <xf numFmtId="165" fontId="38" fillId="5" borderId="4" xfId="0" applyNumberFormat="1" applyFont="1" applyFill="1" applyBorder="1" applyAlignment="1">
      <alignment horizontal="center"/>
    </xf>
    <xf numFmtId="4" fontId="42" fillId="5" borderId="33" xfId="0" applyNumberFormat="1" applyFont="1" applyFill="1" applyBorder="1" applyAlignment="1">
      <alignment horizontal="center" vertical="center"/>
    </xf>
    <xf numFmtId="4" fontId="42" fillId="5" borderId="34" xfId="0" applyNumberFormat="1" applyFont="1" applyFill="1" applyBorder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2" fontId="42" fillId="4" borderId="32" xfId="0" applyNumberFormat="1" applyFont="1" applyFill="1" applyBorder="1" applyAlignment="1">
      <alignment horizontal="center"/>
    </xf>
    <xf numFmtId="2" fontId="42" fillId="4" borderId="31" xfId="0" applyNumberFormat="1" applyFont="1" applyFill="1" applyBorder="1" applyAlignment="1">
      <alignment horizontal="center"/>
    </xf>
    <xf numFmtId="0" fontId="42" fillId="2" borderId="32" xfId="0" applyFont="1" applyFill="1" applyBorder="1" applyAlignment="1">
      <alignment horizontal="center"/>
    </xf>
    <xf numFmtId="0" fontId="38" fillId="2" borderId="3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/>
    </xf>
    <xf numFmtId="2" fontId="38" fillId="2" borderId="7" xfId="0" applyNumberFormat="1" applyFont="1" applyFill="1" applyBorder="1" applyAlignment="1">
      <alignment horizontal="center"/>
    </xf>
    <xf numFmtId="2" fontId="42" fillId="2" borderId="8" xfId="0" applyNumberFormat="1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2" fontId="38" fillId="2" borderId="0" xfId="0" applyNumberFormat="1" applyFont="1" applyFill="1" applyAlignment="1">
      <alignment horizontal="center"/>
    </xf>
    <xf numFmtId="2" fontId="42" fillId="2" borderId="4" xfId="0" applyNumberFormat="1" applyFont="1" applyFill="1" applyBorder="1" applyAlignment="1">
      <alignment horizontal="center"/>
    </xf>
    <xf numFmtId="0" fontId="42" fillId="2" borderId="31" xfId="0" applyFont="1" applyFill="1" applyBorder="1" applyAlignment="1">
      <alignment horizontal="center"/>
    </xf>
    <xf numFmtId="0" fontId="38" fillId="2" borderId="31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2" fillId="2" borderId="5" xfId="0" applyFont="1" applyFill="1" applyBorder="1" applyAlignment="1">
      <alignment horizontal="center"/>
    </xf>
    <xf numFmtId="0" fontId="38" fillId="2" borderId="5" xfId="0" applyFont="1" applyFill="1" applyBorder="1" applyAlignment="1">
      <alignment horizontal="center"/>
    </xf>
    <xf numFmtId="0" fontId="42" fillId="2" borderId="7" xfId="0" applyFont="1" applyFill="1" applyBorder="1" applyAlignment="1">
      <alignment horizontal="center"/>
    </xf>
    <xf numFmtId="0" fontId="57" fillId="3" borderId="7" xfId="0" applyFont="1" applyFill="1" applyBorder="1" applyAlignment="1">
      <alignment horizontal="right"/>
    </xf>
    <xf numFmtId="2" fontId="38" fillId="3" borderId="8" xfId="0" applyNumberFormat="1" applyFont="1" applyFill="1" applyBorder="1" applyAlignment="1">
      <alignment horizontal="center"/>
    </xf>
    <xf numFmtId="0" fontId="42" fillId="2" borderId="4" xfId="0" applyFont="1" applyFill="1" applyBorder="1" applyAlignment="1">
      <alignment horizontal="center"/>
    </xf>
    <xf numFmtId="0" fontId="42" fillId="2" borderId="6" xfId="0" applyFont="1" applyFill="1" applyBorder="1" applyAlignment="1">
      <alignment horizontal="center"/>
    </xf>
    <xf numFmtId="4" fontId="38" fillId="3" borderId="31" xfId="0" applyNumberFormat="1" applyFont="1" applyFill="1" applyBorder="1" applyAlignment="1">
      <alignment horizontal="center" vertical="center"/>
    </xf>
    <xf numFmtId="4" fontId="38" fillId="3" borderId="32" xfId="0" applyNumberFormat="1" applyFont="1" applyFill="1" applyBorder="1" applyAlignment="1">
      <alignment horizontal="center" vertical="center"/>
    </xf>
    <xf numFmtId="4" fontId="38" fillId="3" borderId="5" xfId="0" applyNumberFormat="1" applyFont="1" applyFill="1" applyBorder="1" applyAlignment="1">
      <alignment horizontal="center" vertical="center"/>
    </xf>
    <xf numFmtId="4" fontId="42" fillId="3" borderId="6" xfId="0" applyNumberFormat="1" applyFont="1" applyFill="1" applyBorder="1" applyAlignment="1">
      <alignment horizontal="center" vertical="center"/>
    </xf>
    <xf numFmtId="4" fontId="38" fillId="3" borderId="7" xfId="0" applyNumberFormat="1" applyFont="1" applyFill="1" applyBorder="1" applyAlignment="1">
      <alignment horizontal="center" vertical="center"/>
    </xf>
    <xf numFmtId="4" fontId="42" fillId="3" borderId="8" xfId="0" applyNumberFormat="1" applyFont="1" applyFill="1" applyBorder="1" applyAlignment="1">
      <alignment horizontal="center" vertical="center"/>
    </xf>
    <xf numFmtId="167" fontId="38" fillId="3" borderId="8" xfId="0" applyNumberFormat="1" applyFont="1" applyFill="1" applyBorder="1"/>
    <xf numFmtId="0" fontId="47" fillId="3" borderId="5" xfId="0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/>
    </xf>
    <xf numFmtId="2" fontId="39" fillId="3" borderId="5" xfId="0" applyNumberFormat="1" applyFont="1" applyFill="1" applyBorder="1" applyAlignment="1">
      <alignment horizontal="center"/>
    </xf>
    <xf numFmtId="2" fontId="47" fillId="3" borderId="6" xfId="0" applyNumberFormat="1" applyFont="1" applyFill="1" applyBorder="1" applyAlignment="1">
      <alignment horizontal="center"/>
    </xf>
    <xf numFmtId="0" fontId="47" fillId="3" borderId="7" xfId="0" applyFont="1" applyFill="1" applyBorder="1"/>
    <xf numFmtId="165" fontId="47" fillId="3" borderId="8" xfId="0" applyNumberFormat="1" applyFont="1" applyFill="1" applyBorder="1" applyAlignment="1">
      <alignment horizontal="center"/>
    </xf>
    <xf numFmtId="2" fontId="47" fillId="3" borderId="5" xfId="0" applyNumberFormat="1" applyFont="1" applyFill="1" applyBorder="1" applyAlignment="1">
      <alignment horizontal="center"/>
    </xf>
    <xf numFmtId="0" fontId="42" fillId="4" borderId="31" xfId="0" applyFont="1" applyFill="1" applyBorder="1" applyAlignment="1">
      <alignment horizontal="center" vertical="center"/>
    </xf>
    <xf numFmtId="0" fontId="38" fillId="4" borderId="31" xfId="0" applyFont="1" applyFill="1" applyBorder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5" fillId="4" borderId="20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0" fontId="38" fillId="3" borderId="4" xfId="0" applyFont="1" applyFill="1" applyBorder="1" applyAlignment="1">
      <alignment horizontal="center"/>
    </xf>
    <xf numFmtId="165" fontId="38" fillId="3" borderId="6" xfId="0" applyNumberFormat="1" applyFont="1" applyFill="1" applyBorder="1" applyAlignment="1">
      <alignment horizontal="center"/>
    </xf>
    <xf numFmtId="0" fontId="38" fillId="3" borderId="5" xfId="0" applyFont="1" applyFill="1" applyBorder="1" applyAlignment="1">
      <alignment horizontal="center" vertical="center" wrapText="1"/>
    </xf>
    <xf numFmtId="0" fontId="42" fillId="3" borderId="31" xfId="0" applyFont="1" applyFill="1" applyBorder="1"/>
    <xf numFmtId="0" fontId="42" fillId="3" borderId="6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4" fontId="38" fillId="3" borderId="0" xfId="0" applyNumberFormat="1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4" fontId="42" fillId="3" borderId="4" xfId="0" applyNumberFormat="1" applyFont="1" applyFill="1" applyBorder="1" applyAlignment="1">
      <alignment horizontal="center" vertical="center"/>
    </xf>
    <xf numFmtId="4" fontId="38" fillId="0" borderId="32" xfId="0" applyNumberFormat="1" applyFont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43" fillId="4" borderId="0" xfId="0" applyFont="1" applyFill="1" applyAlignment="1">
      <alignment horizontal="center"/>
    </xf>
    <xf numFmtId="0" fontId="46" fillId="4" borderId="0" xfId="0" applyFont="1" applyFill="1" applyAlignment="1">
      <alignment horizontal="right"/>
    </xf>
    <xf numFmtId="0" fontId="44" fillId="4" borderId="0" xfId="0" applyFont="1" applyFill="1" applyAlignment="1">
      <alignment horizontal="right"/>
    </xf>
    <xf numFmtId="0" fontId="13" fillId="3" borderId="1" xfId="12" applyFont="1" applyFill="1" applyBorder="1" applyAlignment="1">
      <alignment horizontal="center"/>
    </xf>
    <xf numFmtId="4" fontId="56" fillId="4" borderId="31" xfId="12" applyNumberFormat="1" applyFont="1" applyFill="1" applyBorder="1" applyAlignment="1">
      <alignment horizontal="center"/>
    </xf>
    <xf numFmtId="0" fontId="21" fillId="0" borderId="0" xfId="12" applyFont="1" applyAlignment="1">
      <alignment horizontal="center"/>
    </xf>
    <xf numFmtId="0" fontId="44" fillId="0" borderId="0" xfId="20" applyFont="1"/>
    <xf numFmtId="0" fontId="41" fillId="0" borderId="0" xfId="20" applyFont="1" applyAlignment="1">
      <alignment horizontal="left"/>
    </xf>
    <xf numFmtId="0" fontId="41" fillId="0" borderId="0" xfId="20" applyFont="1"/>
    <xf numFmtId="0" fontId="44" fillId="0" borderId="0" xfId="20" applyFont="1" applyAlignment="1">
      <alignment horizontal="center"/>
    </xf>
    <xf numFmtId="165" fontId="41" fillId="0" borderId="0" xfId="20" applyNumberFormat="1" applyFont="1" applyAlignment="1">
      <alignment horizontal="center"/>
    </xf>
    <xf numFmtId="165" fontId="44" fillId="0" borderId="0" xfId="20" applyNumberFormat="1" applyFont="1"/>
    <xf numFmtId="0" fontId="53" fillId="0" borderId="0" xfId="19" applyFont="1" applyFill="1" applyBorder="1" applyAlignment="1" applyProtection="1">
      <alignment horizontal="center" vertical="center" wrapText="1"/>
    </xf>
    <xf numFmtId="0" fontId="38" fillId="0" borderId="0" xfId="20" applyFont="1" applyAlignment="1">
      <alignment horizontal="center" vertical="center"/>
    </xf>
    <xf numFmtId="0" fontId="41" fillId="0" borderId="0" xfId="20" applyFont="1" applyAlignment="1">
      <alignment horizontal="center" vertical="center" wrapText="1"/>
    </xf>
    <xf numFmtId="49" fontId="41" fillId="0" borderId="0" xfId="20" applyNumberFormat="1" applyFont="1" applyAlignment="1">
      <alignment horizontal="center" vertical="center" wrapText="1"/>
    </xf>
    <xf numFmtId="165" fontId="41" fillId="0" borderId="0" xfId="20" applyNumberFormat="1" applyFont="1" applyAlignment="1">
      <alignment horizontal="center" vertical="center" wrapText="1"/>
    </xf>
    <xf numFmtId="0" fontId="41" fillId="0" borderId="0" xfId="21" applyNumberFormat="1" applyFont="1" applyFill="1" applyBorder="1" applyAlignment="1">
      <alignment horizontal="center"/>
    </xf>
    <xf numFmtId="0" fontId="38" fillId="0" borderId="3" xfId="20" applyFont="1" applyBorder="1" applyAlignment="1">
      <alignment horizontal="center" vertical="center"/>
    </xf>
    <xf numFmtId="0" fontId="41" fillId="0" borderId="7" xfId="20" applyFont="1" applyBorder="1" applyAlignment="1">
      <alignment horizontal="center" vertical="center" wrapText="1"/>
    </xf>
    <xf numFmtId="49" fontId="41" fillId="0" borderId="7" xfId="20" applyNumberFormat="1" applyFont="1" applyBorder="1" applyAlignment="1">
      <alignment horizontal="center" vertical="center" wrapText="1"/>
    </xf>
    <xf numFmtId="165" fontId="41" fillId="0" borderId="7" xfId="20" applyNumberFormat="1" applyFont="1" applyBorder="1" applyAlignment="1">
      <alignment horizontal="center" vertical="center" wrapText="1"/>
    </xf>
    <xf numFmtId="0" fontId="41" fillId="0" borderId="8" xfId="21" applyNumberFormat="1" applyFont="1" applyFill="1" applyBorder="1" applyAlignment="1">
      <alignment horizontal="center"/>
    </xf>
    <xf numFmtId="0" fontId="44" fillId="3" borderId="0" xfId="20" applyFont="1" applyFill="1"/>
    <xf numFmtId="0" fontId="42" fillId="3" borderId="1" xfId="20" applyFont="1" applyFill="1" applyBorder="1" applyAlignment="1">
      <alignment horizontal="center" vertical="center"/>
    </xf>
    <xf numFmtId="0" fontId="42" fillId="3" borderId="0" xfId="20" applyFont="1" applyFill="1" applyAlignment="1">
      <alignment horizontal="center" vertical="center" wrapText="1"/>
    </xf>
    <xf numFmtId="49" fontId="42" fillId="3" borderId="0" xfId="20" applyNumberFormat="1" applyFont="1" applyFill="1" applyAlignment="1">
      <alignment horizontal="center" vertical="center" wrapText="1"/>
    </xf>
    <xf numFmtId="167" fontId="42" fillId="3" borderId="0" xfId="20" applyNumberFormat="1" applyFont="1" applyFill="1" applyAlignment="1">
      <alignment horizontal="center" vertical="center" wrapText="1"/>
    </xf>
    <xf numFmtId="165" fontId="38" fillId="3" borderId="4" xfId="20" applyNumberFormat="1" applyFont="1" applyFill="1" applyBorder="1"/>
    <xf numFmtId="0" fontId="42" fillId="2" borderId="1" xfId="20" applyFont="1" applyFill="1" applyBorder="1" applyAlignment="1">
      <alignment horizontal="left"/>
    </xf>
    <xf numFmtId="0" fontId="44" fillId="0" borderId="0" xfId="20" applyFont="1" applyAlignment="1">
      <alignment horizontal="center" vertical="center"/>
    </xf>
    <xf numFmtId="0" fontId="42" fillId="2" borderId="2" xfId="20" applyFont="1" applyFill="1" applyBorder="1" applyAlignment="1">
      <alignment horizontal="left"/>
    </xf>
    <xf numFmtId="0" fontId="42" fillId="2" borderId="0" xfId="20" applyFont="1" applyFill="1" applyAlignment="1">
      <alignment horizontal="left"/>
    </xf>
    <xf numFmtId="0" fontId="42" fillId="0" borderId="0" xfId="20" applyFont="1" applyAlignment="1">
      <alignment horizontal="center" vertical="center"/>
    </xf>
    <xf numFmtId="0" fontId="42" fillId="0" borderId="7" xfId="20" applyFont="1" applyBorder="1" applyAlignment="1">
      <alignment horizontal="center" vertical="center" wrapText="1"/>
    </xf>
    <xf numFmtId="49" fontId="42" fillId="0" borderId="7" xfId="20" applyNumberFormat="1" applyFont="1" applyBorder="1" applyAlignment="1">
      <alignment horizontal="center" vertical="center" wrapText="1"/>
    </xf>
    <xf numFmtId="165" fontId="42" fillId="0" borderId="7" xfId="20" applyNumberFormat="1" applyFont="1" applyBorder="1" applyAlignment="1">
      <alignment horizontal="center" vertical="center" wrapText="1"/>
    </xf>
    <xf numFmtId="0" fontId="42" fillId="0" borderId="8" xfId="21" applyNumberFormat="1" applyFont="1" applyFill="1" applyBorder="1" applyAlignment="1">
      <alignment horizontal="center"/>
    </xf>
    <xf numFmtId="0" fontId="42" fillId="2" borderId="3" xfId="20" applyFont="1" applyFill="1" applyBorder="1" applyAlignment="1">
      <alignment horizontal="center"/>
    </xf>
    <xf numFmtId="0" fontId="42" fillId="2" borderId="0" xfId="20" applyFont="1" applyFill="1" applyAlignment="1">
      <alignment horizontal="center" vertical="center"/>
    </xf>
    <xf numFmtId="0" fontId="42" fillId="3" borderId="0" xfId="20" applyFont="1" applyFill="1" applyAlignment="1">
      <alignment vertical="center"/>
    </xf>
    <xf numFmtId="0" fontId="38" fillId="3" borderId="0" xfId="20" applyFont="1" applyFill="1" applyAlignment="1">
      <alignment horizontal="center" vertical="center"/>
    </xf>
    <xf numFmtId="0" fontId="38" fillId="3" borderId="0" xfId="20" applyFont="1" applyFill="1" applyAlignment="1">
      <alignment vertical="center"/>
    </xf>
    <xf numFmtId="0" fontId="42" fillId="3" borderId="31" xfId="20" applyFont="1" applyFill="1" applyBorder="1" applyAlignment="1">
      <alignment horizontal="center" vertical="center"/>
    </xf>
    <xf numFmtId="0" fontId="42" fillId="3" borderId="0" xfId="20" applyFont="1" applyFill="1" applyAlignment="1">
      <alignment horizontal="center" vertical="center"/>
    </xf>
    <xf numFmtId="0" fontId="42" fillId="0" borderId="7" xfId="20" applyFont="1" applyBorder="1" applyAlignment="1">
      <alignment horizontal="center" vertical="center"/>
    </xf>
    <xf numFmtId="0" fontId="42" fillId="0" borderId="8" xfId="20" applyFont="1" applyBorder="1" applyAlignment="1">
      <alignment horizontal="center" vertical="center"/>
    </xf>
    <xf numFmtId="0" fontId="42" fillId="0" borderId="4" xfId="20" applyFont="1" applyBorder="1" applyAlignment="1">
      <alignment horizontal="center" vertical="center"/>
    </xf>
    <xf numFmtId="0" fontId="42" fillId="3" borderId="3" xfId="20" applyFont="1" applyFill="1" applyBorder="1" applyAlignment="1">
      <alignment horizontal="left"/>
    </xf>
    <xf numFmtId="0" fontId="42" fillId="3" borderId="7" xfId="20" applyFont="1" applyFill="1" applyBorder="1" applyAlignment="1">
      <alignment vertical="center"/>
    </xf>
    <xf numFmtId="0" fontId="38" fillId="3" borderId="7" xfId="20" applyFont="1" applyFill="1" applyBorder="1" applyAlignment="1">
      <alignment horizontal="center" vertical="center"/>
    </xf>
    <xf numFmtId="0" fontId="38" fillId="3" borderId="7" xfId="20" applyFont="1" applyFill="1" applyBorder="1" applyAlignment="1">
      <alignment vertical="center"/>
    </xf>
    <xf numFmtId="165" fontId="38" fillId="3" borderId="8" xfId="20" applyNumberFormat="1" applyFont="1" applyFill="1" applyBorder="1" applyAlignment="1">
      <alignment vertical="center"/>
    </xf>
    <xf numFmtId="165" fontId="38" fillId="3" borderId="4" xfId="20" applyNumberFormat="1" applyFont="1" applyFill="1" applyBorder="1" applyAlignment="1">
      <alignment vertical="center"/>
    </xf>
    <xf numFmtId="0" fontId="42" fillId="3" borderId="1" xfId="20" applyFont="1" applyFill="1" applyBorder="1" applyAlignment="1">
      <alignment horizontal="center"/>
    </xf>
    <xf numFmtId="4" fontId="42" fillId="5" borderId="34" xfId="20" applyNumberFormat="1" applyFont="1" applyFill="1" applyBorder="1" applyAlignment="1">
      <alignment horizontal="center" vertical="center"/>
    </xf>
    <xf numFmtId="0" fontId="42" fillId="3" borderId="1" xfId="20" applyFont="1" applyFill="1" applyBorder="1" applyAlignment="1">
      <alignment horizontal="left"/>
    </xf>
    <xf numFmtId="0" fontId="42" fillId="3" borderId="2" xfId="20" applyFont="1" applyFill="1" applyBorder="1" applyAlignment="1">
      <alignment horizontal="left"/>
    </xf>
    <xf numFmtId="0" fontId="42" fillId="3" borderId="5" xfId="20" applyFont="1" applyFill="1" applyBorder="1" applyAlignment="1">
      <alignment horizontal="center" vertical="center"/>
    </xf>
    <xf numFmtId="0" fontId="42" fillId="3" borderId="6" xfId="20" applyFont="1" applyFill="1" applyBorder="1" applyAlignment="1">
      <alignment horizontal="center" vertical="center"/>
    </xf>
    <xf numFmtId="0" fontId="42" fillId="2" borderId="4" xfId="20" applyFont="1" applyFill="1" applyBorder="1" applyAlignment="1">
      <alignment horizontal="center" vertical="center"/>
    </xf>
    <xf numFmtId="0" fontId="42" fillId="2" borderId="5" xfId="20" applyFont="1" applyFill="1" applyBorder="1" applyAlignment="1">
      <alignment horizontal="center" vertical="center"/>
    </xf>
    <xf numFmtId="0" fontId="42" fillId="2" borderId="6" xfId="20" applyFont="1" applyFill="1" applyBorder="1" applyAlignment="1">
      <alignment horizontal="center" vertical="center"/>
    </xf>
    <xf numFmtId="2" fontId="47" fillId="4" borderId="35" xfId="17" applyNumberFormat="1" applyFont="1" applyFill="1" applyBorder="1" applyAlignment="1">
      <alignment horizontal="center"/>
    </xf>
    <xf numFmtId="0" fontId="38" fillId="4" borderId="31" xfId="17" applyFont="1" applyFill="1" applyBorder="1" applyAlignment="1">
      <alignment horizontal="center" vertical="center"/>
    </xf>
    <xf numFmtId="0" fontId="38" fillId="4" borderId="32" xfId="17" applyFont="1" applyFill="1" applyBorder="1" applyAlignment="1">
      <alignment horizontal="center" vertical="center"/>
    </xf>
    <xf numFmtId="2" fontId="47" fillId="4" borderId="4" xfId="17" applyNumberFormat="1" applyFont="1" applyFill="1" applyBorder="1" applyAlignment="1">
      <alignment horizontal="center"/>
    </xf>
    <xf numFmtId="2" fontId="47" fillId="4" borderId="33" xfId="17" applyNumberFormat="1" applyFont="1" applyFill="1" applyBorder="1" applyAlignment="1">
      <alignment horizontal="center"/>
    </xf>
    <xf numFmtId="2" fontId="42" fillId="4" borderId="4" xfId="0" applyNumberFormat="1" applyFont="1" applyFill="1" applyBorder="1" applyAlignment="1">
      <alignment horizontal="center" vertical="center"/>
    </xf>
    <xf numFmtId="2" fontId="38" fillId="0" borderId="0" xfId="30" applyNumberFormat="1" applyFont="1"/>
    <xf numFmtId="0" fontId="38" fillId="0" borderId="0" xfId="30" applyFont="1"/>
    <xf numFmtId="165" fontId="38" fillId="0" borderId="0" xfId="30" applyNumberFormat="1" applyFont="1"/>
    <xf numFmtId="0" fontId="44" fillId="0" borderId="0" xfId="30" applyFont="1"/>
    <xf numFmtId="0" fontId="39" fillId="3" borderId="3" xfId="30" applyFont="1" applyFill="1" applyBorder="1"/>
    <xf numFmtId="0" fontId="39" fillId="3" borderId="7" xfId="30" applyFont="1" applyFill="1" applyBorder="1"/>
    <xf numFmtId="165" fontId="39" fillId="3" borderId="7" xfId="30" applyNumberFormat="1" applyFont="1" applyFill="1" applyBorder="1"/>
    <xf numFmtId="0" fontId="39" fillId="3" borderId="8" xfId="30" applyFont="1" applyFill="1" applyBorder="1"/>
    <xf numFmtId="0" fontId="47" fillId="3" borderId="1" xfId="30" applyFont="1" applyFill="1" applyBorder="1" applyAlignment="1">
      <alignment horizontal="center" vertical="center" wrapText="1"/>
    </xf>
    <xf numFmtId="0" fontId="47" fillId="3" borderId="31" xfId="30" applyFont="1" applyFill="1" applyBorder="1" applyAlignment="1">
      <alignment horizontal="center"/>
    </xf>
    <xf numFmtId="0" fontId="39" fillId="3" borderId="31" xfId="30" applyFont="1" applyFill="1" applyBorder="1" applyAlignment="1">
      <alignment horizontal="center"/>
    </xf>
    <xf numFmtId="2" fontId="39" fillId="3" borderId="31" xfId="30" applyNumberFormat="1" applyFont="1" applyFill="1" applyBorder="1" applyAlignment="1">
      <alignment horizontal="center"/>
    </xf>
    <xf numFmtId="0" fontId="12" fillId="3" borderId="1" xfId="30" applyFont="1" applyFill="1" applyBorder="1" applyAlignment="1">
      <alignment horizontal="center" vertical="center" wrapText="1"/>
    </xf>
    <xf numFmtId="0" fontId="47" fillId="3" borderId="32" xfId="30" applyFont="1" applyFill="1" applyBorder="1" applyAlignment="1">
      <alignment horizontal="center"/>
    </xf>
    <xf numFmtId="0" fontId="39" fillId="3" borderId="32" xfId="30" applyFont="1" applyFill="1" applyBorder="1" applyAlignment="1">
      <alignment horizontal="center"/>
    </xf>
    <xf numFmtId="2" fontId="39" fillId="3" borderId="32" xfId="30" applyNumberFormat="1" applyFont="1" applyFill="1" applyBorder="1" applyAlignment="1">
      <alignment horizontal="center"/>
    </xf>
    <xf numFmtId="0" fontId="47" fillId="3" borderId="1" xfId="30" applyFont="1" applyFill="1" applyBorder="1" applyAlignment="1">
      <alignment vertical="center" wrapText="1"/>
    </xf>
    <xf numFmtId="0" fontId="52" fillId="3" borderId="1" xfId="30" applyFont="1" applyFill="1" applyBorder="1" applyAlignment="1">
      <alignment horizontal="center"/>
    </xf>
    <xf numFmtId="0" fontId="47" fillId="3" borderId="0" xfId="30" applyFont="1" applyFill="1" applyAlignment="1">
      <alignment horizontal="center"/>
    </xf>
    <xf numFmtId="0" fontId="39" fillId="3" borderId="0" xfId="30" applyFont="1" applyFill="1" applyAlignment="1">
      <alignment horizontal="center"/>
    </xf>
    <xf numFmtId="2" fontId="39" fillId="3" borderId="0" xfId="30" applyNumberFormat="1" applyFont="1" applyFill="1" applyAlignment="1">
      <alignment horizontal="center"/>
    </xf>
    <xf numFmtId="2" fontId="47" fillId="3" borderId="4" xfId="30" applyNumberFormat="1" applyFont="1" applyFill="1" applyBorder="1" applyAlignment="1">
      <alignment horizontal="center"/>
    </xf>
    <xf numFmtId="0" fontId="52" fillId="3" borderId="1" xfId="30" applyFont="1" applyFill="1" applyBorder="1" applyAlignment="1">
      <alignment horizontal="left"/>
    </xf>
    <xf numFmtId="0" fontId="52" fillId="3" borderId="2" xfId="30" applyFont="1" applyFill="1" applyBorder="1" applyAlignment="1">
      <alignment horizontal="left"/>
    </xf>
    <xf numFmtId="0" fontId="47" fillId="3" borderId="5" xfId="30" applyFont="1" applyFill="1" applyBorder="1" applyAlignment="1">
      <alignment horizontal="center"/>
    </xf>
    <xf numFmtId="0" fontId="39" fillId="3" borderId="5" xfId="30" applyFont="1" applyFill="1" applyBorder="1" applyAlignment="1">
      <alignment horizontal="center"/>
    </xf>
    <xf numFmtId="2" fontId="39" fillId="3" borderId="5" xfId="30" applyNumberFormat="1" applyFont="1" applyFill="1" applyBorder="1" applyAlignment="1">
      <alignment horizontal="center"/>
    </xf>
    <xf numFmtId="2" fontId="47" fillId="3" borderId="6" xfId="30" applyNumberFormat="1" applyFont="1" applyFill="1" applyBorder="1" applyAlignment="1">
      <alignment horizontal="center"/>
    </xf>
    <xf numFmtId="0" fontId="41" fillId="0" borderId="0" xfId="30" applyFont="1" applyAlignment="1">
      <alignment horizontal="left"/>
    </xf>
    <xf numFmtId="0" fontId="42" fillId="0" borderId="0" xfId="30" applyFont="1"/>
    <xf numFmtId="0" fontId="38" fillId="0" borderId="0" xfId="30" applyFont="1" applyAlignment="1">
      <alignment horizontal="center"/>
    </xf>
    <xf numFmtId="165" fontId="42" fillId="0" borderId="0" xfId="30" applyNumberFormat="1" applyFont="1" applyAlignment="1">
      <alignment horizontal="center"/>
    </xf>
    <xf numFmtId="0" fontId="41" fillId="3" borderId="3" xfId="30" applyFont="1" applyFill="1" applyBorder="1" applyAlignment="1">
      <alignment horizontal="left"/>
    </xf>
    <xf numFmtId="0" fontId="42" fillId="3" borderId="7" xfId="30" applyFont="1" applyFill="1" applyBorder="1"/>
    <xf numFmtId="0" fontId="38" fillId="3" borderId="7" xfId="30" applyFont="1" applyFill="1" applyBorder="1" applyAlignment="1">
      <alignment horizontal="center"/>
    </xf>
    <xf numFmtId="165" fontId="38" fillId="3" borderId="7" xfId="30" applyNumberFormat="1" applyFont="1" applyFill="1" applyBorder="1"/>
    <xf numFmtId="165" fontId="42" fillId="3" borderId="8" xfId="30" applyNumberFormat="1" applyFont="1" applyFill="1" applyBorder="1" applyAlignment="1">
      <alignment horizontal="center"/>
    </xf>
    <xf numFmtId="0" fontId="41" fillId="3" borderId="1" xfId="30" applyFont="1" applyFill="1" applyBorder="1" applyAlignment="1">
      <alignment horizontal="left"/>
    </xf>
    <xf numFmtId="0" fontId="42" fillId="3" borderId="0" xfId="30" applyFont="1" applyFill="1"/>
    <xf numFmtId="0" fontId="38" fillId="3" borderId="0" xfId="30" applyFont="1" applyFill="1" applyAlignment="1">
      <alignment horizontal="center"/>
    </xf>
    <xf numFmtId="165" fontId="38" fillId="3" borderId="0" xfId="30" applyNumberFormat="1" applyFont="1" applyFill="1"/>
    <xf numFmtId="165" fontId="42" fillId="3" borderId="4" xfId="30" applyNumberFormat="1" applyFont="1" applyFill="1" applyBorder="1" applyAlignment="1">
      <alignment horizontal="center"/>
    </xf>
    <xf numFmtId="0" fontId="42" fillId="3" borderId="1" xfId="30" applyFont="1" applyFill="1" applyBorder="1" applyAlignment="1">
      <alignment horizontal="center" vertical="center" wrapText="1"/>
    </xf>
    <xf numFmtId="0" fontId="42" fillId="3" borderId="0" xfId="30" applyFont="1" applyFill="1" applyAlignment="1">
      <alignment horizontal="center"/>
    </xf>
    <xf numFmtId="2" fontId="38" fillId="3" borderId="0" xfId="30" applyNumberFormat="1" applyFont="1" applyFill="1" applyAlignment="1">
      <alignment horizontal="center"/>
    </xf>
    <xf numFmtId="2" fontId="42" fillId="3" borderId="4" xfId="30" applyNumberFormat="1" applyFont="1" applyFill="1" applyBorder="1" applyAlignment="1">
      <alignment horizontal="center"/>
    </xf>
    <xf numFmtId="0" fontId="42" fillId="3" borderId="1" xfId="30" applyFont="1" applyFill="1" applyBorder="1" applyAlignment="1">
      <alignment vertical="center" wrapText="1"/>
    </xf>
    <xf numFmtId="0" fontId="42" fillId="3" borderId="31" xfId="30" applyFont="1" applyFill="1" applyBorder="1" applyAlignment="1">
      <alignment horizontal="center"/>
    </xf>
    <xf numFmtId="0" fontId="38" fillId="3" borderId="31" xfId="30" applyFont="1" applyFill="1" applyBorder="1" applyAlignment="1">
      <alignment horizontal="center"/>
    </xf>
    <xf numFmtId="2" fontId="38" fillId="3" borderId="31" xfId="30" applyNumberFormat="1" applyFont="1" applyFill="1" applyBorder="1" applyAlignment="1">
      <alignment horizontal="center"/>
    </xf>
    <xf numFmtId="0" fontId="42" fillId="3" borderId="32" xfId="30" applyFont="1" applyFill="1" applyBorder="1" applyAlignment="1">
      <alignment horizontal="center"/>
    </xf>
    <xf numFmtId="0" fontId="38" fillId="3" borderId="32" xfId="30" applyFont="1" applyFill="1" applyBorder="1" applyAlignment="1">
      <alignment horizontal="center"/>
    </xf>
    <xf numFmtId="2" fontId="38" fillId="3" borderId="32" xfId="30" applyNumberFormat="1" applyFont="1" applyFill="1" applyBorder="1" applyAlignment="1">
      <alignment horizontal="center"/>
    </xf>
    <xf numFmtId="0" fontId="41" fillId="3" borderId="1" xfId="30" applyFont="1" applyFill="1" applyBorder="1" applyAlignment="1">
      <alignment horizontal="center"/>
    </xf>
    <xf numFmtId="2" fontId="42" fillId="3" borderId="0" xfId="30" applyNumberFormat="1" applyFont="1" applyFill="1" applyAlignment="1">
      <alignment horizontal="center"/>
    </xf>
    <xf numFmtId="0" fontId="41" fillId="3" borderId="2" xfId="30" applyFont="1" applyFill="1" applyBorder="1" applyAlignment="1">
      <alignment horizontal="left"/>
    </xf>
    <xf numFmtId="0" fontId="42" fillId="3" borderId="5" xfId="30" applyFont="1" applyFill="1" applyBorder="1" applyAlignment="1">
      <alignment horizontal="center"/>
    </xf>
    <xf numFmtId="0" fontId="38" fillId="3" borderId="5" xfId="30" applyFont="1" applyFill="1" applyBorder="1" applyAlignment="1">
      <alignment horizontal="center"/>
    </xf>
    <xf numFmtId="2" fontId="42" fillId="3" borderId="5" xfId="30" applyNumberFormat="1" applyFont="1" applyFill="1" applyBorder="1" applyAlignment="1">
      <alignment horizontal="center"/>
    </xf>
    <xf numFmtId="2" fontId="42" fillId="3" borderId="6" xfId="30" applyNumberFormat="1" applyFont="1" applyFill="1" applyBorder="1" applyAlignment="1">
      <alignment horizontal="center"/>
    </xf>
    <xf numFmtId="0" fontId="52" fillId="3" borderId="3" xfId="30" applyFont="1" applyFill="1" applyBorder="1" applyAlignment="1">
      <alignment horizontal="left"/>
    </xf>
    <xf numFmtId="0" fontId="47" fillId="3" borderId="7" xfId="30" applyFont="1" applyFill="1" applyBorder="1"/>
    <xf numFmtId="0" fontId="39" fillId="3" borderId="7" xfId="30" applyFont="1" applyFill="1" applyBorder="1" applyAlignment="1">
      <alignment horizontal="center"/>
    </xf>
    <xf numFmtId="165" fontId="47" fillId="3" borderId="8" xfId="30" applyNumberFormat="1" applyFont="1" applyFill="1" applyBorder="1" applyAlignment="1">
      <alignment horizontal="center"/>
    </xf>
    <xf numFmtId="0" fontId="39" fillId="0" borderId="0" xfId="30" applyFont="1"/>
    <xf numFmtId="0" fontId="12" fillId="3" borderId="1" xfId="30" applyFont="1" applyFill="1" applyBorder="1" applyAlignment="1">
      <alignment horizontal="center"/>
    </xf>
    <xf numFmtId="2" fontId="47" fillId="3" borderId="5" xfId="30" applyNumberFormat="1" applyFont="1" applyFill="1" applyBorder="1" applyAlignment="1">
      <alignment horizontal="center"/>
    </xf>
    <xf numFmtId="0" fontId="38" fillId="3" borderId="3" xfId="30" applyFont="1" applyFill="1" applyBorder="1"/>
    <xf numFmtId="0" fontId="38" fillId="3" borderId="7" xfId="30" applyFont="1" applyFill="1" applyBorder="1"/>
    <xf numFmtId="0" fontId="38" fillId="3" borderId="8" xfId="30" applyFont="1" applyFill="1" applyBorder="1"/>
    <xf numFmtId="0" fontId="38" fillId="3" borderId="1" xfId="30" applyFont="1" applyFill="1" applyBorder="1"/>
    <xf numFmtId="0" fontId="51" fillId="3" borderId="1" xfId="30" applyFont="1" applyFill="1" applyBorder="1" applyAlignment="1">
      <alignment horizontal="left"/>
    </xf>
    <xf numFmtId="0" fontId="38" fillId="3" borderId="2" xfId="30" applyFont="1" applyFill="1" applyBorder="1"/>
    <xf numFmtId="0" fontId="38" fillId="3" borderId="5" xfId="30" applyFont="1" applyFill="1" applyBorder="1"/>
    <xf numFmtId="165" fontId="38" fillId="3" borderId="5" xfId="30" applyNumberFormat="1" applyFont="1" applyFill="1" applyBorder="1"/>
    <xf numFmtId="0" fontId="38" fillId="3" borderId="6" xfId="30" applyFont="1" applyFill="1" applyBorder="1"/>
    <xf numFmtId="4" fontId="39" fillId="3" borderId="31" xfId="30" applyNumberFormat="1" applyFont="1" applyFill="1" applyBorder="1" applyAlignment="1">
      <alignment horizontal="center"/>
    </xf>
    <xf numFmtId="4" fontId="47" fillId="5" borderId="34" xfId="30" applyNumberFormat="1" applyFont="1" applyFill="1" applyBorder="1" applyAlignment="1">
      <alignment horizontal="center"/>
    </xf>
    <xf numFmtId="4" fontId="39" fillId="3" borderId="32" xfId="30" applyNumberFormat="1" applyFont="1" applyFill="1" applyBorder="1" applyAlignment="1">
      <alignment horizontal="center"/>
    </xf>
    <xf numFmtId="4" fontId="47" fillId="5" borderId="33" xfId="30" applyNumberFormat="1" applyFont="1" applyFill="1" applyBorder="1" applyAlignment="1">
      <alignment horizontal="center"/>
    </xf>
    <xf numFmtId="4" fontId="38" fillId="3" borderId="31" xfId="30" applyNumberFormat="1" applyFont="1" applyFill="1" applyBorder="1" applyAlignment="1">
      <alignment horizontal="center"/>
    </xf>
    <xf numFmtId="4" fontId="42" fillId="5" borderId="34" xfId="30" applyNumberFormat="1" applyFont="1" applyFill="1" applyBorder="1" applyAlignment="1">
      <alignment horizontal="center"/>
    </xf>
    <xf numFmtId="4" fontId="38" fillId="3" borderId="32" xfId="30" applyNumberFormat="1" applyFont="1" applyFill="1" applyBorder="1" applyAlignment="1">
      <alignment horizontal="center"/>
    </xf>
    <xf numFmtId="4" fontId="42" fillId="5" borderId="33" xfId="3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47" fillId="4" borderId="32" xfId="0" applyFont="1" applyFill="1" applyBorder="1" applyAlignment="1">
      <alignment horizontal="center"/>
    </xf>
    <xf numFmtId="0" fontId="39" fillId="4" borderId="32" xfId="0" applyFont="1" applyFill="1" applyBorder="1" applyAlignment="1">
      <alignment horizontal="center"/>
    </xf>
    <xf numFmtId="4" fontId="39" fillId="3" borderId="31" xfId="0" applyNumberFormat="1" applyFont="1" applyFill="1" applyBorder="1" applyAlignment="1">
      <alignment horizontal="center"/>
    </xf>
    <xf numFmtId="4" fontId="39" fillId="3" borderId="32" xfId="0" applyNumberFormat="1" applyFont="1" applyFill="1" applyBorder="1" applyAlignment="1">
      <alignment horizontal="center"/>
    </xf>
    <xf numFmtId="4" fontId="42" fillId="4" borderId="32" xfId="0" applyNumberFormat="1" applyFont="1" applyFill="1" applyBorder="1" applyAlignment="1">
      <alignment horizontal="center"/>
    </xf>
    <xf numFmtId="4" fontId="47" fillId="4" borderId="32" xfId="0" applyNumberFormat="1" applyFont="1" applyFill="1" applyBorder="1" applyAlignment="1">
      <alignment horizontal="center"/>
    </xf>
    <xf numFmtId="4" fontId="38" fillId="0" borderId="0" xfId="0" applyNumberFormat="1" applyFont="1"/>
    <xf numFmtId="4" fontId="38" fillId="3" borderId="8" xfId="0" applyNumberFormat="1" applyFont="1" applyFill="1" applyBorder="1"/>
    <xf numFmtId="0" fontId="43" fillId="3" borderId="1" xfId="0" applyFont="1" applyFill="1" applyBorder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42" fillId="4" borderId="32" xfId="17" applyFont="1" applyFill="1" applyBorder="1" applyAlignment="1">
      <alignment horizontal="center" vertical="center"/>
    </xf>
    <xf numFmtId="0" fontId="42" fillId="4" borderId="31" xfId="17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0" fillId="0" borderId="2" xfId="0" applyFont="1" applyBorder="1" applyAlignment="1">
      <alignment horizontal="left"/>
    </xf>
    <xf numFmtId="0" fontId="42" fillId="0" borderId="5" xfId="0" applyFont="1" applyBorder="1"/>
    <xf numFmtId="165" fontId="42" fillId="0" borderId="5" xfId="0" applyNumberFormat="1" applyFont="1" applyBorder="1" applyAlignment="1">
      <alignment horizontal="center"/>
    </xf>
    <xf numFmtId="167" fontId="38" fillId="0" borderId="6" xfId="0" applyNumberFormat="1" applyFont="1" applyBorder="1"/>
    <xf numFmtId="4" fontId="42" fillId="3" borderId="7" xfId="0" applyNumberFormat="1" applyFont="1" applyFill="1" applyBorder="1" applyAlignment="1">
      <alignment horizontal="center" vertical="center" wrapText="1"/>
    </xf>
    <xf numFmtId="4" fontId="42" fillId="3" borderId="8" xfId="6" applyNumberFormat="1" applyFont="1" applyFill="1" applyBorder="1" applyAlignment="1">
      <alignment horizontal="center"/>
    </xf>
    <xf numFmtId="0" fontId="37" fillId="3" borderId="3" xfId="30" applyFont="1" applyFill="1" applyBorder="1" applyAlignment="1">
      <alignment horizontal="center" vertical="center"/>
    </xf>
    <xf numFmtId="0" fontId="37" fillId="3" borderId="7" xfId="30" applyFont="1" applyFill="1" applyBorder="1" applyAlignment="1">
      <alignment horizontal="center" vertical="center"/>
    </xf>
    <xf numFmtId="0" fontId="37" fillId="3" borderId="8" xfId="30" applyFont="1" applyFill="1" applyBorder="1" applyAlignment="1">
      <alignment horizontal="center" vertical="center"/>
    </xf>
    <xf numFmtId="0" fontId="43" fillId="3" borderId="1" xfId="30" applyFont="1" applyFill="1" applyBorder="1" applyAlignment="1">
      <alignment horizontal="center" vertical="center"/>
    </xf>
    <xf numFmtId="49" fontId="42" fillId="3" borderId="0" xfId="30" applyNumberFormat="1" applyFont="1" applyFill="1" applyAlignment="1">
      <alignment horizontal="center"/>
    </xf>
    <xf numFmtId="4" fontId="38" fillId="3" borderId="0" xfId="30" applyNumberFormat="1" applyFont="1" applyFill="1" applyAlignment="1">
      <alignment horizontal="center"/>
    </xf>
    <xf numFmtId="49" fontId="42" fillId="3" borderId="4" xfId="30" applyNumberFormat="1" applyFont="1" applyFill="1" applyBorder="1" applyAlignment="1">
      <alignment horizontal="center"/>
    </xf>
    <xf numFmtId="49" fontId="42" fillId="3" borderId="10" xfId="30" applyNumberFormat="1" applyFont="1" applyFill="1" applyBorder="1" applyAlignment="1">
      <alignment horizontal="center"/>
    </xf>
    <xf numFmtId="0" fontId="38" fillId="3" borderId="10" xfId="30" applyFont="1" applyFill="1" applyBorder="1" applyAlignment="1">
      <alignment horizontal="center"/>
    </xf>
    <xf numFmtId="4" fontId="38" fillId="3" borderId="10" xfId="30" applyNumberFormat="1" applyFont="1" applyFill="1" applyBorder="1" applyAlignment="1">
      <alignment horizontal="center"/>
    </xf>
    <xf numFmtId="0" fontId="50" fillId="3" borderId="2" xfId="30" applyFont="1" applyFill="1" applyBorder="1" applyAlignment="1">
      <alignment horizontal="left"/>
    </xf>
    <xf numFmtId="0" fontId="42" fillId="3" borderId="5" xfId="30" applyFont="1" applyFill="1" applyBorder="1"/>
    <xf numFmtId="165" fontId="42" fillId="3" borderId="5" xfId="30" applyNumberFormat="1" applyFont="1" applyFill="1" applyBorder="1" applyAlignment="1">
      <alignment horizontal="center"/>
    </xf>
    <xf numFmtId="167" fontId="38" fillId="3" borderId="6" xfId="30" applyNumberFormat="1" applyFont="1" applyFill="1" applyBorder="1"/>
    <xf numFmtId="0" fontId="50" fillId="0" borderId="0" xfId="30" applyFont="1" applyAlignment="1">
      <alignment horizontal="left"/>
    </xf>
    <xf numFmtId="167" fontId="38" fillId="0" borderId="0" xfId="30" applyNumberFormat="1" applyFont="1"/>
    <xf numFmtId="0" fontId="50" fillId="0" borderId="2" xfId="30" applyFont="1" applyBorder="1" applyAlignment="1">
      <alignment horizontal="left"/>
    </xf>
    <xf numFmtId="0" fontId="38" fillId="3" borderId="0" xfId="0" applyFont="1" applyFill="1" applyAlignment="1">
      <alignment vertical="center"/>
    </xf>
    <xf numFmtId="0" fontId="45" fillId="3" borderId="0" xfId="0" applyFont="1" applyFill="1" applyAlignment="1">
      <alignment horizontal="left"/>
    </xf>
    <xf numFmtId="14" fontId="42" fillId="3" borderId="0" xfId="0" applyNumberFormat="1" applyFont="1" applyFill="1"/>
    <xf numFmtId="0" fontId="42" fillId="5" borderId="17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/>
    </xf>
    <xf numFmtId="14" fontId="55" fillId="3" borderId="0" xfId="0" applyNumberFormat="1" applyFont="1" applyFill="1" applyAlignment="1">
      <alignment horizontal="center"/>
    </xf>
    <xf numFmtId="0" fontId="38" fillId="4" borderId="0" xfId="0" applyFont="1" applyFill="1" applyAlignment="1">
      <alignment horizontal="center" vertical="center" wrapText="1"/>
    </xf>
    <xf numFmtId="0" fontId="43" fillId="3" borderId="1" xfId="20" applyFont="1" applyFill="1" applyBorder="1" applyAlignment="1">
      <alignment horizontal="center"/>
    </xf>
    <xf numFmtId="49" fontId="42" fillId="4" borderId="31" xfId="0" applyNumberFormat="1" applyFont="1" applyFill="1" applyBorder="1" applyAlignment="1">
      <alignment horizontal="center"/>
    </xf>
    <xf numFmtId="49" fontId="42" fillId="4" borderId="32" xfId="0" applyNumberFormat="1" applyFont="1" applyFill="1" applyBorder="1" applyAlignment="1">
      <alignment horizontal="center"/>
    </xf>
    <xf numFmtId="0" fontId="42" fillId="4" borderId="10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left"/>
    </xf>
    <xf numFmtId="2" fontId="41" fillId="3" borderId="0" xfId="0" applyNumberFormat="1" applyFont="1" applyFill="1" applyAlignment="1">
      <alignment horizontal="center"/>
    </xf>
    <xf numFmtId="0" fontId="42" fillId="3" borderId="0" xfId="0" applyFont="1" applyFill="1" applyAlignment="1">
      <alignment horizontal="left"/>
    </xf>
    <xf numFmtId="49" fontId="39" fillId="4" borderId="31" xfId="8" applyNumberFormat="1" applyFont="1" applyFill="1" applyBorder="1" applyAlignment="1">
      <alignment horizontal="center" vertical="center" wrapText="1"/>
    </xf>
    <xf numFmtId="1" fontId="44" fillId="4" borderId="28" xfId="0" applyNumberFormat="1" applyFont="1" applyFill="1" applyBorder="1" applyAlignment="1">
      <alignment horizontal="center" vertical="center" wrapText="1"/>
    </xf>
    <xf numFmtId="2" fontId="60" fillId="0" borderId="0" xfId="0" applyNumberFormat="1" applyFont="1" applyAlignment="1">
      <alignment vertical="top"/>
    </xf>
    <xf numFmtId="2" fontId="45" fillId="4" borderId="0" xfId="0" applyNumberFormat="1" applyFont="1" applyFill="1" applyAlignment="1">
      <alignment horizontal="center" vertical="center" wrapText="1"/>
    </xf>
    <xf numFmtId="2" fontId="44" fillId="4" borderId="0" xfId="0" applyNumberFormat="1" applyFont="1" applyFill="1" applyAlignment="1">
      <alignment horizontal="center" vertical="center" wrapText="1"/>
    </xf>
    <xf numFmtId="0" fontId="41" fillId="4" borderId="28" xfId="13" applyNumberFormat="1" applyFont="1" applyFill="1" applyBorder="1" applyAlignment="1">
      <alignment horizontal="center"/>
    </xf>
    <xf numFmtId="0" fontId="43" fillId="2" borderId="1" xfId="20" applyFont="1" applyFill="1" applyBorder="1" applyAlignment="1">
      <alignment horizontal="center"/>
    </xf>
    <xf numFmtId="0" fontId="42" fillId="0" borderId="7" xfId="20" applyFont="1" applyBorder="1" applyAlignment="1">
      <alignment vertical="center"/>
    </xf>
    <xf numFmtId="0" fontId="42" fillId="0" borderId="8" xfId="20" applyFont="1" applyBorder="1" applyAlignment="1">
      <alignment vertical="center"/>
    </xf>
    <xf numFmtId="0" fontId="47" fillId="3" borderId="1" xfId="0" applyFont="1" applyFill="1" applyBorder="1" applyAlignment="1">
      <alignment horizontal="center" vertical="center"/>
    </xf>
    <xf numFmtId="4" fontId="42" fillId="0" borderId="4" xfId="0" applyNumberFormat="1" applyFont="1" applyBorder="1" applyAlignment="1">
      <alignment horizontal="center"/>
    </xf>
    <xf numFmtId="0" fontId="44" fillId="3" borderId="1" xfId="0" applyFont="1" applyFill="1" applyBorder="1" applyAlignment="1">
      <alignment horizontal="center" vertical="center"/>
    </xf>
    <xf numFmtId="0" fontId="0" fillId="0" borderId="1" xfId="0" applyBorder="1"/>
    <xf numFmtId="0" fontId="10" fillId="3" borderId="1" xfId="0" applyFont="1" applyFill="1" applyBorder="1" applyAlignment="1">
      <alignment horizontal="center" vertical="center" wrapText="1"/>
    </xf>
    <xf numFmtId="0" fontId="43" fillId="3" borderId="1" xfId="30" applyFont="1" applyFill="1" applyBorder="1" applyAlignment="1">
      <alignment horizontal="center" vertical="center" wrapText="1"/>
    </xf>
    <xf numFmtId="0" fontId="42" fillId="3" borderId="1" xfId="30" applyFont="1" applyFill="1" applyBorder="1" applyAlignment="1">
      <alignment horizontal="left"/>
    </xf>
    <xf numFmtId="0" fontId="42" fillId="3" borderId="2" xfId="30" applyFont="1" applyFill="1" applyBorder="1" applyAlignment="1">
      <alignment horizontal="left"/>
    </xf>
    <xf numFmtId="4" fontId="38" fillId="3" borderId="5" xfId="30" applyNumberFormat="1" applyFont="1" applyFill="1" applyBorder="1" applyAlignment="1">
      <alignment horizontal="center"/>
    </xf>
    <xf numFmtId="4" fontId="42" fillId="3" borderId="6" xfId="30" applyNumberFormat="1" applyFont="1" applyFill="1" applyBorder="1" applyAlignment="1">
      <alignment horizontal="center"/>
    </xf>
    <xf numFmtId="0" fontId="42" fillId="3" borderId="3" xfId="30" applyFont="1" applyFill="1" applyBorder="1" applyAlignment="1">
      <alignment horizontal="left"/>
    </xf>
    <xf numFmtId="4" fontId="42" fillId="3" borderId="8" xfId="30" applyNumberFormat="1" applyFont="1" applyFill="1" applyBorder="1" applyAlignment="1">
      <alignment horizontal="center"/>
    </xf>
    <xf numFmtId="0" fontId="42" fillId="3" borderId="1" xfId="30" applyFont="1" applyFill="1" applyBorder="1" applyAlignment="1">
      <alignment horizontal="center"/>
    </xf>
    <xf numFmtId="0" fontId="42" fillId="3" borderId="0" xfId="20" applyFont="1" applyFill="1" applyAlignment="1">
      <alignment horizontal="left"/>
    </xf>
    <xf numFmtId="165" fontId="43" fillId="0" borderId="0" xfId="0" applyNumberFormat="1" applyFont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38" fillId="3" borderId="0" xfId="0" applyFont="1" applyFill="1" applyAlignment="1">
      <alignment vertical="center" wrapText="1"/>
    </xf>
    <xf numFmtId="4" fontId="38" fillId="3" borderId="0" xfId="0" applyNumberFormat="1" applyFont="1" applyFill="1" applyAlignment="1">
      <alignment vertical="center"/>
    </xf>
    <xf numFmtId="0" fontId="42" fillId="3" borderId="0" xfId="0" applyFont="1" applyFill="1" applyAlignment="1">
      <alignment vertical="center"/>
    </xf>
    <xf numFmtId="4" fontId="42" fillId="0" borderId="4" xfId="0" applyNumberFormat="1" applyFont="1" applyBorder="1" applyAlignment="1">
      <alignment vertical="center"/>
    </xf>
    <xf numFmtId="0" fontId="8" fillId="3" borderId="1" xfId="30" applyFont="1" applyFill="1" applyBorder="1" applyAlignment="1">
      <alignment horizontal="center" vertical="center" wrapText="1"/>
    </xf>
    <xf numFmtId="4" fontId="38" fillId="0" borderId="31" xfId="30" applyNumberFormat="1" applyFont="1" applyBorder="1" applyAlignment="1">
      <alignment horizontal="center"/>
    </xf>
    <xf numFmtId="4" fontId="38" fillId="0" borderId="31" xfId="0" applyNumberFormat="1" applyFont="1" applyBorder="1" applyAlignment="1">
      <alignment horizontal="center"/>
    </xf>
    <xf numFmtId="0" fontId="42" fillId="3" borderId="7" xfId="30" applyFont="1" applyFill="1" applyBorder="1" applyAlignment="1">
      <alignment horizontal="center"/>
    </xf>
    <xf numFmtId="2" fontId="38" fillId="3" borderId="7" xfId="30" applyNumberFormat="1" applyFont="1" applyFill="1" applyBorder="1" applyAlignment="1">
      <alignment horizontal="center"/>
    </xf>
    <xf numFmtId="2" fontId="42" fillId="3" borderId="8" xfId="30" applyNumberFormat="1" applyFont="1" applyFill="1" applyBorder="1" applyAlignment="1">
      <alignment horizontal="center"/>
    </xf>
    <xf numFmtId="2" fontId="38" fillId="3" borderId="5" xfId="30" applyNumberFormat="1" applyFont="1" applyFill="1" applyBorder="1" applyAlignment="1">
      <alignment horizontal="center"/>
    </xf>
    <xf numFmtId="0" fontId="43" fillId="3" borderId="1" xfId="30" applyFont="1" applyFill="1" applyBorder="1" applyAlignment="1">
      <alignment horizontal="center"/>
    </xf>
    <xf numFmtId="4" fontId="42" fillId="3" borderId="7" xfId="30" applyNumberFormat="1" applyFont="1" applyFill="1" applyBorder="1" applyAlignment="1">
      <alignment horizontal="center"/>
    </xf>
    <xf numFmtId="4" fontId="42" fillId="3" borderId="5" xfId="30" applyNumberFormat="1" applyFont="1" applyFill="1" applyBorder="1" applyAlignment="1">
      <alignment horizontal="center"/>
    </xf>
    <xf numFmtId="0" fontId="42" fillId="3" borderId="2" xfId="0" applyFont="1" applyFill="1" applyBorder="1" applyAlignment="1">
      <alignment vertical="center" wrapText="1"/>
    </xf>
    <xf numFmtId="0" fontId="42" fillId="3" borderId="0" xfId="30" applyFont="1" applyFill="1" applyAlignment="1">
      <alignment horizontal="left"/>
    </xf>
    <xf numFmtId="0" fontId="38" fillId="3" borderId="1" xfId="30" applyFont="1" applyFill="1" applyBorder="1" applyAlignment="1">
      <alignment horizontal="center"/>
    </xf>
    <xf numFmtId="0" fontId="38" fillId="3" borderId="1" xfId="30" applyFont="1" applyFill="1" applyBorder="1" applyAlignment="1">
      <alignment horizontal="center" vertical="center"/>
    </xf>
    <xf numFmtId="0" fontId="42" fillId="3" borderId="0" xfId="30" applyFont="1" applyFill="1" applyAlignment="1">
      <alignment horizontal="center" vertical="center"/>
    </xf>
    <xf numFmtId="0" fontId="38" fillId="3" borderId="0" xfId="30" applyFont="1" applyFill="1" applyAlignment="1">
      <alignment horizontal="center" vertical="center"/>
    </xf>
    <xf numFmtId="0" fontId="42" fillId="3" borderId="10" xfId="30" applyFont="1" applyFill="1" applyBorder="1" applyAlignment="1">
      <alignment horizontal="center" vertical="center"/>
    </xf>
    <xf numFmtId="0" fontId="38" fillId="3" borderId="10" xfId="30" applyFont="1" applyFill="1" applyBorder="1" applyAlignment="1">
      <alignment horizontal="center" vertical="center"/>
    </xf>
    <xf numFmtId="0" fontId="0" fillId="3" borderId="1" xfId="0" applyFill="1" applyBorder="1"/>
    <xf numFmtId="4" fontId="42" fillId="5" borderId="34" xfId="30" applyNumberFormat="1" applyFont="1" applyFill="1" applyBorder="1" applyAlignment="1">
      <alignment horizontal="center" vertical="center"/>
    </xf>
    <xf numFmtId="4" fontId="42" fillId="0" borderId="6" xfId="30" applyNumberFormat="1" applyFont="1" applyBorder="1" applyAlignment="1">
      <alignment horizontal="center" vertical="center"/>
    </xf>
    <xf numFmtId="49" fontId="42" fillId="3" borderId="31" xfId="43" applyNumberFormat="1" applyFont="1" applyFill="1" applyBorder="1" applyAlignment="1">
      <alignment horizontal="center"/>
    </xf>
    <xf numFmtId="49" fontId="42" fillId="3" borderId="32" xfId="43" applyNumberFormat="1" applyFont="1" applyFill="1" applyBorder="1" applyAlignment="1">
      <alignment horizontal="center"/>
    </xf>
    <xf numFmtId="0" fontId="42" fillId="3" borderId="5" xfId="30" applyFont="1" applyFill="1" applyBorder="1" applyAlignment="1">
      <alignment horizontal="center" vertical="center"/>
    </xf>
    <xf numFmtId="0" fontId="38" fillId="3" borderId="5" xfId="30" applyFont="1" applyFill="1" applyBorder="1" applyAlignment="1">
      <alignment horizontal="center" vertical="center"/>
    </xf>
    <xf numFmtId="4" fontId="38" fillId="3" borderId="5" xfId="30" applyNumberFormat="1" applyFont="1" applyFill="1" applyBorder="1" applyAlignment="1">
      <alignment horizontal="center" vertical="center"/>
    </xf>
    <xf numFmtId="0" fontId="42" fillId="3" borderId="7" xfId="30" applyFont="1" applyFill="1" applyBorder="1" applyAlignment="1">
      <alignment horizontal="center" vertical="center"/>
    </xf>
    <xf numFmtId="0" fontId="38" fillId="3" borderId="7" xfId="30" applyFont="1" applyFill="1" applyBorder="1" applyAlignment="1">
      <alignment horizontal="center" vertical="center"/>
    </xf>
    <xf numFmtId="4" fontId="38" fillId="3" borderId="7" xfId="30" applyNumberFormat="1" applyFont="1" applyFill="1" applyBorder="1" applyAlignment="1">
      <alignment horizontal="center" vertical="center"/>
    </xf>
    <xf numFmtId="4" fontId="42" fillId="3" borderId="8" xfId="30" applyNumberFormat="1" applyFont="1" applyFill="1" applyBorder="1" applyAlignment="1">
      <alignment horizontal="center" vertical="center"/>
    </xf>
    <xf numFmtId="0" fontId="47" fillId="0" borderId="5" xfId="30" applyFont="1" applyBorder="1" applyAlignment="1">
      <alignment horizontal="center"/>
    </xf>
    <xf numFmtId="0" fontId="39" fillId="0" borderId="5" xfId="30" applyFont="1" applyBorder="1" applyAlignment="1">
      <alignment horizontal="center"/>
    </xf>
    <xf numFmtId="2" fontId="39" fillId="0" borderId="5" xfId="30" applyNumberFormat="1" applyFont="1" applyBorder="1" applyAlignment="1">
      <alignment horizontal="center"/>
    </xf>
    <xf numFmtId="2" fontId="47" fillId="0" borderId="6" xfId="3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30" applyFont="1" applyFill="1" applyBorder="1" applyAlignment="1">
      <alignment horizontal="center" vertical="center" wrapText="1"/>
    </xf>
    <xf numFmtId="0" fontId="42" fillId="5" borderId="42" xfId="0" applyFont="1" applyFill="1" applyBorder="1" applyAlignment="1">
      <alignment horizontal="center" vertical="center"/>
    </xf>
    <xf numFmtId="0" fontId="42" fillId="6" borderId="24" xfId="0" applyFont="1" applyFill="1" applyBorder="1" applyAlignment="1">
      <alignment horizontal="center" vertical="center"/>
    </xf>
    <xf numFmtId="4" fontId="38" fillId="0" borderId="31" xfId="20" applyNumberFormat="1" applyFont="1" applyBorder="1" applyAlignment="1">
      <alignment horizontal="center" vertical="center"/>
    </xf>
    <xf numFmtId="0" fontId="42" fillId="0" borderId="3" xfId="20" applyFont="1" applyBorder="1" applyAlignment="1">
      <alignment horizontal="center"/>
    </xf>
    <xf numFmtId="0" fontId="42" fillId="0" borderId="1" xfId="20" applyFont="1" applyBorder="1" applyAlignment="1">
      <alignment horizontal="left"/>
    </xf>
    <xf numFmtId="0" fontId="42" fillId="0" borderId="2" xfId="20" applyFont="1" applyBorder="1" applyAlignment="1">
      <alignment horizontal="left"/>
    </xf>
    <xf numFmtId="0" fontId="42" fillId="2" borderId="1" xfId="20" applyFont="1" applyFill="1" applyBorder="1" applyAlignment="1">
      <alignment horizontal="center"/>
    </xf>
    <xf numFmtId="0" fontId="42" fillId="0" borderId="31" xfId="0" applyFont="1" applyBorder="1" applyAlignment="1">
      <alignment horizontal="center"/>
    </xf>
    <xf numFmtId="4" fontId="38" fillId="0" borderId="32" xfId="20" applyNumberFormat="1" applyFont="1" applyBorder="1" applyAlignment="1">
      <alignment horizontal="center" vertical="center"/>
    </xf>
    <xf numFmtId="4" fontId="42" fillId="0" borderId="0" xfId="20" applyNumberFormat="1" applyFont="1" applyAlignment="1">
      <alignment vertical="center"/>
    </xf>
    <xf numFmtId="4" fontId="42" fillId="0" borderId="4" xfId="20" applyNumberFormat="1" applyFont="1" applyBorder="1" applyAlignment="1">
      <alignment vertical="center"/>
    </xf>
    <xf numFmtId="0" fontId="57" fillId="4" borderId="0" xfId="0" applyFont="1" applyFill="1" applyAlignment="1">
      <alignment horizontal="right"/>
    </xf>
    <xf numFmtId="0" fontId="39" fillId="4" borderId="0" xfId="0" applyFont="1" applyFill="1"/>
    <xf numFmtId="0" fontId="63" fillId="4" borderId="0" xfId="0" applyFont="1" applyFill="1"/>
    <xf numFmtId="0" fontId="39" fillId="4" borderId="0" xfId="0" applyFont="1" applyFill="1" applyAlignment="1">
      <alignment horizontal="left"/>
    </xf>
    <xf numFmtId="165" fontId="44" fillId="0" borderId="8" xfId="20" applyNumberFormat="1" applyFont="1" applyBorder="1"/>
    <xf numFmtId="165" fontId="44" fillId="3" borderId="4" xfId="20" applyNumberFormat="1" applyFont="1" applyFill="1" applyBorder="1"/>
    <xf numFmtId="165" fontId="44" fillId="0" borderId="6" xfId="20" applyNumberFormat="1" applyFont="1" applyBorder="1"/>
    <xf numFmtId="165" fontId="44" fillId="0" borderId="0" xfId="20" applyNumberFormat="1" applyFont="1" applyAlignment="1">
      <alignment horizontal="center"/>
    </xf>
    <xf numFmtId="165" fontId="44" fillId="0" borderId="0" xfId="20" applyNumberFormat="1" applyFont="1" applyAlignment="1">
      <alignment horizontal="center" vertical="center" wrapText="1"/>
    </xf>
    <xf numFmtId="0" fontId="38" fillId="2" borderId="0" xfId="20" applyFont="1" applyFill="1" applyAlignment="1">
      <alignment horizontal="center" vertical="center"/>
    </xf>
    <xf numFmtId="0" fontId="38" fillId="2" borderId="5" xfId="20" applyFont="1" applyFill="1" applyBorder="1" applyAlignment="1">
      <alignment horizontal="center" vertical="center"/>
    </xf>
    <xf numFmtId="165" fontId="38" fillId="3" borderId="0" xfId="21" applyNumberFormat="1" applyFont="1" applyFill="1" applyBorder="1" applyAlignment="1">
      <alignment horizontal="center"/>
    </xf>
    <xf numFmtId="4" fontId="38" fillId="3" borderId="31" xfId="20" applyNumberFormat="1" applyFont="1" applyFill="1" applyBorder="1" applyAlignment="1">
      <alignment horizontal="center" vertical="center"/>
    </xf>
    <xf numFmtId="165" fontId="38" fillId="3" borderId="7" xfId="20" applyNumberFormat="1" applyFont="1" applyFill="1" applyBorder="1" applyAlignment="1">
      <alignment horizontal="center" vertical="center"/>
    </xf>
    <xf numFmtId="165" fontId="38" fillId="3" borderId="0" xfId="20" applyNumberFormat="1" applyFont="1" applyFill="1" applyAlignment="1">
      <alignment horizontal="center" vertical="center"/>
    </xf>
    <xf numFmtId="0" fontId="38" fillId="3" borderId="5" xfId="20" applyFont="1" applyFill="1" applyBorder="1" applyAlignment="1">
      <alignment horizontal="center" vertical="center"/>
    </xf>
    <xf numFmtId="165" fontId="38" fillId="0" borderId="0" xfId="0" applyNumberFormat="1" applyFont="1" applyAlignment="1">
      <alignment horizontal="center" vertical="center"/>
    </xf>
    <xf numFmtId="165" fontId="38" fillId="3" borderId="7" xfId="30" applyNumberFormat="1" applyFont="1" applyFill="1" applyBorder="1" applyAlignment="1">
      <alignment horizontal="center"/>
    </xf>
    <xf numFmtId="0" fontId="38" fillId="3" borderId="3" xfId="20" applyFont="1" applyFill="1" applyBorder="1" applyAlignment="1">
      <alignment horizontal="center" vertical="center"/>
    </xf>
    <xf numFmtId="0" fontId="42" fillId="3" borderId="7" xfId="20" applyFont="1" applyFill="1" applyBorder="1" applyAlignment="1">
      <alignment horizontal="center" vertical="center" wrapText="1"/>
    </xf>
    <xf numFmtId="49" fontId="42" fillId="3" borderId="7" xfId="20" applyNumberFormat="1" applyFont="1" applyFill="1" applyBorder="1" applyAlignment="1">
      <alignment horizontal="center" vertical="center" wrapText="1"/>
    </xf>
    <xf numFmtId="165" fontId="38" fillId="3" borderId="7" xfId="20" applyNumberFormat="1" applyFont="1" applyFill="1" applyBorder="1" applyAlignment="1">
      <alignment horizontal="center" vertical="center" wrapText="1"/>
    </xf>
    <xf numFmtId="0" fontId="42" fillId="3" borderId="8" xfId="21" applyNumberFormat="1" applyFont="1" applyFill="1" applyBorder="1" applyAlignment="1">
      <alignment horizontal="center"/>
    </xf>
    <xf numFmtId="0" fontId="43" fillId="3" borderId="1" xfId="20" applyFont="1" applyFill="1" applyBorder="1" applyAlignment="1">
      <alignment horizontal="center" vertical="center"/>
    </xf>
    <xf numFmtId="165" fontId="38" fillId="3" borderId="0" xfId="20" applyNumberFormat="1" applyFont="1" applyFill="1" applyAlignment="1">
      <alignment horizontal="center" vertical="center" wrapText="1"/>
    </xf>
    <xf numFmtId="0" fontId="42" fillId="3" borderId="4" xfId="21" applyNumberFormat="1" applyFont="1" applyFill="1" applyBorder="1" applyAlignment="1">
      <alignment horizontal="center"/>
    </xf>
    <xf numFmtId="0" fontId="42" fillId="3" borderId="4" xfId="20" applyFont="1" applyFill="1" applyBorder="1" applyAlignment="1">
      <alignment horizontal="center" vertical="center"/>
    </xf>
    <xf numFmtId="0" fontId="42" fillId="3" borderId="3" xfId="20" applyFont="1" applyFill="1" applyBorder="1" applyAlignment="1">
      <alignment horizontal="center"/>
    </xf>
    <xf numFmtId="0" fontId="42" fillId="3" borderId="8" xfId="20" applyFont="1" applyFill="1" applyBorder="1" applyAlignment="1">
      <alignment vertical="center"/>
    </xf>
    <xf numFmtId="0" fontId="42" fillId="3" borderId="4" xfId="20" applyFont="1" applyFill="1" applyBorder="1" applyAlignment="1">
      <alignment vertical="center"/>
    </xf>
    <xf numFmtId="0" fontId="41" fillId="3" borderId="7" xfId="20" applyFont="1" applyFill="1" applyBorder="1" applyAlignment="1">
      <alignment horizontal="center" vertical="center" wrapText="1"/>
    </xf>
    <xf numFmtId="49" fontId="41" fillId="3" borderId="7" xfId="20" applyNumberFormat="1" applyFont="1" applyFill="1" applyBorder="1" applyAlignment="1">
      <alignment horizontal="center" vertical="center" wrapText="1"/>
    </xf>
    <xf numFmtId="165" fontId="44" fillId="3" borderId="7" xfId="20" applyNumberFormat="1" applyFont="1" applyFill="1" applyBorder="1" applyAlignment="1">
      <alignment horizontal="center" vertical="center" wrapText="1"/>
    </xf>
    <xf numFmtId="0" fontId="41" fillId="3" borderId="8" xfId="21" applyNumberFormat="1" applyFont="1" applyFill="1" applyBorder="1" applyAlignment="1">
      <alignment horizontal="center"/>
    </xf>
    <xf numFmtId="0" fontId="42" fillId="3" borderId="7" xfId="20" applyFont="1" applyFill="1" applyBorder="1" applyAlignment="1">
      <alignment horizontal="center" vertical="center"/>
    </xf>
    <xf numFmtId="0" fontId="42" fillId="3" borderId="8" xfId="20" applyFont="1" applyFill="1" applyBorder="1" applyAlignment="1">
      <alignment horizontal="center" vertical="center"/>
    </xf>
    <xf numFmtId="0" fontId="43" fillId="3" borderId="0" xfId="20" applyFont="1" applyFill="1"/>
    <xf numFmtId="3" fontId="64" fillId="3" borderId="4" xfId="20" applyNumberFormat="1" applyFont="1" applyFill="1" applyBorder="1" applyAlignment="1">
      <alignment horizontal="center"/>
    </xf>
    <xf numFmtId="0" fontId="38" fillId="4" borderId="28" xfId="21" applyNumberFormat="1" applyFont="1" applyFill="1" applyBorder="1" applyAlignment="1">
      <alignment horizontal="center"/>
    </xf>
    <xf numFmtId="0" fontId="6" fillId="3" borderId="1" xfId="30" applyFont="1" applyFill="1" applyBorder="1" applyAlignment="1">
      <alignment horizontal="center" vertical="center" wrapText="1"/>
    </xf>
    <xf numFmtId="0" fontId="66" fillId="0" borderId="0" xfId="0" applyFont="1"/>
    <xf numFmtId="0" fontId="67" fillId="0" borderId="0" xfId="0" applyFont="1" applyAlignment="1">
      <alignment vertical="center" wrapText="1"/>
    </xf>
    <xf numFmtId="0" fontId="47" fillId="3" borderId="7" xfId="30" applyFont="1" applyFill="1" applyBorder="1" applyAlignment="1">
      <alignment horizontal="center"/>
    </xf>
    <xf numFmtId="2" fontId="39" fillId="3" borderId="7" xfId="30" applyNumberFormat="1" applyFont="1" applyFill="1" applyBorder="1" applyAlignment="1">
      <alignment horizontal="center"/>
    </xf>
    <xf numFmtId="2" fontId="47" fillId="3" borderId="8" xfId="30" applyNumberFormat="1" applyFont="1" applyFill="1" applyBorder="1" applyAlignment="1">
      <alignment horizontal="center"/>
    </xf>
    <xf numFmtId="4" fontId="42" fillId="3" borderId="0" xfId="30" applyNumberFormat="1" applyFont="1" applyFill="1" applyAlignment="1">
      <alignment horizontal="center"/>
    </xf>
    <xf numFmtId="2" fontId="68" fillId="3" borderId="4" xfId="30" applyNumberFormat="1" applyFont="1" applyFill="1" applyBorder="1" applyAlignment="1">
      <alignment horizontal="center"/>
    </xf>
    <xf numFmtId="1" fontId="44" fillId="4" borderId="28" xfId="3" applyNumberFormat="1" applyFont="1" applyFill="1" applyBorder="1" applyAlignment="1">
      <alignment horizontal="center"/>
    </xf>
    <xf numFmtId="0" fontId="48" fillId="6" borderId="11" xfId="0" applyFont="1" applyFill="1" applyBorder="1" applyAlignment="1">
      <alignment horizontal="center" vertical="center"/>
    </xf>
    <xf numFmtId="0" fontId="5" fillId="3" borderId="1" xfId="30" applyFont="1" applyFill="1" applyBorder="1" applyAlignment="1">
      <alignment horizontal="center" vertical="center" wrapText="1"/>
    </xf>
    <xf numFmtId="0" fontId="42" fillId="0" borderId="32" xfId="0" applyFont="1" applyBorder="1" applyAlignment="1">
      <alignment horizontal="center"/>
    </xf>
    <xf numFmtId="2" fontId="42" fillId="0" borderId="31" xfId="0" applyNumberFormat="1" applyFont="1" applyBorder="1" applyAlignment="1">
      <alignment horizontal="center"/>
    </xf>
    <xf numFmtId="2" fontId="42" fillId="0" borderId="32" xfId="0" applyNumberFormat="1" applyFont="1" applyBorder="1" applyAlignment="1">
      <alignment horizontal="center"/>
    </xf>
    <xf numFmtId="0" fontId="42" fillId="3" borderId="43" xfId="0" applyFont="1" applyFill="1" applyBorder="1" applyAlignment="1">
      <alignment horizontal="center" vertical="center"/>
    </xf>
    <xf numFmtId="0" fontId="38" fillId="3" borderId="43" xfId="0" applyFont="1" applyFill="1" applyBorder="1" applyAlignment="1">
      <alignment horizontal="center" vertical="center"/>
    </xf>
    <xf numFmtId="1" fontId="38" fillId="4" borderId="28" xfId="6" applyNumberFormat="1" applyFont="1" applyFill="1" applyBorder="1" applyAlignment="1">
      <alignment horizontal="center"/>
    </xf>
    <xf numFmtId="1" fontId="38" fillId="4" borderId="28" xfId="3" applyNumberFormat="1" applyFont="1" applyFill="1" applyBorder="1" applyAlignment="1">
      <alignment horizontal="center"/>
    </xf>
    <xf numFmtId="0" fontId="45" fillId="3" borderId="31" xfId="0" applyFont="1" applyFill="1" applyBorder="1" applyAlignment="1">
      <alignment horizontal="center"/>
    </xf>
    <xf numFmtId="0" fontId="45" fillId="3" borderId="32" xfId="0" applyFont="1" applyFill="1" applyBorder="1" applyAlignment="1">
      <alignment horizontal="center"/>
    </xf>
    <xf numFmtId="4" fontId="38" fillId="3" borderId="7" xfId="30" applyNumberFormat="1" applyFont="1" applyFill="1" applyBorder="1" applyAlignment="1">
      <alignment horizontal="center"/>
    </xf>
    <xf numFmtId="4" fontId="42" fillId="3" borderId="34" xfId="30" applyNumberFormat="1" applyFont="1" applyFill="1" applyBorder="1" applyAlignment="1">
      <alignment horizontal="center"/>
    </xf>
    <xf numFmtId="4" fontId="42" fillId="3" borderId="33" xfId="30" applyNumberFormat="1" applyFont="1" applyFill="1" applyBorder="1" applyAlignment="1">
      <alignment horizontal="center"/>
    </xf>
    <xf numFmtId="4" fontId="42" fillId="3" borderId="4" xfId="30" applyNumberFormat="1" applyFont="1" applyFill="1" applyBorder="1" applyAlignment="1">
      <alignment horizontal="center"/>
    </xf>
    <xf numFmtId="4" fontId="38" fillId="3" borderId="43" xfId="0" applyNumberFormat="1" applyFont="1" applyFill="1" applyBorder="1" applyAlignment="1">
      <alignment horizontal="center" vertical="center"/>
    </xf>
    <xf numFmtId="4" fontId="42" fillId="5" borderId="44" xfId="0" applyNumberFormat="1" applyFont="1" applyFill="1" applyBorder="1" applyAlignment="1">
      <alignment horizontal="center" vertical="center"/>
    </xf>
    <xf numFmtId="4" fontId="38" fillId="3" borderId="5" xfId="0" applyNumberFormat="1" applyFont="1" applyFill="1" applyBorder="1"/>
    <xf numFmtId="4" fontId="42" fillId="3" borderId="0" xfId="0" applyNumberFormat="1" applyFont="1" applyFill="1"/>
    <xf numFmtId="4" fontId="42" fillId="3" borderId="4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2" fillId="0" borderId="0" xfId="20" applyFont="1" applyAlignment="1">
      <alignment vertical="center"/>
    </xf>
    <xf numFmtId="0" fontId="42" fillId="3" borderId="1" xfId="0" applyFont="1" applyFill="1" applyBorder="1" applyAlignment="1">
      <alignment horizontal="right" vertical="center" wrapText="1"/>
    </xf>
    <xf numFmtId="0" fontId="42" fillId="3" borderId="1" xfId="0" applyFont="1" applyFill="1" applyBorder="1" applyAlignment="1">
      <alignment horizontal="right"/>
    </xf>
    <xf numFmtId="0" fontId="38" fillId="2" borderId="3" xfId="20" applyFont="1" applyFill="1" applyBorder="1" applyAlignment="1">
      <alignment horizontal="left"/>
    </xf>
    <xf numFmtId="0" fontId="42" fillId="2" borderId="7" xfId="20" applyFont="1" applyFill="1" applyBorder="1" applyAlignment="1">
      <alignment horizontal="center" vertical="center"/>
    </xf>
    <xf numFmtId="0" fontId="42" fillId="2" borderId="8" xfId="20" applyFont="1" applyFill="1" applyBorder="1" applyAlignment="1">
      <alignment horizontal="center" vertical="center"/>
    </xf>
    <xf numFmtId="0" fontId="42" fillId="2" borderId="31" xfId="20" applyFont="1" applyFill="1" applyBorder="1" applyAlignment="1">
      <alignment horizontal="center" vertical="center"/>
    </xf>
    <xf numFmtId="0" fontId="71" fillId="0" borderId="0" xfId="20" applyFont="1"/>
    <xf numFmtId="0" fontId="42" fillId="2" borderId="3" xfId="20" applyFont="1" applyFill="1" applyBorder="1" applyAlignment="1">
      <alignment horizontal="left"/>
    </xf>
    <xf numFmtId="4" fontId="38" fillId="2" borderId="31" xfId="20" applyNumberFormat="1" applyFont="1" applyFill="1" applyBorder="1" applyAlignment="1">
      <alignment horizontal="center" vertical="center"/>
    </xf>
    <xf numFmtId="0" fontId="42" fillId="2" borderId="32" xfId="20" applyFont="1" applyFill="1" applyBorder="1" applyAlignment="1">
      <alignment horizontal="center" vertical="center"/>
    </xf>
    <xf numFmtId="0" fontId="72" fillId="3" borderId="1" xfId="8" applyFont="1" applyFill="1" applyBorder="1" applyAlignment="1">
      <alignment horizontal="center"/>
    </xf>
    <xf numFmtId="0" fontId="38" fillId="3" borderId="4" xfId="8" applyFont="1" applyFill="1" applyBorder="1" applyAlignment="1">
      <alignment horizontal="center"/>
    </xf>
    <xf numFmtId="0" fontId="38" fillId="3" borderId="6" xfId="8" applyFont="1" applyFill="1" applyBorder="1" applyAlignment="1">
      <alignment horizontal="center"/>
    </xf>
    <xf numFmtId="0" fontId="42" fillId="0" borderId="3" xfId="0" applyFont="1" applyBorder="1" applyAlignment="1">
      <alignment horizontal="left"/>
    </xf>
    <xf numFmtId="0" fontId="42" fillId="0" borderId="7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4" fontId="38" fillId="0" borderId="7" xfId="0" applyNumberFormat="1" applyFont="1" applyBorder="1" applyAlignment="1">
      <alignment horizontal="center"/>
    </xf>
    <xf numFmtId="4" fontId="42" fillId="0" borderId="8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2" fillId="0" borderId="5" xfId="0" applyFont="1" applyBorder="1" applyAlignment="1">
      <alignment horizontal="center"/>
    </xf>
    <xf numFmtId="4" fontId="38" fillId="0" borderId="5" xfId="0" applyNumberFormat="1" applyFont="1" applyBorder="1" applyAlignment="1">
      <alignment horizontal="center"/>
    </xf>
    <xf numFmtId="4" fontId="42" fillId="0" borderId="6" xfId="0" applyNumberFormat="1" applyFont="1" applyBorder="1" applyAlignment="1">
      <alignment horizontal="center"/>
    </xf>
    <xf numFmtId="0" fontId="43" fillId="0" borderId="0" xfId="0" applyFont="1"/>
    <xf numFmtId="0" fontId="43" fillId="0" borderId="1" xfId="0" applyFont="1" applyBorder="1"/>
    <xf numFmtId="0" fontId="73" fillId="0" borderId="1" xfId="0" applyFont="1" applyBorder="1"/>
    <xf numFmtId="0" fontId="73" fillId="0" borderId="4" xfId="0" applyFont="1" applyBorder="1"/>
    <xf numFmtId="0" fontId="73" fillId="0" borderId="0" xfId="0" applyFont="1" applyAlignment="1">
      <alignment horizontal="left"/>
    </xf>
    <xf numFmtId="0" fontId="73" fillId="0" borderId="0" xfId="0" applyFont="1"/>
    <xf numFmtId="0" fontId="75" fillId="0" borderId="0" xfId="0" applyFont="1"/>
    <xf numFmtId="0" fontId="76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4" fontId="38" fillId="0" borderId="8" xfId="0" applyNumberFormat="1" applyFont="1" applyBorder="1" applyAlignment="1">
      <alignment horizontal="center"/>
    </xf>
    <xf numFmtId="4" fontId="38" fillId="0" borderId="4" xfId="0" applyNumberFormat="1" applyFont="1" applyBorder="1" applyAlignment="1">
      <alignment horizontal="center"/>
    </xf>
    <xf numFmtId="4" fontId="38" fillId="0" borderId="6" xfId="0" applyNumberFormat="1" applyFont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50" fillId="3" borderId="0" xfId="0" applyFont="1" applyFill="1" applyAlignment="1">
      <alignment horizontal="left"/>
    </xf>
    <xf numFmtId="2" fontId="42" fillId="2" borderId="6" xfId="20" applyNumberFormat="1" applyFont="1" applyFill="1" applyBorder="1" applyAlignment="1">
      <alignment horizontal="center" vertical="center"/>
    </xf>
    <xf numFmtId="2" fontId="41" fillId="0" borderId="0" xfId="21" applyNumberFormat="1" applyFont="1" applyFill="1" applyBorder="1" applyAlignment="1">
      <alignment horizontal="center"/>
    </xf>
    <xf numFmtId="2" fontId="42" fillId="0" borderId="8" xfId="21" applyNumberFormat="1" applyFont="1" applyFill="1" applyBorder="1" applyAlignment="1">
      <alignment horizontal="center"/>
    </xf>
    <xf numFmtId="4" fontId="42" fillId="3" borderId="34" xfId="0" applyNumberFormat="1" applyFont="1" applyFill="1" applyBorder="1" applyAlignment="1">
      <alignment horizontal="center"/>
    </xf>
    <xf numFmtId="0" fontId="55" fillId="3" borderId="1" xfId="0" applyFont="1" applyFill="1" applyBorder="1" applyAlignment="1">
      <alignment horizontal="center"/>
    </xf>
    <xf numFmtId="2" fontId="38" fillId="3" borderId="0" xfId="0" applyNumberFormat="1" applyFont="1" applyFill="1"/>
    <xf numFmtId="0" fontId="2" fillId="3" borderId="1" xfId="30" applyFont="1" applyFill="1" applyBorder="1" applyAlignment="1">
      <alignment horizontal="center" vertical="center" wrapText="1"/>
    </xf>
    <xf numFmtId="0" fontId="77" fillId="0" borderId="0" xfId="0" applyFont="1"/>
    <xf numFmtId="0" fontId="78" fillId="0" borderId="0" xfId="1" applyFont="1" applyAlignment="1" applyProtection="1">
      <alignment horizontal="center" vertical="center"/>
    </xf>
    <xf numFmtId="0" fontId="79" fillId="0" borderId="10" xfId="0" applyFont="1" applyBorder="1"/>
    <xf numFmtId="0" fontId="79" fillId="0" borderId="0" xfId="0" applyFont="1"/>
    <xf numFmtId="0" fontId="80" fillId="0" borderId="0" xfId="30" applyFont="1"/>
    <xf numFmtId="165" fontId="80" fillId="0" borderId="0" xfId="30" applyNumberFormat="1" applyFont="1"/>
    <xf numFmtId="1" fontId="38" fillId="4" borderId="6" xfId="3" applyNumberFormat="1" applyFont="1" applyFill="1" applyBorder="1" applyAlignment="1">
      <alignment horizontal="center"/>
    </xf>
    <xf numFmtId="0" fontId="38" fillId="3" borderId="0" xfId="30" applyFont="1" applyFill="1"/>
    <xf numFmtId="0" fontId="47" fillId="3" borderId="3" xfId="30" applyFont="1" applyFill="1" applyBorder="1" applyAlignment="1">
      <alignment horizontal="left"/>
    </xf>
    <xf numFmtId="0" fontId="81" fillId="3" borderId="1" xfId="30" applyFont="1" applyFill="1" applyBorder="1" applyAlignment="1">
      <alignment horizontal="center" vertical="center" wrapText="1"/>
    </xf>
    <xf numFmtId="0" fontId="39" fillId="3" borderId="1" xfId="30" applyFont="1" applyFill="1" applyBorder="1" applyAlignment="1">
      <alignment horizontal="center" vertical="center" wrapText="1"/>
    </xf>
    <xf numFmtId="4" fontId="39" fillId="0" borderId="0" xfId="30" applyNumberFormat="1" applyFont="1" applyAlignment="1">
      <alignment horizontal="center" vertical="center"/>
    </xf>
    <xf numFmtId="0" fontId="47" fillId="3" borderId="1" xfId="30" applyFont="1" applyFill="1" applyBorder="1" applyAlignment="1">
      <alignment horizontal="left"/>
    </xf>
    <xf numFmtId="0" fontId="80" fillId="3" borderId="1" xfId="30" applyFont="1" applyFill="1" applyBorder="1" applyAlignment="1">
      <alignment horizontal="center" vertical="center" wrapText="1"/>
    </xf>
    <xf numFmtId="0" fontId="72" fillId="3" borderId="1" xfId="30" applyFont="1" applyFill="1" applyBorder="1" applyAlignment="1">
      <alignment horizontal="left"/>
    </xf>
    <xf numFmtId="0" fontId="47" fillId="7" borderId="1" xfId="30" applyFont="1" applyFill="1" applyBorder="1" applyAlignment="1">
      <alignment horizontal="left" vertical="top" wrapText="1"/>
    </xf>
    <xf numFmtId="0" fontId="47" fillId="7" borderId="2" xfId="30" applyFont="1" applyFill="1" applyBorder="1" applyAlignment="1">
      <alignment horizontal="left"/>
    </xf>
    <xf numFmtId="0" fontId="47" fillId="7" borderId="0" xfId="30" applyFont="1" applyFill="1" applyAlignment="1">
      <alignment horizontal="left"/>
    </xf>
    <xf numFmtId="0" fontId="47" fillId="7" borderId="0" xfId="30" applyFont="1" applyFill="1" applyAlignment="1">
      <alignment horizontal="center" vertical="center"/>
    </xf>
    <xf numFmtId="0" fontId="39" fillId="7" borderId="0" xfId="30" applyFont="1" applyFill="1" applyAlignment="1">
      <alignment horizontal="center" vertical="center" wrapText="1"/>
    </xf>
    <xf numFmtId="4" fontId="47" fillId="3" borderId="0" xfId="30" applyNumberFormat="1" applyFont="1" applyFill="1" applyAlignment="1">
      <alignment horizontal="center" vertical="center"/>
    </xf>
    <xf numFmtId="4" fontId="38" fillId="3" borderId="7" xfId="30" applyNumberFormat="1" applyFont="1" applyFill="1" applyBorder="1"/>
    <xf numFmtId="4" fontId="38" fillId="3" borderId="0" xfId="30" applyNumberFormat="1" applyFont="1" applyFill="1"/>
    <xf numFmtId="0" fontId="42" fillId="3" borderId="47" xfId="30" applyFont="1" applyFill="1" applyBorder="1" applyAlignment="1">
      <alignment horizontal="left"/>
    </xf>
    <xf numFmtId="0" fontId="47" fillId="7" borderId="3" xfId="30" applyFont="1" applyFill="1" applyBorder="1" applyAlignment="1">
      <alignment horizontal="left"/>
    </xf>
    <xf numFmtId="0" fontId="47" fillId="7" borderId="7" xfId="30" applyFont="1" applyFill="1" applyBorder="1"/>
    <xf numFmtId="0" fontId="39" fillId="7" borderId="7" xfId="30" applyFont="1" applyFill="1" applyBorder="1" applyAlignment="1">
      <alignment horizontal="center"/>
    </xf>
    <xf numFmtId="4" fontId="39" fillId="7" borderId="7" xfId="30" applyNumberFormat="1" applyFont="1" applyFill="1" applyBorder="1"/>
    <xf numFmtId="4" fontId="42" fillId="7" borderId="8" xfId="30" applyNumberFormat="1" applyFont="1" applyFill="1" applyBorder="1" applyAlignment="1">
      <alignment horizontal="center"/>
    </xf>
    <xf numFmtId="0" fontId="47" fillId="7" borderId="0" xfId="30" applyFont="1" applyFill="1" applyAlignment="1">
      <alignment horizontal="center"/>
    </xf>
    <xf numFmtId="0" fontId="39" fillId="7" borderId="0" xfId="30" applyFont="1" applyFill="1" applyAlignment="1">
      <alignment horizontal="center"/>
    </xf>
    <xf numFmtId="4" fontId="39" fillId="7" borderId="0" xfId="30" applyNumberFormat="1" applyFont="1" applyFill="1" applyAlignment="1">
      <alignment horizontal="center"/>
    </xf>
    <xf numFmtId="4" fontId="42" fillId="7" borderId="4" xfId="30" applyNumberFormat="1" applyFont="1" applyFill="1" applyBorder="1" applyAlignment="1">
      <alignment horizontal="center"/>
    </xf>
    <xf numFmtId="0" fontId="39" fillId="7" borderId="1" xfId="30" applyFont="1" applyFill="1" applyBorder="1" applyAlignment="1">
      <alignment horizontal="center" vertical="center" wrapText="1"/>
    </xf>
    <xf numFmtId="0" fontId="47" fillId="7" borderId="1" xfId="30" applyFont="1" applyFill="1" applyBorder="1" applyAlignment="1">
      <alignment horizontal="left"/>
    </xf>
    <xf numFmtId="0" fontId="72" fillId="7" borderId="1" xfId="30" applyFont="1" applyFill="1" applyBorder="1" applyAlignment="1">
      <alignment horizontal="left"/>
    </xf>
    <xf numFmtId="0" fontId="72" fillId="7" borderId="0" xfId="30" applyFont="1" applyFill="1" applyAlignment="1">
      <alignment horizontal="center"/>
    </xf>
    <xf numFmtId="0" fontId="80" fillId="7" borderId="0" xfId="30" applyFont="1" applyFill="1" applyAlignment="1">
      <alignment horizontal="center"/>
    </xf>
    <xf numFmtId="4" fontId="80" fillId="7" borderId="0" xfId="30" applyNumberFormat="1" applyFont="1" applyFill="1" applyAlignment="1">
      <alignment horizontal="center"/>
    </xf>
    <xf numFmtId="0" fontId="72" fillId="7" borderId="2" xfId="30" applyFont="1" applyFill="1" applyBorder="1" applyAlignment="1">
      <alignment horizontal="left"/>
    </xf>
    <xf numFmtId="0" fontId="72" fillId="7" borderId="5" xfId="30" applyFont="1" applyFill="1" applyBorder="1" applyAlignment="1">
      <alignment horizontal="center"/>
    </xf>
    <xf numFmtId="0" fontId="80" fillId="7" borderId="5" xfId="30" applyFont="1" applyFill="1" applyBorder="1" applyAlignment="1">
      <alignment horizontal="center"/>
    </xf>
    <xf numFmtId="4" fontId="72" fillId="7" borderId="5" xfId="30" applyNumberFormat="1" applyFont="1" applyFill="1" applyBorder="1" applyAlignment="1">
      <alignment horizontal="center"/>
    </xf>
    <xf numFmtId="4" fontId="42" fillId="7" borderId="6" xfId="30" applyNumberFormat="1" applyFont="1" applyFill="1" applyBorder="1" applyAlignment="1">
      <alignment horizontal="center"/>
    </xf>
    <xf numFmtId="0" fontId="81" fillId="7" borderId="1" xfId="30" applyFont="1" applyFill="1" applyBorder="1" applyAlignment="1">
      <alignment horizontal="center" vertical="center" wrapText="1"/>
    </xf>
    <xf numFmtId="0" fontId="47" fillId="7" borderId="1" xfId="30" applyFont="1" applyFill="1" applyBorder="1" applyAlignment="1">
      <alignment horizontal="center" vertical="center" wrapText="1"/>
    </xf>
    <xf numFmtId="0" fontId="42" fillId="7" borderId="1" xfId="30" applyFont="1" applyFill="1" applyBorder="1" applyAlignment="1">
      <alignment horizontal="left"/>
    </xf>
    <xf numFmtId="0" fontId="80" fillId="3" borderId="0" xfId="30" applyFont="1" applyFill="1"/>
    <xf numFmtId="4" fontId="80" fillId="3" borderId="0" xfId="30" applyNumberFormat="1" applyFont="1" applyFill="1"/>
    <xf numFmtId="0" fontId="72" fillId="7" borderId="3" xfId="30" applyFont="1" applyFill="1" applyBorder="1" applyAlignment="1">
      <alignment horizontal="left"/>
    </xf>
    <xf numFmtId="0" fontId="72" fillId="7" borderId="7" xfId="30" applyFont="1" applyFill="1" applyBorder="1"/>
    <xf numFmtId="0" fontId="80" fillId="7" borderId="7" xfId="30" applyFont="1" applyFill="1" applyBorder="1" applyAlignment="1">
      <alignment horizontal="center"/>
    </xf>
    <xf numFmtId="4" fontId="80" fillId="7" borderId="7" xfId="30" applyNumberFormat="1" applyFont="1" applyFill="1" applyBorder="1"/>
    <xf numFmtId="4" fontId="47" fillId="7" borderId="4" xfId="30" applyNumberFormat="1" applyFont="1" applyFill="1" applyBorder="1" applyAlignment="1">
      <alignment horizontal="center"/>
    </xf>
    <xf numFmtId="4" fontId="38" fillId="3" borderId="4" xfId="30" applyNumberFormat="1" applyFont="1" applyFill="1" applyBorder="1"/>
    <xf numFmtId="4" fontId="47" fillId="9" borderId="4" xfId="30" applyNumberFormat="1" applyFont="1" applyFill="1" applyBorder="1" applyAlignment="1">
      <alignment horizontal="center" vertical="center"/>
    </xf>
    <xf numFmtId="0" fontId="82" fillId="7" borderId="1" xfId="30" applyFont="1" applyFill="1" applyBorder="1" applyAlignment="1">
      <alignment horizontal="left"/>
    </xf>
    <xf numFmtId="4" fontId="72" fillId="7" borderId="0" xfId="30" applyNumberFormat="1" applyFont="1" applyFill="1" applyAlignment="1">
      <alignment horizontal="center"/>
    </xf>
    <xf numFmtId="0" fontId="47" fillId="7" borderId="0" xfId="30" applyFont="1" applyFill="1"/>
    <xf numFmtId="4" fontId="39" fillId="7" borderId="0" xfId="30" applyNumberFormat="1" applyFont="1" applyFill="1"/>
    <xf numFmtId="0" fontId="83" fillId="7" borderId="1" xfId="30" applyFont="1" applyFill="1" applyBorder="1" applyAlignment="1">
      <alignment horizontal="center" vertical="center" wrapText="1"/>
    </xf>
    <xf numFmtId="0" fontId="84" fillId="7" borderId="1" xfId="30" applyFont="1" applyFill="1" applyBorder="1" applyAlignment="1">
      <alignment horizontal="center" vertical="center" wrapText="1"/>
    </xf>
    <xf numFmtId="4" fontId="80" fillId="0" borderId="0" xfId="30" applyNumberFormat="1" applyFont="1"/>
    <xf numFmtId="4" fontId="38" fillId="0" borderId="0" xfId="30" applyNumberFormat="1" applyFont="1"/>
    <xf numFmtId="4" fontId="42" fillId="3" borderId="4" xfId="0" applyNumberFormat="1" applyFont="1" applyFill="1" applyBorder="1" applyAlignment="1">
      <alignment vertical="center"/>
    </xf>
    <xf numFmtId="165" fontId="38" fillId="3" borderId="0" xfId="20" applyNumberFormat="1" applyFont="1" applyFill="1" applyAlignment="1">
      <alignment vertical="center"/>
    </xf>
    <xf numFmtId="0" fontId="41" fillId="3" borderId="0" xfId="20" applyFont="1" applyFill="1" applyAlignment="1">
      <alignment horizontal="center" vertical="center" wrapText="1"/>
    </xf>
    <xf numFmtId="49" fontId="41" fillId="3" borderId="0" xfId="20" applyNumberFormat="1" applyFont="1" applyFill="1" applyAlignment="1">
      <alignment horizontal="center" vertical="center" wrapText="1"/>
    </xf>
    <xf numFmtId="165" fontId="44" fillId="3" borderId="0" xfId="20" applyNumberFormat="1" applyFont="1" applyFill="1" applyAlignment="1">
      <alignment horizontal="center" vertical="center" wrapText="1"/>
    </xf>
    <xf numFmtId="0" fontId="41" fillId="3" borderId="0" xfId="21" applyNumberFormat="1" applyFont="1" applyFill="1" applyBorder="1" applyAlignment="1">
      <alignment horizontal="center"/>
    </xf>
    <xf numFmtId="0" fontId="43" fillId="3" borderId="3" xfId="20" applyFont="1" applyFill="1" applyBorder="1" applyAlignment="1">
      <alignment horizontal="center"/>
    </xf>
    <xf numFmtId="0" fontId="43" fillId="3" borderId="7" xfId="20" applyFont="1" applyFill="1" applyBorder="1"/>
    <xf numFmtId="0" fontId="41" fillId="3" borderId="0" xfId="20" applyFont="1" applyFill="1" applyAlignment="1">
      <alignment horizontal="left"/>
    </xf>
    <xf numFmtId="0" fontId="41" fillId="3" borderId="0" xfId="20" applyFont="1" applyFill="1"/>
    <xf numFmtId="0" fontId="44" fillId="3" borderId="0" xfId="20" applyFont="1" applyFill="1" applyAlignment="1">
      <alignment horizontal="center"/>
    </xf>
    <xf numFmtId="165" fontId="44" fillId="3" borderId="0" xfId="20" applyNumberFormat="1" applyFont="1" applyFill="1" applyAlignment="1">
      <alignment horizontal="center"/>
    </xf>
    <xf numFmtId="165" fontId="44" fillId="3" borderId="0" xfId="20" applyNumberFormat="1" applyFont="1" applyFill="1"/>
    <xf numFmtId="0" fontId="43" fillId="3" borderId="3" xfId="0" applyFont="1" applyFill="1" applyBorder="1" applyAlignment="1">
      <alignment horizontal="center" vertical="center" wrapText="1"/>
    </xf>
    <xf numFmtId="2" fontId="47" fillId="3" borderId="0" xfId="30" applyNumberFormat="1" applyFont="1" applyFill="1" applyAlignment="1">
      <alignment horizontal="center"/>
    </xf>
    <xf numFmtId="0" fontId="41" fillId="3" borderId="0" xfId="30" applyFont="1" applyFill="1" applyAlignment="1">
      <alignment horizontal="left"/>
    </xf>
    <xf numFmtId="165" fontId="42" fillId="3" borderId="0" xfId="30" applyNumberFormat="1" applyFont="1" applyFill="1" applyAlignment="1">
      <alignment horizontal="center"/>
    </xf>
    <xf numFmtId="4" fontId="47" fillId="3" borderId="4" xfId="30" applyNumberFormat="1" applyFont="1" applyFill="1" applyBorder="1" applyAlignment="1">
      <alignment horizontal="center"/>
    </xf>
    <xf numFmtId="0" fontId="38" fillId="4" borderId="28" xfId="10" applyFont="1" applyFill="1" applyBorder="1" applyAlignment="1">
      <alignment horizontal="center" vertical="center"/>
    </xf>
    <xf numFmtId="0" fontId="47" fillId="7" borderId="5" xfId="30" applyFont="1" applyFill="1" applyBorder="1" applyAlignment="1">
      <alignment horizontal="center" vertical="center"/>
    </xf>
    <xf numFmtId="0" fontId="42" fillId="3" borderId="7" xfId="30" applyFont="1" applyFill="1" applyBorder="1" applyAlignment="1">
      <alignment horizontal="left"/>
    </xf>
    <xf numFmtId="0" fontId="87" fillId="10" borderId="3" xfId="30" applyFont="1" applyFill="1" applyBorder="1" applyAlignment="1">
      <alignment horizontal="left"/>
    </xf>
    <xf numFmtId="0" fontId="88" fillId="10" borderId="7" xfId="30" applyFont="1" applyFill="1" applyBorder="1"/>
    <xf numFmtId="0" fontId="89" fillId="10" borderId="7" xfId="30" applyFont="1" applyFill="1" applyBorder="1" applyAlignment="1">
      <alignment horizontal="center"/>
    </xf>
    <xf numFmtId="170" fontId="89" fillId="10" borderId="7" xfId="30" applyNumberFormat="1" applyFont="1" applyFill="1" applyBorder="1"/>
    <xf numFmtId="170" fontId="88" fillId="10" borderId="8" xfId="30" applyNumberFormat="1" applyFont="1" applyFill="1" applyBorder="1" applyAlignment="1">
      <alignment horizontal="center"/>
    </xf>
    <xf numFmtId="0" fontId="90" fillId="10" borderId="1" xfId="30" applyFont="1" applyFill="1" applyBorder="1" applyAlignment="1">
      <alignment horizontal="center" vertical="center" wrapText="1"/>
    </xf>
    <xf numFmtId="0" fontId="88" fillId="10" borderId="0" xfId="30" applyFont="1" applyFill="1"/>
    <xf numFmtId="0" fontId="89" fillId="10" borderId="0" xfId="30" applyFont="1" applyFill="1" applyAlignment="1">
      <alignment horizontal="center"/>
    </xf>
    <xf numFmtId="170" fontId="89" fillId="10" borderId="0" xfId="30" applyNumberFormat="1" applyFont="1" applyFill="1"/>
    <xf numFmtId="170" fontId="88" fillId="10" borderId="4" xfId="30" applyNumberFormat="1" applyFont="1" applyFill="1" applyBorder="1" applyAlignment="1">
      <alignment horizontal="center"/>
    </xf>
    <xf numFmtId="0" fontId="91" fillId="10" borderId="1" xfId="30" applyFont="1" applyFill="1" applyBorder="1" applyAlignment="1">
      <alignment horizontal="center" vertical="center" wrapText="1"/>
    </xf>
    <xf numFmtId="0" fontId="87" fillId="10" borderId="1" xfId="30" applyFont="1" applyFill="1" applyBorder="1" applyAlignment="1">
      <alignment horizontal="left"/>
    </xf>
    <xf numFmtId="0" fontId="88" fillId="10" borderId="0" xfId="30" applyFont="1" applyFill="1" applyAlignment="1">
      <alignment horizontal="center"/>
    </xf>
    <xf numFmtId="2" fontId="89" fillId="10" borderId="0" xfId="30" applyNumberFormat="1" applyFont="1" applyFill="1" applyAlignment="1">
      <alignment horizontal="center"/>
    </xf>
    <xf numFmtId="2" fontId="88" fillId="10" borderId="4" xfId="30" applyNumberFormat="1" applyFont="1" applyFill="1" applyBorder="1" applyAlignment="1">
      <alignment horizontal="center"/>
    </xf>
    <xf numFmtId="0" fontId="87" fillId="10" borderId="2" xfId="30" applyFont="1" applyFill="1" applyBorder="1" applyAlignment="1">
      <alignment horizontal="left"/>
    </xf>
    <xf numFmtId="0" fontId="88" fillId="10" borderId="5" xfId="30" applyFont="1" applyFill="1" applyBorder="1" applyAlignment="1">
      <alignment horizontal="center"/>
    </xf>
    <xf numFmtId="0" fontId="89" fillId="10" borderId="5" xfId="30" applyFont="1" applyFill="1" applyBorder="1" applyAlignment="1">
      <alignment horizontal="center"/>
    </xf>
    <xf numFmtId="2" fontId="88" fillId="10" borderId="5" xfId="30" applyNumberFormat="1" applyFont="1" applyFill="1" applyBorder="1" applyAlignment="1">
      <alignment horizontal="center"/>
    </xf>
    <xf numFmtId="2" fontId="88" fillId="10" borderId="6" xfId="30" applyNumberFormat="1" applyFont="1" applyFill="1" applyBorder="1" applyAlignment="1">
      <alignment horizontal="center"/>
    </xf>
    <xf numFmtId="0" fontId="94" fillId="10" borderId="1" xfId="30" applyFont="1" applyFill="1" applyBorder="1" applyAlignment="1">
      <alignment horizontal="center" vertical="center" wrapText="1"/>
    </xf>
    <xf numFmtId="0" fontId="87" fillId="10" borderId="0" xfId="30" applyFont="1" applyFill="1" applyAlignment="1">
      <alignment horizontal="left"/>
    </xf>
    <xf numFmtId="2" fontId="88" fillId="10" borderId="0" xfId="30" applyNumberFormat="1" applyFont="1" applyFill="1" applyAlignment="1">
      <alignment horizontal="center"/>
    </xf>
    <xf numFmtId="0" fontId="47" fillId="7" borderId="1" xfId="30" applyFont="1" applyFill="1" applyBorder="1" applyAlignment="1">
      <alignment horizontal="center"/>
    </xf>
    <xf numFmtId="0" fontId="91" fillId="10" borderId="1" xfId="0" applyFont="1" applyFill="1" applyBorder="1" applyAlignment="1">
      <alignment horizontal="center" vertical="center" wrapText="1"/>
    </xf>
    <xf numFmtId="0" fontId="94" fillId="10" borderId="1" xfId="0" applyFont="1" applyFill="1" applyBorder="1" applyAlignment="1">
      <alignment vertical="center" wrapText="1"/>
    </xf>
    <xf numFmtId="0" fontId="95" fillId="10" borderId="1" xfId="30" applyFont="1" applyFill="1" applyBorder="1" applyAlignment="1">
      <alignment horizontal="left" vertical="center" wrapText="1"/>
    </xf>
    <xf numFmtId="0" fontId="96" fillId="10" borderId="1" xfId="30" applyFont="1" applyFill="1" applyBorder="1" applyAlignment="1">
      <alignment horizontal="center" vertical="center" wrapText="1"/>
    </xf>
    <xf numFmtId="0" fontId="33" fillId="7" borderId="1" xfId="30" applyFont="1" applyFill="1" applyBorder="1" applyAlignment="1">
      <alignment horizontal="center" vertical="center" wrapText="1"/>
    </xf>
    <xf numFmtId="0" fontId="81" fillId="0" borderId="0" xfId="30" applyFont="1" applyAlignment="1">
      <alignment horizontal="center" vertical="center" wrapText="1"/>
    </xf>
    <xf numFmtId="0" fontId="39" fillId="7" borderId="5" xfId="30" applyFont="1" applyFill="1" applyBorder="1" applyAlignment="1">
      <alignment vertical="center" wrapText="1"/>
    </xf>
    <xf numFmtId="4" fontId="39" fillId="0" borderId="5" xfId="30" applyNumberFormat="1" applyFont="1" applyBorder="1" applyAlignment="1">
      <alignment vertical="center"/>
    </xf>
    <xf numFmtId="4" fontId="68" fillId="3" borderId="6" xfId="30" applyNumberFormat="1" applyFont="1" applyFill="1" applyBorder="1" applyAlignment="1">
      <alignment vertical="center"/>
    </xf>
    <xf numFmtId="4" fontId="39" fillId="3" borderId="0" xfId="30" applyNumberFormat="1" applyFont="1" applyFill="1" applyAlignment="1">
      <alignment horizontal="center" vertical="center"/>
    </xf>
    <xf numFmtId="0" fontId="55" fillId="0" borderId="1" xfId="30" applyFont="1" applyBorder="1" applyAlignment="1">
      <alignment horizontal="center"/>
    </xf>
    <xf numFmtId="0" fontId="81" fillId="0" borderId="0" xfId="30" applyFont="1" applyAlignment="1">
      <alignment vertical="center" wrapText="1"/>
    </xf>
    <xf numFmtId="2" fontId="44" fillId="0" borderId="0" xfId="20" applyNumberFormat="1" applyFont="1"/>
    <xf numFmtId="0" fontId="42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69" fontId="38" fillId="0" borderId="0" xfId="0" applyNumberFormat="1" applyFont="1"/>
    <xf numFmtId="2" fontId="38" fillId="0" borderId="0" xfId="8" applyNumberFormat="1" applyFont="1" applyAlignment="1">
      <alignment horizontal="center"/>
    </xf>
    <xf numFmtId="0" fontId="86" fillId="0" borderId="0" xfId="0" applyFont="1" applyAlignment="1">
      <alignment horizontal="right" vertical="center"/>
    </xf>
    <xf numFmtId="0" fontId="86" fillId="0" borderId="0" xfId="0" applyFont="1" applyAlignment="1">
      <alignment vertical="center"/>
    </xf>
    <xf numFmtId="171" fontId="44" fillId="0" borderId="0" xfId="0" applyNumberFormat="1" applyFont="1"/>
    <xf numFmtId="169" fontId="44" fillId="0" borderId="0" xfId="0" applyNumberFormat="1" applyFont="1"/>
    <xf numFmtId="0" fontId="1" fillId="4" borderId="41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9" fillId="5" borderId="0" xfId="0" applyFont="1" applyFill="1" applyAlignment="1">
      <alignment horizontal="center" vertical="center"/>
    </xf>
    <xf numFmtId="0" fontId="47" fillId="6" borderId="0" xfId="0" applyFont="1" applyFill="1" applyAlignment="1">
      <alignment horizontal="center"/>
    </xf>
    <xf numFmtId="0" fontId="39" fillId="4" borderId="0" xfId="0" applyFont="1" applyFill="1" applyAlignment="1">
      <alignment horizontal="center"/>
    </xf>
    <xf numFmtId="49" fontId="39" fillId="4" borderId="5" xfId="19" applyNumberFormat="1" applyFont="1" applyFill="1" applyBorder="1" applyAlignment="1" applyProtection="1">
      <alignment horizontal="center"/>
    </xf>
    <xf numFmtId="0" fontId="15" fillId="4" borderId="20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0" fontId="15" fillId="5" borderId="3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9" fillId="4" borderId="0" xfId="0" applyFont="1" applyFill="1"/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38" fillId="3" borderId="4" xfId="0" applyFont="1" applyFill="1" applyBorder="1" applyAlignment="1">
      <alignment horizontal="center"/>
    </xf>
    <xf numFmtId="0" fontId="42" fillId="3" borderId="0" xfId="0" applyFont="1" applyFill="1" applyAlignment="1">
      <alignment horizontal="center"/>
    </xf>
    <xf numFmtId="0" fontId="42" fillId="3" borderId="4" xfId="0" applyFont="1" applyFill="1" applyBorder="1" applyAlignment="1">
      <alignment horizontal="center"/>
    </xf>
    <xf numFmtId="0" fontId="42" fillId="3" borderId="5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43" fillId="0" borderId="4" xfId="0" applyFont="1" applyBorder="1" applyAlignment="1">
      <alignment horizontal="center" wrapText="1"/>
    </xf>
    <xf numFmtId="0" fontId="43" fillId="0" borderId="7" xfId="0" applyFont="1" applyBorder="1" applyAlignment="1">
      <alignment horizontal="center" wrapText="1"/>
    </xf>
    <xf numFmtId="0" fontId="43" fillId="0" borderId="8" xfId="0" applyFont="1" applyBorder="1" applyAlignment="1">
      <alignment horizontal="center" wrapText="1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42" fillId="2" borderId="7" xfId="0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  <xf numFmtId="0" fontId="33" fillId="5" borderId="0" xfId="0" applyFont="1" applyFill="1" applyAlignment="1">
      <alignment horizontal="left" vertical="center"/>
    </xf>
    <xf numFmtId="0" fontId="40" fillId="5" borderId="0" xfId="0" applyFont="1" applyFill="1" applyAlignment="1">
      <alignment horizontal="left" vertical="center"/>
    </xf>
    <xf numFmtId="0" fontId="39" fillId="4" borderId="9" xfId="0" applyFont="1" applyFill="1" applyBorder="1" applyAlignment="1">
      <alignment horizontal="center" vertical="center"/>
    </xf>
    <xf numFmtId="0" fontId="39" fillId="4" borderId="29" xfId="0" applyFont="1" applyFill="1" applyBorder="1" applyAlignment="1">
      <alignment horizontal="center" vertical="center"/>
    </xf>
    <xf numFmtId="0" fontId="39" fillId="4" borderId="30" xfId="0" applyFont="1" applyFill="1" applyBorder="1" applyAlignment="1">
      <alignment horizontal="center" vertical="center"/>
    </xf>
    <xf numFmtId="49" fontId="38" fillId="4" borderId="10" xfId="0" applyNumberFormat="1" applyFont="1" applyFill="1" applyBorder="1" applyAlignment="1">
      <alignment horizontal="center" vertical="center" wrapText="1"/>
    </xf>
    <xf numFmtId="49" fontId="38" fillId="4" borderId="0" xfId="0" applyNumberFormat="1" applyFont="1" applyFill="1" applyAlignment="1">
      <alignment horizontal="center" vertical="center" wrapText="1"/>
    </xf>
    <xf numFmtId="49" fontId="38" fillId="4" borderId="31" xfId="0" applyNumberFormat="1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 wrapText="1"/>
    </xf>
    <xf numFmtId="0" fontId="38" fillId="4" borderId="31" xfId="0" applyFont="1" applyFill="1" applyBorder="1" applyAlignment="1">
      <alignment horizontal="center" vertical="center" wrapText="1"/>
    </xf>
    <xf numFmtId="2" fontId="38" fillId="4" borderId="10" xfId="0" applyNumberFormat="1" applyFont="1" applyFill="1" applyBorder="1" applyAlignment="1">
      <alignment horizontal="center" vertical="center" wrapText="1"/>
    </xf>
    <xf numFmtId="2" fontId="38" fillId="4" borderId="0" xfId="0" applyNumberFormat="1" applyFont="1" applyFill="1" applyAlignment="1">
      <alignment horizontal="center" vertical="center" wrapText="1"/>
    </xf>
    <xf numFmtId="2" fontId="38" fillId="4" borderId="31" xfId="0" applyNumberFormat="1" applyFont="1" applyFill="1" applyBorder="1" applyAlignment="1">
      <alignment horizontal="center" vertical="center" wrapText="1"/>
    </xf>
    <xf numFmtId="165" fontId="38" fillId="4" borderId="26" xfId="0" applyNumberFormat="1" applyFont="1" applyFill="1" applyBorder="1" applyAlignment="1">
      <alignment horizontal="center" vertical="center" wrapText="1"/>
    </xf>
    <xf numFmtId="165" fontId="38" fillId="4" borderId="27" xfId="0" applyNumberFormat="1" applyFont="1" applyFill="1" applyBorder="1" applyAlignment="1">
      <alignment horizontal="center" vertical="center" wrapText="1"/>
    </xf>
    <xf numFmtId="1" fontId="43" fillId="3" borderId="0" xfId="0" applyNumberFormat="1" applyFont="1" applyFill="1" applyAlignment="1">
      <alignment horizontal="center" wrapText="1"/>
    </xf>
    <xf numFmtId="1" fontId="43" fillId="3" borderId="4" xfId="0" applyNumberFormat="1" applyFont="1" applyFill="1" applyBorder="1" applyAlignment="1">
      <alignment horizontal="center" wrapText="1"/>
    </xf>
    <xf numFmtId="1" fontId="43" fillId="3" borderId="31" xfId="0" applyNumberFormat="1" applyFont="1" applyFill="1" applyBorder="1" applyAlignment="1">
      <alignment horizontal="center" wrapText="1"/>
    </xf>
    <xf numFmtId="1" fontId="43" fillId="3" borderId="34" xfId="0" applyNumberFormat="1" applyFont="1" applyFill="1" applyBorder="1" applyAlignment="1">
      <alignment horizontal="center" wrapText="1"/>
    </xf>
    <xf numFmtId="1" fontId="43" fillId="3" borderId="7" xfId="0" applyNumberFormat="1" applyFont="1" applyFill="1" applyBorder="1" applyAlignment="1">
      <alignment horizontal="center" wrapText="1"/>
    </xf>
    <xf numFmtId="1" fontId="43" fillId="3" borderId="8" xfId="0" applyNumberFormat="1" applyFont="1" applyFill="1" applyBorder="1" applyAlignment="1">
      <alignment horizontal="center" wrapText="1"/>
    </xf>
    <xf numFmtId="1" fontId="42" fillId="3" borderId="0" xfId="0" applyNumberFormat="1" applyFont="1" applyFill="1" applyAlignment="1">
      <alignment horizontal="center" vertical="center" wrapText="1"/>
    </xf>
    <xf numFmtId="1" fontId="42" fillId="3" borderId="4" xfId="0" applyNumberFormat="1" applyFont="1" applyFill="1" applyBorder="1" applyAlignment="1">
      <alignment horizontal="center" vertical="center" wrapText="1"/>
    </xf>
    <xf numFmtId="0" fontId="38" fillId="4" borderId="9" xfId="0" applyFont="1" applyFill="1" applyBorder="1" applyAlignment="1">
      <alignment horizontal="center" vertical="center"/>
    </xf>
    <xf numFmtId="0" fontId="38" fillId="4" borderId="29" xfId="0" applyFont="1" applyFill="1" applyBorder="1" applyAlignment="1">
      <alignment horizontal="center" vertical="center"/>
    </xf>
    <xf numFmtId="0" fontId="38" fillId="4" borderId="30" xfId="0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 wrapText="1"/>
    </xf>
    <xf numFmtId="0" fontId="43" fillId="0" borderId="35" xfId="0" applyFont="1" applyBorder="1" applyAlignment="1">
      <alignment horizontal="center" wrapText="1"/>
    </xf>
    <xf numFmtId="1" fontId="42" fillId="3" borderId="31" xfId="0" applyNumberFormat="1" applyFont="1" applyFill="1" applyBorder="1" applyAlignment="1">
      <alignment horizontal="center" vertical="center" wrapText="1"/>
    </xf>
    <xf numFmtId="1" fontId="42" fillId="3" borderId="34" xfId="0" applyNumberFormat="1" applyFont="1" applyFill="1" applyBorder="1" applyAlignment="1">
      <alignment horizontal="center" vertical="center" wrapText="1"/>
    </xf>
    <xf numFmtId="165" fontId="38" fillId="4" borderId="10" xfId="0" applyNumberFormat="1" applyFont="1" applyFill="1" applyBorder="1" applyAlignment="1">
      <alignment horizontal="center" vertical="center" wrapText="1"/>
    </xf>
    <xf numFmtId="165" fontId="38" fillId="4" borderId="0" xfId="0" applyNumberFormat="1" applyFont="1" applyFill="1" applyAlignment="1">
      <alignment horizontal="center" vertical="center" wrapText="1"/>
    </xf>
    <xf numFmtId="165" fontId="38" fillId="4" borderId="31" xfId="0" applyNumberFormat="1" applyFont="1" applyFill="1" applyBorder="1" applyAlignment="1">
      <alignment horizontal="center" vertical="center" wrapText="1"/>
    </xf>
    <xf numFmtId="1" fontId="43" fillId="3" borderId="10" xfId="0" applyNumberFormat="1" applyFont="1" applyFill="1" applyBorder="1" applyAlignment="1">
      <alignment horizontal="center" wrapText="1"/>
    </xf>
    <xf numFmtId="1" fontId="43" fillId="3" borderId="35" xfId="0" applyNumberFormat="1" applyFont="1" applyFill="1" applyBorder="1" applyAlignment="1">
      <alignment horizontal="center" wrapText="1"/>
    </xf>
    <xf numFmtId="0" fontId="16" fillId="5" borderId="0" xfId="0" applyFont="1" applyFill="1" applyAlignment="1">
      <alignment horizontal="left" vertical="center"/>
    </xf>
    <xf numFmtId="0" fontId="38" fillId="4" borderId="9" xfId="12" applyFont="1" applyFill="1" applyBorder="1" applyAlignment="1">
      <alignment horizontal="center" vertical="center"/>
    </xf>
    <xf numFmtId="0" fontId="38" fillId="4" borderId="29" xfId="12" applyFont="1" applyFill="1" applyBorder="1" applyAlignment="1">
      <alignment horizontal="center" vertical="center"/>
    </xf>
    <xf numFmtId="0" fontId="38" fillId="4" borderId="30" xfId="12" applyFont="1" applyFill="1" applyBorder="1" applyAlignment="1">
      <alignment horizontal="center" vertical="center"/>
    </xf>
    <xf numFmtId="49" fontId="38" fillId="4" borderId="10" xfId="12" applyNumberFormat="1" applyFont="1" applyFill="1" applyBorder="1" applyAlignment="1">
      <alignment horizontal="center" vertical="center" wrapText="1"/>
    </xf>
    <xf numFmtId="49" fontId="38" fillId="4" borderId="0" xfId="12" applyNumberFormat="1" applyFont="1" applyFill="1" applyAlignment="1">
      <alignment horizontal="center" vertical="center" wrapText="1"/>
    </xf>
    <xf numFmtId="49" fontId="38" fillId="4" borderId="31" xfId="12" applyNumberFormat="1" applyFont="1" applyFill="1" applyBorder="1" applyAlignment="1">
      <alignment horizontal="center" vertical="center" wrapText="1"/>
    </xf>
    <xf numFmtId="165" fontId="38" fillId="4" borderId="26" xfId="12" applyNumberFormat="1" applyFont="1" applyFill="1" applyBorder="1" applyAlignment="1">
      <alignment horizontal="center" vertical="center" wrapText="1"/>
    </xf>
    <xf numFmtId="165" fontId="41" fillId="4" borderId="27" xfId="12" applyNumberFormat="1" applyFont="1" applyFill="1" applyBorder="1" applyAlignment="1">
      <alignment horizontal="center" vertical="center" wrapText="1"/>
    </xf>
    <xf numFmtId="165" fontId="38" fillId="4" borderId="10" xfId="12" applyNumberFormat="1" applyFont="1" applyFill="1" applyBorder="1" applyAlignment="1">
      <alignment horizontal="center" vertical="center" wrapText="1"/>
    </xf>
    <xf numFmtId="165" fontId="44" fillId="4" borderId="0" xfId="12" applyNumberFormat="1" applyFont="1" applyFill="1" applyAlignment="1">
      <alignment horizontal="center" vertical="center" wrapText="1"/>
    </xf>
    <xf numFmtId="165" fontId="44" fillId="4" borderId="31" xfId="12" applyNumberFormat="1" applyFont="1" applyFill="1" applyBorder="1" applyAlignment="1">
      <alignment horizontal="center" vertical="center" wrapText="1"/>
    </xf>
    <xf numFmtId="0" fontId="38" fillId="4" borderId="10" xfId="12" applyFont="1" applyFill="1" applyBorder="1" applyAlignment="1">
      <alignment horizontal="center" vertical="center" wrapText="1"/>
    </xf>
    <xf numFmtId="0" fontId="38" fillId="4" borderId="0" xfId="12" applyFont="1" applyFill="1" applyAlignment="1">
      <alignment horizontal="center" vertical="center" wrapText="1"/>
    </xf>
    <xf numFmtId="0" fontId="38" fillId="4" borderId="31" xfId="12" applyFont="1" applyFill="1" applyBorder="1" applyAlignment="1">
      <alignment horizontal="center" vertical="center" wrapText="1"/>
    </xf>
    <xf numFmtId="0" fontId="43" fillId="0" borderId="31" xfId="0" applyFont="1" applyBorder="1" applyAlignment="1">
      <alignment horizontal="center" wrapText="1"/>
    </xf>
    <xf numFmtId="0" fontId="43" fillId="0" borderId="34" xfId="0" applyFont="1" applyBorder="1" applyAlignment="1">
      <alignment horizontal="center" wrapText="1"/>
    </xf>
    <xf numFmtId="0" fontId="43" fillId="3" borderId="7" xfId="0" applyFont="1" applyFill="1" applyBorder="1" applyAlignment="1">
      <alignment horizontal="center" wrapText="1"/>
    </xf>
    <xf numFmtId="0" fontId="43" fillId="3" borderId="8" xfId="0" applyFont="1" applyFill="1" applyBorder="1" applyAlignment="1">
      <alignment horizontal="center" wrapText="1"/>
    </xf>
    <xf numFmtId="0" fontId="43" fillId="3" borderId="0" xfId="0" applyFont="1" applyFill="1" applyAlignment="1">
      <alignment horizontal="center" wrapText="1"/>
    </xf>
    <xf numFmtId="0" fontId="43" fillId="3" borderId="4" xfId="0" applyFont="1" applyFill="1" applyBorder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33" fillId="5" borderId="16" xfId="0" applyFont="1" applyFill="1" applyBorder="1" applyAlignment="1">
      <alignment horizontal="left" vertical="center"/>
    </xf>
    <xf numFmtId="0" fontId="37" fillId="5" borderId="13" xfId="0" applyFont="1" applyFill="1" applyBorder="1" applyAlignment="1">
      <alignment horizontal="left" vertical="center"/>
    </xf>
    <xf numFmtId="0" fontId="37" fillId="5" borderId="25" xfId="0" applyFont="1" applyFill="1" applyBorder="1" applyAlignment="1">
      <alignment horizontal="left" vertical="center"/>
    </xf>
    <xf numFmtId="0" fontId="44" fillId="4" borderId="29" xfId="0" applyFont="1" applyFill="1" applyBorder="1" applyAlignment="1">
      <alignment horizontal="center" vertical="center"/>
    </xf>
    <xf numFmtId="0" fontId="44" fillId="4" borderId="30" xfId="0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" vertical="center" wrapText="1"/>
    </xf>
    <xf numFmtId="0" fontId="44" fillId="4" borderId="31" xfId="0" applyFont="1" applyFill="1" applyBorder="1" applyAlignment="1">
      <alignment horizontal="center" vertical="center" wrapText="1"/>
    </xf>
    <xf numFmtId="49" fontId="41" fillId="4" borderId="0" xfId="0" applyNumberFormat="1" applyFont="1" applyFill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0" fontId="41" fillId="4" borderId="0" xfId="0" applyFont="1" applyFill="1" applyAlignment="1">
      <alignment horizontal="center" vertical="center" wrapText="1"/>
    </xf>
    <xf numFmtId="0" fontId="41" fillId="4" borderId="31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/>
    </xf>
    <xf numFmtId="0" fontId="38" fillId="3" borderId="6" xfId="0" applyFont="1" applyFill="1" applyBorder="1" applyAlignment="1">
      <alignment horizontal="center"/>
    </xf>
    <xf numFmtId="4" fontId="38" fillId="3" borderId="0" xfId="20" applyNumberFormat="1" applyFont="1" applyFill="1" applyAlignment="1">
      <alignment horizontal="center" vertical="center"/>
    </xf>
    <xf numFmtId="4" fontId="38" fillId="3" borderId="31" xfId="20" applyNumberFormat="1" applyFont="1" applyFill="1" applyBorder="1" applyAlignment="1">
      <alignment horizontal="center" vertical="center"/>
    </xf>
    <xf numFmtId="4" fontId="42" fillId="5" borderId="4" xfId="20" applyNumberFormat="1" applyFont="1" applyFill="1" applyBorder="1" applyAlignment="1">
      <alignment horizontal="center" vertical="center"/>
    </xf>
    <xf numFmtId="4" fontId="42" fillId="5" borderId="34" xfId="20" applyNumberFormat="1" applyFont="1" applyFill="1" applyBorder="1" applyAlignment="1">
      <alignment horizontal="center" vertical="center"/>
    </xf>
    <xf numFmtId="0" fontId="42" fillId="3" borderId="0" xfId="20" applyFont="1" applyFill="1" applyAlignment="1">
      <alignment horizontal="left" vertical="center"/>
    </xf>
    <xf numFmtId="0" fontId="42" fillId="3" borderId="31" xfId="20" applyFont="1" applyFill="1" applyBorder="1" applyAlignment="1">
      <alignment horizontal="left" vertical="center"/>
    </xf>
    <xf numFmtId="0" fontId="38" fillId="3" borderId="0" xfId="20" applyFont="1" applyFill="1" applyAlignment="1">
      <alignment horizontal="center" vertical="center" wrapText="1"/>
    </xf>
    <xf numFmtId="0" fontId="38" fillId="3" borderId="31" xfId="20" applyFont="1" applyFill="1" applyBorder="1" applyAlignment="1">
      <alignment horizontal="center" vertical="center" wrapText="1"/>
    </xf>
    <xf numFmtId="0" fontId="70" fillId="3" borderId="0" xfId="0" applyFont="1" applyFill="1" applyAlignment="1">
      <alignment horizontal="center" vertical="center"/>
    </xf>
    <xf numFmtId="0" fontId="70" fillId="3" borderId="31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4" fontId="38" fillId="3" borderId="0" xfId="0" applyNumberFormat="1" applyFont="1" applyFill="1" applyAlignment="1">
      <alignment horizontal="center" vertical="center"/>
    </xf>
    <xf numFmtId="4" fontId="38" fillId="3" borderId="31" xfId="0" applyNumberFormat="1" applyFont="1" applyFill="1" applyBorder="1" applyAlignment="1">
      <alignment horizontal="center" vertical="center"/>
    </xf>
    <xf numFmtId="4" fontId="42" fillId="5" borderId="4" xfId="0" applyNumberFormat="1" applyFont="1" applyFill="1" applyBorder="1" applyAlignment="1">
      <alignment horizontal="center" vertical="center"/>
    </xf>
    <xf numFmtId="4" fontId="42" fillId="5" borderId="34" xfId="0" applyNumberFormat="1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0" fontId="42" fillId="3" borderId="31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0" fontId="38" fillId="3" borderId="31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 wrapText="1"/>
    </xf>
    <xf numFmtId="4" fontId="38" fillId="3" borderId="10" xfId="0" applyNumberFormat="1" applyFont="1" applyFill="1" applyBorder="1" applyAlignment="1">
      <alignment horizontal="center" vertical="center"/>
    </xf>
    <xf numFmtId="0" fontId="33" fillId="5" borderId="9" xfId="20" applyFont="1" applyFill="1" applyBorder="1" applyAlignment="1">
      <alignment horizontal="left" vertical="center"/>
    </xf>
    <xf numFmtId="0" fontId="33" fillId="5" borderId="10" xfId="20" applyFont="1" applyFill="1" applyBorder="1" applyAlignment="1">
      <alignment horizontal="left" vertical="center"/>
    </xf>
    <xf numFmtId="0" fontId="33" fillId="5" borderId="26" xfId="20" applyFont="1" applyFill="1" applyBorder="1" applyAlignment="1">
      <alignment horizontal="left" vertical="center"/>
    </xf>
    <xf numFmtId="0" fontId="38" fillId="4" borderId="9" xfId="20" applyFont="1" applyFill="1" applyBorder="1" applyAlignment="1">
      <alignment horizontal="center" vertical="center"/>
    </xf>
    <xf numFmtId="0" fontId="38" fillId="4" borderId="29" xfId="20" applyFont="1" applyFill="1" applyBorder="1" applyAlignment="1">
      <alignment horizontal="center" vertical="center"/>
    </xf>
    <xf numFmtId="0" fontId="38" fillId="4" borderId="30" xfId="20" applyFont="1" applyFill="1" applyBorder="1" applyAlignment="1">
      <alignment horizontal="center" vertical="center"/>
    </xf>
    <xf numFmtId="0" fontId="38" fillId="4" borderId="10" xfId="20" applyFont="1" applyFill="1" applyBorder="1" applyAlignment="1">
      <alignment horizontal="center" vertical="center" wrapText="1"/>
    </xf>
    <xf numFmtId="0" fontId="38" fillId="4" borderId="0" xfId="20" applyFont="1" applyFill="1" applyAlignment="1">
      <alignment horizontal="center" vertical="center" wrapText="1"/>
    </xf>
    <xf numFmtId="0" fontId="38" fillId="4" borderId="31" xfId="20" applyFont="1" applyFill="1" applyBorder="1" applyAlignment="1">
      <alignment horizontal="center" vertical="center" wrapText="1"/>
    </xf>
    <xf numFmtId="49" fontId="38" fillId="4" borderId="10" xfId="20" applyNumberFormat="1" applyFont="1" applyFill="1" applyBorder="1" applyAlignment="1">
      <alignment horizontal="center" vertical="center" wrapText="1"/>
    </xf>
    <xf numFmtId="49" fontId="38" fillId="4" borderId="0" xfId="20" applyNumberFormat="1" applyFont="1" applyFill="1" applyAlignment="1">
      <alignment horizontal="center" vertical="center" wrapText="1"/>
    </xf>
    <xf numFmtId="49" fontId="38" fillId="4" borderId="31" xfId="20" applyNumberFormat="1" applyFont="1" applyFill="1" applyBorder="1" applyAlignment="1">
      <alignment horizontal="center" vertical="center" wrapText="1"/>
    </xf>
    <xf numFmtId="165" fontId="38" fillId="4" borderId="10" xfId="20" applyNumberFormat="1" applyFont="1" applyFill="1" applyBorder="1" applyAlignment="1">
      <alignment horizontal="center" vertical="center" wrapText="1"/>
    </xf>
    <xf numFmtId="165" fontId="38" fillId="4" borderId="0" xfId="20" applyNumberFormat="1" applyFont="1" applyFill="1" applyAlignment="1">
      <alignment horizontal="center" vertical="center" wrapText="1"/>
    </xf>
    <xf numFmtId="165" fontId="38" fillId="4" borderId="31" xfId="20" applyNumberFormat="1" applyFont="1" applyFill="1" applyBorder="1" applyAlignment="1">
      <alignment horizontal="center" vertical="center" wrapText="1"/>
    </xf>
    <xf numFmtId="165" fontId="38" fillId="4" borderId="26" xfId="20" applyNumberFormat="1" applyFont="1" applyFill="1" applyBorder="1" applyAlignment="1">
      <alignment horizontal="center" vertical="center" wrapText="1"/>
    </xf>
    <xf numFmtId="165" fontId="38" fillId="4" borderId="27" xfId="20" applyNumberFormat="1" applyFont="1" applyFill="1" applyBorder="1" applyAlignment="1">
      <alignment horizontal="center" vertical="center" wrapText="1"/>
    </xf>
    <xf numFmtId="0" fontId="42" fillId="3" borderId="0" xfId="20" applyFont="1" applyFill="1" applyAlignment="1">
      <alignment horizontal="center" vertical="center"/>
    </xf>
    <xf numFmtId="0" fontId="42" fillId="3" borderId="4" xfId="20" applyFont="1" applyFill="1" applyBorder="1" applyAlignment="1">
      <alignment horizontal="center" vertical="center"/>
    </xf>
    <xf numFmtId="0" fontId="42" fillId="3" borderId="5" xfId="20" applyFont="1" applyFill="1" applyBorder="1" applyAlignment="1">
      <alignment horizontal="center" vertical="center"/>
    </xf>
    <xf numFmtId="0" fontId="42" fillId="3" borderId="6" xfId="20" applyFont="1" applyFill="1" applyBorder="1" applyAlignment="1">
      <alignment horizontal="center" vertical="center"/>
    </xf>
    <xf numFmtId="0" fontId="42" fillId="3" borderId="31" xfId="20" applyFont="1" applyFill="1" applyBorder="1" applyAlignment="1">
      <alignment horizontal="center" vertical="center"/>
    </xf>
    <xf numFmtId="0" fontId="38" fillId="3" borderId="32" xfId="0" applyFont="1" applyFill="1" applyBorder="1" applyAlignment="1">
      <alignment horizontal="center" vertical="center" wrapText="1"/>
    </xf>
    <xf numFmtId="165" fontId="43" fillId="4" borderId="23" xfId="0" applyNumberFormat="1" applyFont="1" applyFill="1" applyBorder="1" applyAlignment="1">
      <alignment horizontal="center" vertical="center"/>
    </xf>
    <xf numFmtId="0" fontId="38" fillId="3" borderId="32" xfId="0" applyFont="1" applyFill="1" applyBorder="1" applyAlignment="1">
      <alignment horizontal="center"/>
    </xf>
    <xf numFmtId="0" fontId="38" fillId="3" borderId="31" xfId="20" applyFont="1" applyFill="1" applyBorder="1" applyAlignment="1">
      <alignment horizontal="center" vertical="center"/>
    </xf>
    <xf numFmtId="0" fontId="42" fillId="3" borderId="10" xfId="20" applyFont="1" applyFill="1" applyBorder="1" applyAlignment="1">
      <alignment horizontal="center" vertical="center"/>
    </xf>
    <xf numFmtId="0" fontId="42" fillId="3" borderId="35" xfId="20" applyFont="1" applyFill="1" applyBorder="1" applyAlignment="1">
      <alignment horizontal="center" vertical="center"/>
    </xf>
    <xf numFmtId="165" fontId="43" fillId="4" borderId="12" xfId="0" applyNumberFormat="1" applyFont="1" applyFill="1" applyBorder="1" applyAlignment="1">
      <alignment horizontal="center" vertical="center"/>
    </xf>
    <xf numFmtId="165" fontId="43" fillId="4" borderId="0" xfId="0" applyNumberFormat="1" applyFont="1" applyFill="1" applyAlignment="1">
      <alignment horizontal="center" vertical="center"/>
    </xf>
    <xf numFmtId="165" fontId="43" fillId="4" borderId="36" xfId="0" applyNumberFormat="1" applyFont="1" applyFill="1" applyBorder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4" fontId="38" fillId="0" borderId="31" xfId="0" applyNumberFormat="1" applyFont="1" applyBorder="1" applyAlignment="1">
      <alignment horizontal="center" vertical="center"/>
    </xf>
    <xf numFmtId="0" fontId="38" fillId="3" borderId="31" xfId="0" applyFont="1" applyFill="1" applyBorder="1" applyAlignment="1">
      <alignment horizontal="left" vertical="center" wrapText="1"/>
    </xf>
    <xf numFmtId="0" fontId="38" fillId="3" borderId="31" xfId="30" applyFont="1" applyFill="1" applyBorder="1" applyAlignment="1">
      <alignment horizontal="center"/>
    </xf>
    <xf numFmtId="4" fontId="42" fillId="5" borderId="35" xfId="0" applyNumberFormat="1" applyFont="1" applyFill="1" applyBorder="1" applyAlignment="1">
      <alignment horizontal="center" vertical="center"/>
    </xf>
    <xf numFmtId="0" fontId="38" fillId="3" borderId="32" xfId="30" applyFont="1" applyFill="1" applyBorder="1" applyAlignment="1">
      <alignment horizontal="center"/>
    </xf>
    <xf numFmtId="0" fontId="38" fillId="3" borderId="31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32" xfId="0" applyFont="1" applyFill="1" applyBorder="1" applyAlignment="1">
      <alignment vertical="center" wrapText="1"/>
    </xf>
    <xf numFmtId="0" fontId="38" fillId="3" borderId="31" xfId="0" applyFont="1" applyFill="1" applyBorder="1" applyAlignment="1">
      <alignment horizontal="center"/>
    </xf>
    <xf numFmtId="0" fontId="44" fillId="3" borderId="31" xfId="20" applyFont="1" applyFill="1" applyBorder="1" applyAlignment="1">
      <alignment horizontal="center" vertical="center"/>
    </xf>
    <xf numFmtId="2" fontId="33" fillId="5" borderId="0" xfId="0" applyNumberFormat="1" applyFont="1" applyFill="1" applyAlignment="1">
      <alignment horizontal="left" vertical="center"/>
    </xf>
    <xf numFmtId="0" fontId="73" fillId="0" borderId="0" xfId="0" applyFont="1" applyAlignment="1">
      <alignment horizontal="left"/>
    </xf>
    <xf numFmtId="0" fontId="38" fillId="3" borderId="31" xfId="30" applyFont="1" applyFill="1" applyBorder="1" applyAlignment="1">
      <alignment horizontal="left"/>
    </xf>
    <xf numFmtId="0" fontId="38" fillId="3" borderId="32" xfId="30" applyFont="1" applyFill="1" applyBorder="1" applyAlignment="1">
      <alignment horizontal="left"/>
    </xf>
    <xf numFmtId="0" fontId="39" fillId="4" borderId="14" xfId="0" applyFont="1" applyFill="1" applyBorder="1" applyAlignment="1">
      <alignment horizontal="center" vertical="center"/>
    </xf>
    <xf numFmtId="0" fontId="39" fillId="4" borderId="15" xfId="0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/>
    </xf>
    <xf numFmtId="0" fontId="43" fillId="3" borderId="0" xfId="0" applyFont="1" applyFill="1" applyAlignment="1">
      <alignment horizontal="center"/>
    </xf>
    <xf numFmtId="0" fontId="43" fillId="3" borderId="4" xfId="0" applyFont="1" applyFill="1" applyBorder="1" applyAlignment="1">
      <alignment horizontal="center"/>
    </xf>
    <xf numFmtId="0" fontId="55" fillId="5" borderId="0" xfId="0" applyFont="1" applyFill="1" applyAlignment="1">
      <alignment horizontal="left" vertical="center"/>
    </xf>
    <xf numFmtId="0" fontId="38" fillId="4" borderId="11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4" fontId="38" fillId="3" borderId="10" xfId="30" applyNumberFormat="1" applyFont="1" applyFill="1" applyBorder="1" applyAlignment="1">
      <alignment horizontal="center" vertical="center"/>
    </xf>
    <xf numFmtId="4" fontId="38" fillId="3" borderId="31" xfId="30" applyNumberFormat="1" applyFont="1" applyFill="1" applyBorder="1" applyAlignment="1">
      <alignment horizontal="center" vertical="center"/>
    </xf>
    <xf numFmtId="4" fontId="42" fillId="5" borderId="35" xfId="30" applyNumberFormat="1" applyFont="1" applyFill="1" applyBorder="1" applyAlignment="1">
      <alignment horizontal="center" vertical="center"/>
    </xf>
    <xf numFmtId="4" fontId="42" fillId="5" borderId="34" xfId="30" applyNumberFormat="1" applyFont="1" applyFill="1" applyBorder="1" applyAlignment="1">
      <alignment horizontal="center" vertical="center"/>
    </xf>
    <xf numFmtId="0" fontId="44" fillId="3" borderId="31" xfId="30" applyFont="1" applyFill="1" applyBorder="1" applyAlignment="1">
      <alignment horizontal="right"/>
    </xf>
    <xf numFmtId="0" fontId="44" fillId="3" borderId="31" xfId="30" applyFont="1" applyFill="1" applyBorder="1" applyAlignment="1">
      <alignment horizontal="right" vertical="center"/>
    </xf>
    <xf numFmtId="4" fontId="38" fillId="3" borderId="0" xfId="30" applyNumberFormat="1" applyFont="1" applyFill="1" applyAlignment="1">
      <alignment horizontal="center" vertical="center"/>
    </xf>
    <xf numFmtId="4" fontId="42" fillId="5" borderId="4" xfId="30" applyNumberFormat="1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 wrapText="1"/>
    </xf>
    <xf numFmtId="0" fontId="43" fillId="3" borderId="4" xfId="0" applyFont="1" applyFill="1" applyBorder="1" applyAlignment="1">
      <alignment horizontal="center" vertical="center" wrapText="1"/>
    </xf>
    <xf numFmtId="0" fontId="55" fillId="5" borderId="0" xfId="30" applyFont="1" applyFill="1" applyAlignment="1">
      <alignment horizontal="left" vertical="center"/>
    </xf>
    <xf numFmtId="0" fontId="38" fillId="4" borderId="9" xfId="30" applyFont="1" applyFill="1" applyBorder="1" applyAlignment="1">
      <alignment horizontal="center" vertical="center"/>
    </xf>
    <xf numFmtId="0" fontId="38" fillId="4" borderId="29" xfId="30" applyFont="1" applyFill="1" applyBorder="1" applyAlignment="1">
      <alignment horizontal="center" vertical="center"/>
    </xf>
    <xf numFmtId="0" fontId="38" fillId="4" borderId="30" xfId="30" applyFont="1" applyFill="1" applyBorder="1" applyAlignment="1">
      <alignment horizontal="center" vertical="center"/>
    </xf>
    <xf numFmtId="0" fontId="38" fillId="4" borderId="10" xfId="30" applyFont="1" applyFill="1" applyBorder="1" applyAlignment="1">
      <alignment horizontal="center" vertical="center" wrapText="1"/>
    </xf>
    <xf numFmtId="0" fontId="38" fillId="4" borderId="0" xfId="30" applyFont="1" applyFill="1" applyAlignment="1">
      <alignment horizontal="center" vertical="center" wrapText="1"/>
    </xf>
    <xf numFmtId="0" fontId="38" fillId="4" borderId="31" xfId="30" applyFont="1" applyFill="1" applyBorder="1" applyAlignment="1">
      <alignment horizontal="center" vertical="center" wrapText="1"/>
    </xf>
    <xf numFmtId="49" fontId="38" fillId="4" borderId="10" xfId="30" applyNumberFormat="1" applyFont="1" applyFill="1" applyBorder="1" applyAlignment="1">
      <alignment horizontal="center" vertical="center" wrapText="1"/>
    </xf>
    <xf numFmtId="49" fontId="38" fillId="4" borderId="0" xfId="30" applyNumberFormat="1" applyFont="1" applyFill="1" applyAlignment="1">
      <alignment horizontal="center" vertical="center" wrapText="1"/>
    </xf>
    <xf numFmtId="49" fontId="38" fillId="4" borderId="31" xfId="30" applyNumberFormat="1" applyFont="1" applyFill="1" applyBorder="1" applyAlignment="1">
      <alignment horizontal="center" vertical="center" wrapText="1"/>
    </xf>
    <xf numFmtId="165" fontId="38" fillId="4" borderId="10" xfId="30" applyNumberFormat="1" applyFont="1" applyFill="1" applyBorder="1" applyAlignment="1">
      <alignment horizontal="center" vertical="center" wrapText="1"/>
    </xf>
    <xf numFmtId="165" fontId="38" fillId="4" borderId="0" xfId="30" applyNumberFormat="1" applyFont="1" applyFill="1" applyAlignment="1">
      <alignment horizontal="center" vertical="center" wrapText="1"/>
    </xf>
    <xf numFmtId="165" fontId="38" fillId="4" borderId="31" xfId="30" applyNumberFormat="1" applyFont="1" applyFill="1" applyBorder="1" applyAlignment="1">
      <alignment horizontal="center" vertical="center" wrapText="1"/>
    </xf>
    <xf numFmtId="165" fontId="38" fillId="4" borderId="26" xfId="30" applyNumberFormat="1" applyFont="1" applyFill="1" applyBorder="1" applyAlignment="1">
      <alignment horizontal="center" vertical="center" wrapText="1"/>
    </xf>
    <xf numFmtId="165" fontId="38" fillId="4" borderId="27" xfId="30" applyNumberFormat="1" applyFont="1" applyFill="1" applyBorder="1" applyAlignment="1">
      <alignment horizontal="center" vertical="center" wrapText="1"/>
    </xf>
    <xf numFmtId="0" fontId="42" fillId="3" borderId="0" xfId="30" applyFont="1" applyFill="1" applyAlignment="1">
      <alignment horizontal="center" vertical="center"/>
    </xf>
    <xf numFmtId="0" fontId="42" fillId="3" borderId="31" xfId="30" applyFont="1" applyFill="1" applyBorder="1" applyAlignment="1">
      <alignment horizontal="center" vertical="center"/>
    </xf>
    <xf numFmtId="0" fontId="65" fillId="3" borderId="0" xfId="0" applyFont="1" applyFill="1" applyAlignment="1">
      <alignment horizontal="center" wrapText="1"/>
    </xf>
    <xf numFmtId="0" fontId="65" fillId="3" borderId="31" xfId="0" applyFont="1" applyFill="1" applyBorder="1" applyAlignment="1">
      <alignment horizontal="center" wrapText="1"/>
    </xf>
    <xf numFmtId="2" fontId="38" fillId="3" borderId="0" xfId="30" applyNumberFormat="1" applyFont="1" applyFill="1" applyAlignment="1">
      <alignment horizontal="center" vertical="center"/>
    </xf>
    <xf numFmtId="2" fontId="38" fillId="3" borderId="31" xfId="30" applyNumberFormat="1" applyFont="1" applyFill="1" applyBorder="1" applyAlignment="1">
      <alignment horizontal="center" vertical="center"/>
    </xf>
    <xf numFmtId="4" fontId="47" fillId="5" borderId="4" xfId="30" applyNumberFormat="1" applyFont="1" applyFill="1" applyBorder="1" applyAlignment="1">
      <alignment horizontal="center" vertical="center"/>
    </xf>
    <xf numFmtId="4" fontId="47" fillId="5" borderId="34" xfId="30" applyNumberFormat="1" applyFont="1" applyFill="1" applyBorder="1" applyAlignment="1">
      <alignment horizontal="center" vertical="center"/>
    </xf>
    <xf numFmtId="0" fontId="43" fillId="3" borderId="0" xfId="30" applyFont="1" applyFill="1" applyAlignment="1">
      <alignment horizontal="center" vertical="center" wrapText="1"/>
    </xf>
    <xf numFmtId="0" fontId="43" fillId="3" borderId="31" xfId="30" applyFont="1" applyFill="1" applyBorder="1" applyAlignment="1">
      <alignment horizontal="center" vertical="center" wrapText="1"/>
    </xf>
    <xf numFmtId="0" fontId="38" fillId="3" borderId="0" xfId="30" applyFont="1" applyFill="1" applyAlignment="1">
      <alignment horizontal="center" vertical="center" wrapText="1"/>
    </xf>
    <xf numFmtId="0" fontId="38" fillId="3" borderId="31" xfId="30" applyFont="1" applyFill="1" applyBorder="1" applyAlignment="1">
      <alignment horizontal="center" vertical="center" wrapText="1"/>
    </xf>
    <xf numFmtId="2" fontId="38" fillId="0" borderId="0" xfId="30" applyNumberFormat="1" applyFont="1" applyAlignment="1">
      <alignment horizontal="center" vertical="center"/>
    </xf>
    <xf numFmtId="2" fontId="38" fillId="0" borderId="31" xfId="30" applyNumberFormat="1" applyFont="1" applyBorder="1" applyAlignment="1">
      <alignment horizontal="center" vertical="center"/>
    </xf>
    <xf numFmtId="4" fontId="38" fillId="0" borderId="0" xfId="30" applyNumberFormat="1" applyFont="1" applyAlignment="1">
      <alignment horizontal="center" vertical="center"/>
    </xf>
    <xf numFmtId="4" fontId="38" fillId="0" borderId="31" xfId="30" applyNumberFormat="1" applyFont="1" applyBorder="1" applyAlignment="1">
      <alignment horizontal="center" vertical="center"/>
    </xf>
    <xf numFmtId="0" fontId="47" fillId="7" borderId="0" xfId="30" applyFont="1" applyFill="1" applyAlignment="1">
      <alignment horizontal="center" vertical="center"/>
    </xf>
    <xf numFmtId="0" fontId="47" fillId="7" borderId="45" xfId="30" applyFont="1" applyFill="1" applyBorder="1" applyAlignment="1">
      <alignment horizontal="center" vertical="center"/>
    </xf>
    <xf numFmtId="0" fontId="39" fillId="7" borderId="0" xfId="30" applyFont="1" applyFill="1" applyAlignment="1">
      <alignment horizontal="center" vertical="center" wrapText="1"/>
    </xf>
    <xf numFmtId="0" fontId="39" fillId="7" borderId="45" xfId="30" applyFont="1" applyFill="1" applyBorder="1" applyAlignment="1">
      <alignment horizontal="center" vertical="center" wrapText="1"/>
    </xf>
    <xf numFmtId="4" fontId="39" fillId="0" borderId="0" xfId="30" applyNumberFormat="1" applyFont="1" applyAlignment="1">
      <alignment horizontal="center" vertical="center"/>
    </xf>
    <xf numFmtId="4" fontId="39" fillId="0" borderId="45" xfId="30" applyNumberFormat="1" applyFont="1" applyBorder="1" applyAlignment="1">
      <alignment horizontal="center" vertical="center"/>
    </xf>
    <xf numFmtId="4" fontId="82" fillId="8" borderId="4" xfId="30" applyNumberFormat="1" applyFont="1" applyFill="1" applyBorder="1" applyAlignment="1">
      <alignment horizontal="center" vertical="center"/>
    </xf>
    <xf numFmtId="4" fontId="82" fillId="8" borderId="46" xfId="30" applyNumberFormat="1" applyFont="1" applyFill="1" applyBorder="1" applyAlignment="1">
      <alignment horizontal="center" vertical="center"/>
    </xf>
    <xf numFmtId="0" fontId="47" fillId="7" borderId="10" xfId="30" applyFont="1" applyFill="1" applyBorder="1" applyAlignment="1">
      <alignment horizontal="center" vertical="center"/>
    </xf>
    <xf numFmtId="0" fontId="47" fillId="7" borderId="31" xfId="30" applyFont="1" applyFill="1" applyBorder="1" applyAlignment="1">
      <alignment horizontal="center" vertical="center"/>
    </xf>
    <xf numFmtId="0" fontId="39" fillId="7" borderId="10" xfId="30" applyFont="1" applyFill="1" applyBorder="1" applyAlignment="1">
      <alignment horizontal="center" vertical="center" wrapText="1"/>
    </xf>
    <xf numFmtId="0" fontId="39" fillId="7" borderId="31" xfId="30" applyFont="1" applyFill="1" applyBorder="1" applyAlignment="1">
      <alignment horizontal="center" vertical="center" wrapText="1"/>
    </xf>
    <xf numFmtId="4" fontId="39" fillId="0" borderId="10" xfId="30" applyNumberFormat="1" applyFont="1" applyBorder="1" applyAlignment="1">
      <alignment horizontal="center" vertical="center"/>
    </xf>
    <xf numFmtId="4" fontId="39" fillId="0" borderId="31" xfId="30" applyNumberFormat="1" applyFont="1" applyBorder="1" applyAlignment="1">
      <alignment horizontal="center" vertical="center"/>
    </xf>
    <xf numFmtId="4" fontId="47" fillId="8" borderId="35" xfId="30" applyNumberFormat="1" applyFont="1" applyFill="1" applyBorder="1" applyAlignment="1">
      <alignment horizontal="center" vertical="center"/>
    </xf>
    <xf numFmtId="4" fontId="47" fillId="8" borderId="34" xfId="30" applyNumberFormat="1" applyFont="1" applyFill="1" applyBorder="1" applyAlignment="1">
      <alignment horizontal="center" vertical="center"/>
    </xf>
    <xf numFmtId="0" fontId="85" fillId="7" borderId="0" xfId="30" applyFont="1" applyFill="1" applyAlignment="1">
      <alignment horizontal="center" vertical="center" wrapText="1"/>
    </xf>
    <xf numFmtId="0" fontId="85" fillId="7" borderId="45" xfId="30" applyFont="1" applyFill="1" applyBorder="1" applyAlignment="1">
      <alignment horizontal="center" vertical="center" wrapText="1"/>
    </xf>
    <xf numFmtId="0" fontId="88" fillId="10" borderId="31" xfId="30" applyFont="1" applyFill="1" applyBorder="1" applyAlignment="1">
      <alignment horizontal="center" vertical="center"/>
    </xf>
    <xf numFmtId="0" fontId="92" fillId="10" borderId="31" xfId="30" applyFont="1" applyFill="1" applyBorder="1" applyAlignment="1">
      <alignment horizontal="center" vertical="center" wrapText="1"/>
    </xf>
    <xf numFmtId="2" fontId="89" fillId="0" borderId="31" xfId="30" applyNumberFormat="1" applyFont="1" applyBorder="1" applyAlignment="1">
      <alignment horizontal="center" vertical="center"/>
    </xf>
    <xf numFmtId="4" fontId="93" fillId="11" borderId="34" xfId="30" applyNumberFormat="1" applyFont="1" applyFill="1" applyBorder="1" applyAlignment="1">
      <alignment horizontal="center" vertical="center"/>
    </xf>
    <xf numFmtId="4" fontId="47" fillId="8" borderId="4" xfId="30" applyNumberFormat="1" applyFont="1" applyFill="1" applyBorder="1" applyAlignment="1">
      <alignment horizontal="center" vertical="center"/>
    </xf>
    <xf numFmtId="4" fontId="47" fillId="8" borderId="46" xfId="30" applyNumberFormat="1" applyFont="1" applyFill="1" applyBorder="1" applyAlignment="1">
      <alignment horizontal="center" vertical="center"/>
    </xf>
    <xf numFmtId="0" fontId="47" fillId="3" borderId="0" xfId="30" applyFont="1" applyFill="1" applyAlignment="1">
      <alignment horizontal="center" vertical="center"/>
    </xf>
    <xf numFmtId="0" fontId="47" fillId="3" borderId="31" xfId="30" applyFont="1" applyFill="1" applyBorder="1" applyAlignment="1">
      <alignment horizontal="center" vertical="center"/>
    </xf>
    <xf numFmtId="0" fontId="39" fillId="3" borderId="0" xfId="30" applyFont="1" applyFill="1" applyAlignment="1">
      <alignment horizontal="center" vertical="center" wrapText="1"/>
    </xf>
    <xf numFmtId="0" fontId="39" fillId="3" borderId="31" xfId="30" applyFont="1" applyFill="1" applyBorder="1" applyAlignment="1">
      <alignment horizontal="center" vertical="center" wrapText="1"/>
    </xf>
    <xf numFmtId="0" fontId="38" fillId="4" borderId="3" xfId="30" applyFont="1" applyFill="1" applyBorder="1" applyAlignment="1">
      <alignment horizontal="center" vertical="center"/>
    </xf>
    <xf numFmtId="0" fontId="38" fillId="4" borderId="1" xfId="30" applyFont="1" applyFill="1" applyBorder="1" applyAlignment="1">
      <alignment horizontal="center" vertical="center"/>
    </xf>
    <xf numFmtId="0" fontId="38" fillId="4" borderId="2" xfId="30" applyFont="1" applyFill="1" applyBorder="1" applyAlignment="1">
      <alignment horizontal="center" vertical="center"/>
    </xf>
    <xf numFmtId="0" fontId="38" fillId="4" borderId="7" xfId="30" applyFont="1" applyFill="1" applyBorder="1" applyAlignment="1">
      <alignment horizontal="center" vertical="center" wrapText="1"/>
    </xf>
    <xf numFmtId="0" fontId="38" fillId="4" borderId="5" xfId="30" applyFont="1" applyFill="1" applyBorder="1" applyAlignment="1">
      <alignment horizontal="center" vertical="center" wrapText="1"/>
    </xf>
    <xf numFmtId="49" fontId="38" fillId="4" borderId="7" xfId="30" applyNumberFormat="1" applyFont="1" applyFill="1" applyBorder="1" applyAlignment="1">
      <alignment horizontal="center" vertical="center" wrapText="1"/>
    </xf>
    <xf numFmtId="49" fontId="38" fillId="4" borderId="5" xfId="30" applyNumberFormat="1" applyFont="1" applyFill="1" applyBorder="1" applyAlignment="1">
      <alignment horizontal="center" vertical="center" wrapText="1"/>
    </xf>
    <xf numFmtId="165" fontId="38" fillId="4" borderId="7" xfId="30" applyNumberFormat="1" applyFont="1" applyFill="1" applyBorder="1" applyAlignment="1">
      <alignment horizontal="center" vertical="center" wrapText="1"/>
    </xf>
    <xf numFmtId="165" fontId="38" fillId="4" borderId="5" xfId="30" applyNumberFormat="1" applyFont="1" applyFill="1" applyBorder="1" applyAlignment="1">
      <alignment horizontal="center" vertical="center" wrapText="1"/>
    </xf>
    <xf numFmtId="165" fontId="38" fillId="4" borderId="8" xfId="30" applyNumberFormat="1" applyFont="1" applyFill="1" applyBorder="1" applyAlignment="1">
      <alignment horizontal="center" vertical="center" wrapText="1"/>
    </xf>
    <xf numFmtId="165" fontId="38" fillId="4" borderId="4" xfId="30" applyNumberFormat="1" applyFont="1" applyFill="1" applyBorder="1" applyAlignment="1">
      <alignment horizontal="center" vertical="center" wrapText="1"/>
    </xf>
    <xf numFmtId="0" fontId="38" fillId="4" borderId="0" xfId="8" applyFont="1" applyFill="1" applyAlignment="1">
      <alignment horizontal="center"/>
    </xf>
    <xf numFmtId="0" fontId="39" fillId="4" borderId="10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39" fillId="4" borderId="31" xfId="0" applyFont="1" applyFill="1" applyBorder="1" applyAlignment="1">
      <alignment horizontal="center" vertical="center" wrapText="1"/>
    </xf>
    <xf numFmtId="49" fontId="39" fillId="4" borderId="10" xfId="0" applyNumberFormat="1" applyFont="1" applyFill="1" applyBorder="1" applyAlignment="1">
      <alignment horizontal="center" vertical="center" wrapText="1"/>
    </xf>
    <xf numFmtId="166" fontId="39" fillId="4" borderId="26" xfId="8" applyNumberFormat="1" applyFont="1" applyFill="1" applyBorder="1" applyAlignment="1">
      <alignment horizontal="center" vertical="center"/>
    </xf>
    <xf numFmtId="166" fontId="39" fillId="4" borderId="27" xfId="8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top" wrapText="1"/>
    </xf>
    <xf numFmtId="0" fontId="38" fillId="4" borderId="9" xfId="17" applyFont="1" applyFill="1" applyBorder="1" applyAlignment="1">
      <alignment horizontal="center" vertical="center"/>
    </xf>
    <xf numFmtId="0" fontId="38" fillId="4" borderId="29" xfId="17" applyFont="1" applyFill="1" applyBorder="1" applyAlignment="1">
      <alignment horizontal="center" vertical="center"/>
    </xf>
    <xf numFmtId="0" fontId="38" fillId="4" borderId="30" xfId="17" applyFont="1" applyFill="1" applyBorder="1" applyAlignment="1">
      <alignment horizontal="center" vertical="center"/>
    </xf>
    <xf numFmtId="49" fontId="38" fillId="4" borderId="10" xfId="17" applyNumberFormat="1" applyFont="1" applyFill="1" applyBorder="1" applyAlignment="1">
      <alignment horizontal="center" vertical="center" wrapText="1"/>
    </xf>
    <xf numFmtId="49" fontId="38" fillId="4" borderId="0" xfId="17" applyNumberFormat="1" applyFont="1" applyFill="1" applyAlignment="1">
      <alignment horizontal="center" vertical="center" wrapText="1"/>
    </xf>
    <xf numFmtId="49" fontId="38" fillId="4" borderId="31" xfId="17" applyNumberFormat="1" applyFont="1" applyFill="1" applyBorder="1" applyAlignment="1">
      <alignment horizontal="center" vertical="center" wrapText="1"/>
    </xf>
    <xf numFmtId="167" fontId="39" fillId="4" borderId="10" xfId="0" applyNumberFormat="1" applyFont="1" applyFill="1" applyBorder="1" applyAlignment="1">
      <alignment horizontal="center" vertical="center" wrapText="1"/>
    </xf>
    <xf numFmtId="167" fontId="39" fillId="4" borderId="0" xfId="0" applyNumberFormat="1" applyFont="1" applyFill="1" applyAlignment="1">
      <alignment horizontal="center" vertical="center" wrapText="1"/>
    </xf>
    <xf numFmtId="167" fontId="39" fillId="4" borderId="31" xfId="0" applyNumberFormat="1" applyFont="1" applyFill="1" applyBorder="1" applyAlignment="1">
      <alignment horizontal="center" vertical="center" wrapText="1"/>
    </xf>
    <xf numFmtId="165" fontId="39" fillId="4" borderId="26" xfId="0" applyNumberFormat="1" applyFont="1" applyFill="1" applyBorder="1" applyAlignment="1">
      <alignment horizontal="center" vertical="center" wrapText="1"/>
    </xf>
    <xf numFmtId="165" fontId="52" fillId="4" borderId="27" xfId="0" applyNumberFormat="1" applyFont="1" applyFill="1" applyBorder="1" applyAlignment="1">
      <alignment horizontal="center" vertical="center" wrapText="1"/>
    </xf>
    <xf numFmtId="0" fontId="38" fillId="4" borderId="10" xfId="17" applyFont="1" applyFill="1" applyBorder="1" applyAlignment="1">
      <alignment horizontal="center" vertical="center" wrapText="1"/>
    </xf>
    <xf numFmtId="0" fontId="38" fillId="4" borderId="0" xfId="17" applyFont="1" applyFill="1" applyAlignment="1">
      <alignment horizontal="center" vertical="center" wrapText="1"/>
    </xf>
    <xf numFmtId="0" fontId="38" fillId="4" borderId="31" xfId="17" applyFont="1" applyFill="1" applyBorder="1" applyAlignment="1">
      <alignment horizontal="center" vertical="center" wrapText="1"/>
    </xf>
    <xf numFmtId="0" fontId="3" fillId="4" borderId="0" xfId="17" applyFont="1" applyFill="1" applyAlignment="1">
      <alignment horizontal="center"/>
    </xf>
    <xf numFmtId="0" fontId="20" fillId="4" borderId="0" xfId="17" applyFont="1" applyFill="1" applyAlignment="1">
      <alignment horizontal="center"/>
    </xf>
    <xf numFmtId="49" fontId="43" fillId="3" borderId="0" xfId="17" applyNumberFormat="1" applyFont="1" applyFill="1" applyAlignment="1">
      <alignment horizontal="center" vertical="center"/>
    </xf>
    <xf numFmtId="49" fontId="43" fillId="3" borderId="4" xfId="17" applyNumberFormat="1" applyFont="1" applyFill="1" applyBorder="1" applyAlignment="1">
      <alignment horizontal="center" vertical="center"/>
    </xf>
    <xf numFmtId="49" fontId="43" fillId="3" borderId="31" xfId="17" applyNumberFormat="1" applyFont="1" applyFill="1" applyBorder="1" applyAlignment="1">
      <alignment horizontal="center" vertical="center"/>
    </xf>
    <xf numFmtId="49" fontId="43" fillId="3" borderId="34" xfId="17" applyNumberFormat="1" applyFont="1" applyFill="1" applyBorder="1" applyAlignment="1">
      <alignment horizontal="center" vertical="center"/>
    </xf>
    <xf numFmtId="0" fontId="33" fillId="5" borderId="0" xfId="17" applyFont="1" applyFill="1" applyAlignment="1">
      <alignment horizontal="left" vertical="center"/>
    </xf>
    <xf numFmtId="0" fontId="42" fillId="4" borderId="29" xfId="17" applyFont="1" applyFill="1" applyBorder="1" applyAlignment="1">
      <alignment horizontal="center" vertical="center"/>
    </xf>
    <xf numFmtId="0" fontId="42" fillId="4" borderId="30" xfId="17" applyFont="1" applyFill="1" applyBorder="1" applyAlignment="1">
      <alignment horizontal="center" vertical="center"/>
    </xf>
    <xf numFmtId="49" fontId="44" fillId="4" borderId="0" xfId="17" applyNumberFormat="1" applyFont="1" applyFill="1" applyAlignment="1">
      <alignment horizontal="center" vertical="center" wrapText="1"/>
    </xf>
    <xf numFmtId="49" fontId="44" fillId="4" borderId="31" xfId="17" applyNumberFormat="1" applyFont="1" applyFill="1" applyBorder="1" applyAlignment="1">
      <alignment horizontal="center" vertical="center" wrapText="1"/>
    </xf>
    <xf numFmtId="167" fontId="38" fillId="4" borderId="26" xfId="17" applyNumberFormat="1" applyFont="1" applyFill="1" applyBorder="1" applyAlignment="1">
      <alignment horizontal="center" vertical="center" wrapText="1"/>
    </xf>
    <xf numFmtId="167" fontId="41" fillId="4" borderId="27" xfId="17" applyNumberFormat="1" applyFont="1" applyFill="1" applyBorder="1" applyAlignment="1">
      <alignment horizontal="center" vertical="center" wrapText="1"/>
    </xf>
    <xf numFmtId="167" fontId="41" fillId="4" borderId="28" xfId="17" applyNumberFormat="1" applyFont="1" applyFill="1" applyBorder="1" applyAlignment="1">
      <alignment horizontal="center" vertical="center" wrapText="1"/>
    </xf>
    <xf numFmtId="0" fontId="42" fillId="4" borderId="32" xfId="17" applyFont="1" applyFill="1" applyBorder="1" applyAlignment="1">
      <alignment horizontal="center" vertical="center"/>
    </xf>
    <xf numFmtId="0" fontId="42" fillId="3" borderId="1" xfId="17" applyFont="1" applyFill="1" applyBorder="1" applyAlignment="1">
      <alignment horizontal="center" vertical="top" wrapText="1"/>
    </xf>
    <xf numFmtId="0" fontId="42" fillId="3" borderId="2" xfId="17" applyFont="1" applyFill="1" applyBorder="1" applyAlignment="1">
      <alignment horizontal="center" vertical="top" wrapText="1"/>
    </xf>
    <xf numFmtId="0" fontId="42" fillId="4" borderId="10" xfId="17" applyFont="1" applyFill="1" applyBorder="1" applyAlignment="1">
      <alignment horizontal="center" vertical="center"/>
    </xf>
    <xf numFmtId="0" fontId="42" fillId="4" borderId="31" xfId="17" applyFont="1" applyFill="1" applyBorder="1" applyAlignment="1">
      <alignment horizontal="center" vertical="center"/>
    </xf>
    <xf numFmtId="0" fontId="42" fillId="6" borderId="14" xfId="0" applyFont="1" applyFill="1" applyBorder="1" applyAlignment="1">
      <alignment horizontal="center" vertical="center"/>
    </xf>
    <xf numFmtId="0" fontId="42" fillId="6" borderId="15" xfId="0" applyFont="1" applyFill="1" applyBorder="1" applyAlignment="1">
      <alignment horizontal="center" vertical="center"/>
    </xf>
    <xf numFmtId="0" fontId="42" fillId="0" borderId="0" xfId="20" applyFont="1" applyAlignment="1">
      <alignment horizontal="center" vertical="center"/>
    </xf>
    <xf numFmtId="0" fontId="42" fillId="0" borderId="31" xfId="20" applyFont="1" applyBorder="1" applyAlignment="1">
      <alignment horizontal="center" vertical="center"/>
    </xf>
    <xf numFmtId="0" fontId="38" fillId="0" borderId="0" xfId="20" applyFont="1" applyAlignment="1">
      <alignment horizontal="center" vertical="center" wrapText="1"/>
    </xf>
    <xf numFmtId="0" fontId="38" fillId="0" borderId="31" xfId="20" applyFont="1" applyBorder="1" applyAlignment="1">
      <alignment horizontal="center" vertical="center" wrapText="1"/>
    </xf>
    <xf numFmtId="4" fontId="38" fillId="0" borderId="0" xfId="20" applyNumberFormat="1" applyFont="1" applyAlignment="1">
      <alignment horizontal="center" vertical="center"/>
    </xf>
    <xf numFmtId="4" fontId="38" fillId="0" borderId="31" xfId="20" applyNumberFormat="1" applyFont="1" applyBorder="1" applyAlignment="1">
      <alignment horizontal="center" vertical="center"/>
    </xf>
    <xf numFmtId="0" fontId="42" fillId="2" borderId="0" xfId="20" applyFont="1" applyFill="1" applyAlignment="1">
      <alignment horizontal="center" vertical="center"/>
    </xf>
    <xf numFmtId="0" fontId="42" fillId="2" borderId="31" xfId="20" applyFont="1" applyFill="1" applyBorder="1" applyAlignment="1">
      <alignment horizontal="center" vertical="center"/>
    </xf>
    <xf numFmtId="0" fontId="38" fillId="2" borderId="0" xfId="20" applyFont="1" applyFill="1" applyAlignment="1">
      <alignment horizontal="center" vertical="center" wrapText="1"/>
    </xf>
    <xf numFmtId="0" fontId="38" fillId="2" borderId="31" xfId="20" applyFont="1" applyFill="1" applyBorder="1" applyAlignment="1">
      <alignment horizontal="center" vertical="center" wrapText="1"/>
    </xf>
    <xf numFmtId="0" fontId="42" fillId="2" borderId="10" xfId="20" applyFont="1" applyFill="1" applyBorder="1" applyAlignment="1">
      <alignment horizontal="center" vertical="center"/>
    </xf>
    <xf numFmtId="0" fontId="38" fillId="2" borderId="10" xfId="20" applyFont="1" applyFill="1" applyBorder="1" applyAlignment="1">
      <alignment horizontal="center" vertical="center" wrapText="1"/>
    </xf>
    <xf numFmtId="0" fontId="38" fillId="2" borderId="31" xfId="20" applyFont="1" applyFill="1" applyBorder="1" applyAlignment="1">
      <alignment horizontal="left" vertical="center"/>
    </xf>
    <xf numFmtId="0" fontId="38" fillId="2" borderId="32" xfId="20" applyFont="1" applyFill="1" applyBorder="1" applyAlignment="1">
      <alignment horizontal="left" vertical="center"/>
    </xf>
    <xf numFmtId="0" fontId="45" fillId="3" borderId="32" xfId="0" applyFont="1" applyFill="1" applyBorder="1" applyAlignment="1">
      <alignment horizontal="center"/>
    </xf>
    <xf numFmtId="0" fontId="45" fillId="3" borderId="31" xfId="0" applyFont="1" applyFill="1" applyBorder="1" applyAlignment="1">
      <alignment horizontal="center"/>
    </xf>
    <xf numFmtId="2" fontId="42" fillId="5" borderId="4" xfId="20" applyNumberFormat="1" applyFont="1" applyFill="1" applyBorder="1" applyAlignment="1">
      <alignment horizontal="center" vertical="center"/>
    </xf>
    <xf numFmtId="2" fontId="42" fillId="5" borderId="34" xfId="20" applyNumberFormat="1" applyFont="1" applyFill="1" applyBorder="1" applyAlignment="1">
      <alignment horizontal="center" vertical="center"/>
    </xf>
    <xf numFmtId="0" fontId="45" fillId="0" borderId="0" xfId="20" applyFont="1" applyAlignment="1">
      <alignment horizontal="center" vertical="center" wrapText="1"/>
    </xf>
    <xf numFmtId="0" fontId="45" fillId="0" borderId="31" xfId="20" applyFont="1" applyBorder="1" applyAlignment="1">
      <alignment horizontal="center" vertical="center" wrapText="1"/>
    </xf>
    <xf numFmtId="0" fontId="42" fillId="0" borderId="5" xfId="20" applyFont="1" applyBorder="1" applyAlignment="1">
      <alignment horizontal="center" vertical="center"/>
    </xf>
    <xf numFmtId="0" fontId="42" fillId="0" borderId="6" xfId="20" applyFont="1" applyBorder="1" applyAlignment="1">
      <alignment horizontal="center" vertical="center"/>
    </xf>
    <xf numFmtId="49" fontId="38" fillId="3" borderId="0" xfId="20" applyNumberFormat="1" applyFont="1" applyFill="1" applyAlignment="1">
      <alignment horizontal="center" vertical="center" wrapText="1"/>
    </xf>
    <xf numFmtId="49" fontId="38" fillId="3" borderId="31" xfId="20" applyNumberFormat="1" applyFont="1" applyFill="1" applyBorder="1" applyAlignment="1">
      <alignment horizontal="center" vertical="center" wrapText="1"/>
    </xf>
    <xf numFmtId="0" fontId="38" fillId="6" borderId="9" xfId="20" applyFont="1" applyFill="1" applyBorder="1" applyAlignment="1">
      <alignment horizontal="center" vertical="center"/>
    </xf>
    <xf numFmtId="0" fontId="38" fillId="6" borderId="29" xfId="20" applyFont="1" applyFill="1" applyBorder="1" applyAlignment="1">
      <alignment horizontal="center" vertical="center"/>
    </xf>
    <xf numFmtId="0" fontId="38" fillId="6" borderId="30" xfId="20" applyFont="1" applyFill="1" applyBorder="1" applyAlignment="1">
      <alignment horizontal="center" vertical="center"/>
    </xf>
    <xf numFmtId="0" fontId="38" fillId="6" borderId="10" xfId="20" applyFont="1" applyFill="1" applyBorder="1" applyAlignment="1">
      <alignment horizontal="center" vertical="center" wrapText="1"/>
    </xf>
    <xf numFmtId="0" fontId="38" fillId="6" borderId="0" xfId="20" applyFont="1" applyFill="1" applyAlignment="1">
      <alignment horizontal="center" vertical="center" wrapText="1"/>
    </xf>
    <xf numFmtId="0" fontId="38" fillId="6" borderId="31" xfId="20" applyFont="1" applyFill="1" applyBorder="1" applyAlignment="1">
      <alignment horizontal="center" vertical="center" wrapText="1"/>
    </xf>
    <xf numFmtId="49" fontId="38" fillId="6" borderId="10" xfId="20" applyNumberFormat="1" applyFont="1" applyFill="1" applyBorder="1" applyAlignment="1">
      <alignment horizontal="center" vertical="center" wrapText="1"/>
    </xf>
    <xf numFmtId="49" fontId="38" fillId="6" borderId="0" xfId="20" applyNumberFormat="1" applyFont="1" applyFill="1" applyAlignment="1">
      <alignment horizontal="center" vertical="center" wrapText="1"/>
    </xf>
    <xf numFmtId="49" fontId="38" fillId="6" borderId="31" xfId="20" applyNumberFormat="1" applyFont="1" applyFill="1" applyBorder="1" applyAlignment="1">
      <alignment horizontal="center" vertical="center" wrapText="1"/>
    </xf>
    <xf numFmtId="165" fontId="38" fillId="6" borderId="10" xfId="20" applyNumberFormat="1" applyFont="1" applyFill="1" applyBorder="1" applyAlignment="1">
      <alignment horizontal="center" vertical="center"/>
    </xf>
    <xf numFmtId="165" fontId="38" fillId="6" borderId="0" xfId="20" applyNumberFormat="1" applyFont="1" applyFill="1" applyAlignment="1">
      <alignment horizontal="center" vertical="center"/>
    </xf>
    <xf numFmtId="165" fontId="38" fillId="6" borderId="31" xfId="20" applyNumberFormat="1" applyFont="1" applyFill="1" applyBorder="1" applyAlignment="1">
      <alignment horizontal="center" vertical="center"/>
    </xf>
    <xf numFmtId="165" fontId="38" fillId="6" borderId="26" xfId="20" applyNumberFormat="1" applyFont="1" applyFill="1" applyBorder="1" applyAlignment="1">
      <alignment horizontal="center" vertical="center"/>
    </xf>
    <xf numFmtId="165" fontId="38" fillId="6" borderId="27" xfId="20" applyNumberFormat="1" applyFont="1" applyFill="1" applyBorder="1" applyAlignment="1">
      <alignment horizontal="center" vertical="center"/>
    </xf>
    <xf numFmtId="165" fontId="38" fillId="6" borderId="28" xfId="20" applyNumberFormat="1" applyFont="1" applyFill="1" applyBorder="1" applyAlignment="1">
      <alignment horizontal="center" vertical="center"/>
    </xf>
  </cellXfs>
  <cellStyles count="44">
    <cellStyle name="Čárka 2" xfId="25" xr:uid="{00000000-0005-0000-0000-000000000000}"/>
    <cellStyle name="Čárka 3" xfId="40" xr:uid="{00000000-0005-0000-0000-000001000000}"/>
    <cellStyle name="Euro" xfId="15" xr:uid="{00000000-0005-0000-0000-000002000000}"/>
    <cellStyle name="Euro 2" xfId="24" xr:uid="{00000000-0005-0000-0000-000003000000}"/>
    <cellStyle name="Hypertextový odkaz" xfId="1" builtinId="8"/>
    <cellStyle name="Hypertextový odkaz 2" xfId="4" xr:uid="{00000000-0005-0000-0000-000005000000}"/>
    <cellStyle name="Hypertextový odkaz 2 2" xfId="19" xr:uid="{00000000-0005-0000-0000-000006000000}"/>
    <cellStyle name="Hypertextový odkaz 3" xfId="9" xr:uid="{00000000-0005-0000-0000-000007000000}"/>
    <cellStyle name="Měna 2" xfId="41" xr:uid="{00000000-0005-0000-0000-000008000000}"/>
    <cellStyle name="Normal 2" xfId="16" xr:uid="{00000000-0005-0000-0000-000009000000}"/>
    <cellStyle name="Normal 2 2" xfId="31" xr:uid="{00000000-0005-0000-0000-00000A000000}"/>
    <cellStyle name="Normal 2_01. ELEKTROTVAROVKY" xfId="26" xr:uid="{00000000-0005-0000-0000-00000B000000}"/>
    <cellStyle name="Normal_Base complerta" xfId="11" xr:uid="{00000000-0005-0000-0000-00000C000000}"/>
    <cellStyle name="Normal_Hoja1" xfId="2" xr:uid="{00000000-0005-0000-0000-00000D000000}"/>
    <cellStyle name="Normal_Hoja1 3" xfId="7" xr:uid="{00000000-0005-0000-0000-00000E000000}"/>
    <cellStyle name="Normální" xfId="0" builtinId="0"/>
    <cellStyle name="Normální 10" xfId="43" xr:uid="{9CEF89AE-A8EE-4548-987A-6F37FC474751}"/>
    <cellStyle name="normální 2" xfId="5" xr:uid="{00000000-0005-0000-0000-000010000000}"/>
    <cellStyle name="Normální 2 2" xfId="14" xr:uid="{00000000-0005-0000-0000-000011000000}"/>
    <cellStyle name="normální 2 3" xfId="20" xr:uid="{00000000-0005-0000-0000-000012000000}"/>
    <cellStyle name="normální 2 4" xfId="18" xr:uid="{00000000-0005-0000-0000-000013000000}"/>
    <cellStyle name="normální 2 5" xfId="32" xr:uid="{00000000-0005-0000-0000-000014000000}"/>
    <cellStyle name="normální 2 6" xfId="33" xr:uid="{00000000-0005-0000-0000-000015000000}"/>
    <cellStyle name="normální 2 7" xfId="37" xr:uid="{00000000-0005-0000-0000-000016000000}"/>
    <cellStyle name="normální 2_01. ELEKTROTVAROVKY" xfId="27" xr:uid="{00000000-0005-0000-0000-000017000000}"/>
    <cellStyle name="normální 3" xfId="8" xr:uid="{00000000-0005-0000-0000-000018000000}"/>
    <cellStyle name="normální 4" xfId="12" xr:uid="{00000000-0005-0000-0000-000019000000}"/>
    <cellStyle name="normální 4 2" xfId="22" xr:uid="{00000000-0005-0000-0000-00001A000000}"/>
    <cellStyle name="normální 4 3" xfId="34" xr:uid="{00000000-0005-0000-0000-00001B000000}"/>
    <cellStyle name="normální 4_01. ELEKTROTVAROVKY" xfId="28" xr:uid="{00000000-0005-0000-0000-00001C000000}"/>
    <cellStyle name="normální 5" xfId="17" xr:uid="{00000000-0005-0000-0000-00001D000000}"/>
    <cellStyle name="Normální 6" xfId="30" xr:uid="{00000000-0005-0000-0000-00001E000000}"/>
    <cellStyle name="Normální 7" xfId="36" xr:uid="{00000000-0005-0000-0000-00001F000000}"/>
    <cellStyle name="Normální 8" xfId="38" xr:uid="{00000000-0005-0000-0000-000020000000}"/>
    <cellStyle name="Normální 9" xfId="39" xr:uid="{00000000-0005-0000-0000-000021000000}"/>
    <cellStyle name="normální_Rabatový list - MIRAD 2" xfId="10" xr:uid="{00000000-0005-0000-0000-000022000000}"/>
    <cellStyle name="Percent 2" xfId="29" xr:uid="{00000000-0005-0000-0000-000023000000}"/>
    <cellStyle name="procent 2" xfId="6" xr:uid="{00000000-0005-0000-0000-000024000000}"/>
    <cellStyle name="procent 2 2" xfId="21" xr:uid="{00000000-0005-0000-0000-000025000000}"/>
    <cellStyle name="procent 3" xfId="13" xr:uid="{00000000-0005-0000-0000-000026000000}"/>
    <cellStyle name="procent 3 2" xfId="23" xr:uid="{00000000-0005-0000-0000-000027000000}"/>
    <cellStyle name="procent 3 3" xfId="35" xr:uid="{00000000-0005-0000-0000-000028000000}"/>
    <cellStyle name="Procenta" xfId="3" builtinId="5"/>
    <cellStyle name="Procenta 2" xfId="42" xr:uid="{53F1E0CA-1C00-4EEF-9A16-2E4DC165C924}"/>
  </cellStyles>
  <dxfs count="0"/>
  <tableStyles count="0" defaultTableStyle="TableStyleMedium9" defaultPivotStyle="PivotStyleLight16"/>
  <colors>
    <mruColors>
      <color rgb="FF16A7DB"/>
      <color rgb="FFEEECE1"/>
      <color rgb="FF99D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0.emf"/><Relationship Id="rId13" Type="http://schemas.openxmlformats.org/officeDocument/2006/relationships/image" Target="../media/image185.jpeg"/><Relationship Id="rId3" Type="http://schemas.openxmlformats.org/officeDocument/2006/relationships/image" Target="../media/image175.emf"/><Relationship Id="rId7" Type="http://schemas.openxmlformats.org/officeDocument/2006/relationships/image" Target="../media/image179.emf"/><Relationship Id="rId12" Type="http://schemas.openxmlformats.org/officeDocument/2006/relationships/image" Target="../media/image184.emf"/><Relationship Id="rId2" Type="http://schemas.openxmlformats.org/officeDocument/2006/relationships/image" Target="../media/image174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178.emf"/><Relationship Id="rId11" Type="http://schemas.openxmlformats.org/officeDocument/2006/relationships/image" Target="../media/image183.emf"/><Relationship Id="rId5" Type="http://schemas.openxmlformats.org/officeDocument/2006/relationships/image" Target="../media/image177.emf"/><Relationship Id="rId10" Type="http://schemas.openxmlformats.org/officeDocument/2006/relationships/image" Target="../media/image182.emf"/><Relationship Id="rId4" Type="http://schemas.openxmlformats.org/officeDocument/2006/relationships/image" Target="../media/image176.emf"/><Relationship Id="rId9" Type="http://schemas.openxmlformats.org/officeDocument/2006/relationships/image" Target="../media/image181.emf"/><Relationship Id="rId14" Type="http://schemas.openxmlformats.org/officeDocument/2006/relationships/image" Target="../media/image186.jpe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8.jpeg"/><Relationship Id="rId18" Type="http://schemas.openxmlformats.org/officeDocument/2006/relationships/image" Target="../media/image203.jpeg"/><Relationship Id="rId26" Type="http://schemas.openxmlformats.org/officeDocument/2006/relationships/image" Target="../media/image211.jpeg"/><Relationship Id="rId39" Type="http://schemas.openxmlformats.org/officeDocument/2006/relationships/image" Target="../media/image223.png"/><Relationship Id="rId21" Type="http://schemas.openxmlformats.org/officeDocument/2006/relationships/image" Target="../media/image206.jpeg"/><Relationship Id="rId34" Type="http://schemas.openxmlformats.org/officeDocument/2006/relationships/image" Target="../media/image218.jpeg"/><Relationship Id="rId42" Type="http://schemas.openxmlformats.org/officeDocument/2006/relationships/image" Target="../media/image226.jpeg"/><Relationship Id="rId47" Type="http://schemas.openxmlformats.org/officeDocument/2006/relationships/image" Target="../media/image231.png"/><Relationship Id="rId50" Type="http://schemas.openxmlformats.org/officeDocument/2006/relationships/image" Target="../media/image234.jpeg"/><Relationship Id="rId55" Type="http://schemas.openxmlformats.org/officeDocument/2006/relationships/image" Target="../media/image239.png"/><Relationship Id="rId7" Type="http://schemas.openxmlformats.org/officeDocument/2006/relationships/image" Target="../media/image192.jpeg"/><Relationship Id="rId2" Type="http://schemas.openxmlformats.org/officeDocument/2006/relationships/image" Target="../media/image187.jpeg"/><Relationship Id="rId16" Type="http://schemas.openxmlformats.org/officeDocument/2006/relationships/image" Target="../media/image201.jpeg"/><Relationship Id="rId29" Type="http://schemas.microsoft.com/office/2007/relationships/hdphoto" Target="../media/hdphoto1.wdp"/><Relationship Id="rId11" Type="http://schemas.openxmlformats.org/officeDocument/2006/relationships/image" Target="../media/image196.jpeg"/><Relationship Id="rId24" Type="http://schemas.openxmlformats.org/officeDocument/2006/relationships/image" Target="../media/image209.jpeg"/><Relationship Id="rId32" Type="http://schemas.openxmlformats.org/officeDocument/2006/relationships/image" Target="../media/image216.jpeg"/><Relationship Id="rId37" Type="http://schemas.openxmlformats.org/officeDocument/2006/relationships/image" Target="../media/image221.png"/><Relationship Id="rId40" Type="http://schemas.openxmlformats.org/officeDocument/2006/relationships/image" Target="../media/image224.jpeg"/><Relationship Id="rId45" Type="http://schemas.openxmlformats.org/officeDocument/2006/relationships/image" Target="../media/image229.jpeg"/><Relationship Id="rId53" Type="http://schemas.openxmlformats.org/officeDocument/2006/relationships/image" Target="../media/image237.jpeg"/><Relationship Id="rId58" Type="http://schemas.openxmlformats.org/officeDocument/2006/relationships/image" Target="../media/image242.png"/><Relationship Id="rId5" Type="http://schemas.openxmlformats.org/officeDocument/2006/relationships/image" Target="../media/image190.jpeg"/><Relationship Id="rId61" Type="http://schemas.openxmlformats.org/officeDocument/2006/relationships/image" Target="../media/image244.jpeg"/><Relationship Id="rId19" Type="http://schemas.openxmlformats.org/officeDocument/2006/relationships/image" Target="../media/image204.png"/><Relationship Id="rId14" Type="http://schemas.openxmlformats.org/officeDocument/2006/relationships/image" Target="../media/image199.jpeg"/><Relationship Id="rId22" Type="http://schemas.openxmlformats.org/officeDocument/2006/relationships/image" Target="../media/image207.jpeg"/><Relationship Id="rId27" Type="http://schemas.openxmlformats.org/officeDocument/2006/relationships/image" Target="../media/image212.jpeg"/><Relationship Id="rId30" Type="http://schemas.openxmlformats.org/officeDocument/2006/relationships/image" Target="../media/image214.jpeg"/><Relationship Id="rId35" Type="http://schemas.openxmlformats.org/officeDocument/2006/relationships/image" Target="../media/image219.jpeg"/><Relationship Id="rId43" Type="http://schemas.openxmlformats.org/officeDocument/2006/relationships/image" Target="../media/image227.jpeg"/><Relationship Id="rId48" Type="http://schemas.openxmlformats.org/officeDocument/2006/relationships/image" Target="../media/image232.jpeg"/><Relationship Id="rId56" Type="http://schemas.openxmlformats.org/officeDocument/2006/relationships/image" Target="../media/image240.png"/><Relationship Id="rId8" Type="http://schemas.openxmlformats.org/officeDocument/2006/relationships/image" Target="../media/image193.png"/><Relationship Id="rId51" Type="http://schemas.openxmlformats.org/officeDocument/2006/relationships/image" Target="../media/image235.jpeg"/><Relationship Id="rId3" Type="http://schemas.openxmlformats.org/officeDocument/2006/relationships/image" Target="../media/image188.png"/><Relationship Id="rId12" Type="http://schemas.openxmlformats.org/officeDocument/2006/relationships/image" Target="../media/image197.jpeg"/><Relationship Id="rId17" Type="http://schemas.openxmlformats.org/officeDocument/2006/relationships/image" Target="../media/image202.jpeg"/><Relationship Id="rId25" Type="http://schemas.openxmlformats.org/officeDocument/2006/relationships/image" Target="../media/image210.jpeg"/><Relationship Id="rId33" Type="http://schemas.openxmlformats.org/officeDocument/2006/relationships/image" Target="../media/image217.jpeg"/><Relationship Id="rId38" Type="http://schemas.openxmlformats.org/officeDocument/2006/relationships/image" Target="../media/image222.png"/><Relationship Id="rId46" Type="http://schemas.openxmlformats.org/officeDocument/2006/relationships/image" Target="../media/image230.jpeg"/><Relationship Id="rId59" Type="http://schemas.openxmlformats.org/officeDocument/2006/relationships/image" Target="../media/image141.png"/><Relationship Id="rId20" Type="http://schemas.openxmlformats.org/officeDocument/2006/relationships/image" Target="../media/image205.jpeg"/><Relationship Id="rId41" Type="http://schemas.openxmlformats.org/officeDocument/2006/relationships/image" Target="../media/image225.jpeg"/><Relationship Id="rId54" Type="http://schemas.openxmlformats.org/officeDocument/2006/relationships/image" Target="../media/image238.png"/><Relationship Id="rId1" Type="http://schemas.openxmlformats.org/officeDocument/2006/relationships/hyperlink" Target="#'RABATOV&#221; LIST '!A1"/><Relationship Id="rId6" Type="http://schemas.openxmlformats.org/officeDocument/2006/relationships/image" Target="../media/image191.jpeg"/><Relationship Id="rId15" Type="http://schemas.openxmlformats.org/officeDocument/2006/relationships/image" Target="../media/image200.jpeg"/><Relationship Id="rId23" Type="http://schemas.openxmlformats.org/officeDocument/2006/relationships/image" Target="../media/image208.jpeg"/><Relationship Id="rId28" Type="http://schemas.openxmlformats.org/officeDocument/2006/relationships/image" Target="../media/image213.png"/><Relationship Id="rId36" Type="http://schemas.openxmlformats.org/officeDocument/2006/relationships/image" Target="../media/image220.jpeg"/><Relationship Id="rId49" Type="http://schemas.openxmlformats.org/officeDocument/2006/relationships/image" Target="../media/image233.png"/><Relationship Id="rId57" Type="http://schemas.openxmlformats.org/officeDocument/2006/relationships/image" Target="../media/image241.png"/><Relationship Id="rId10" Type="http://schemas.openxmlformats.org/officeDocument/2006/relationships/image" Target="../media/image195.jpeg"/><Relationship Id="rId31" Type="http://schemas.openxmlformats.org/officeDocument/2006/relationships/image" Target="../media/image215.jpeg"/><Relationship Id="rId44" Type="http://schemas.openxmlformats.org/officeDocument/2006/relationships/image" Target="../media/image228.jpeg"/><Relationship Id="rId52" Type="http://schemas.openxmlformats.org/officeDocument/2006/relationships/image" Target="../media/image236.jpeg"/><Relationship Id="rId60" Type="http://schemas.openxmlformats.org/officeDocument/2006/relationships/image" Target="../media/image243.png"/><Relationship Id="rId4" Type="http://schemas.openxmlformats.org/officeDocument/2006/relationships/image" Target="../media/image189.jpeg"/><Relationship Id="rId9" Type="http://schemas.openxmlformats.org/officeDocument/2006/relationships/image" Target="../media/image194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jpeg"/><Relationship Id="rId13" Type="http://schemas.openxmlformats.org/officeDocument/2006/relationships/image" Target="../media/image256.jpeg"/><Relationship Id="rId18" Type="http://schemas.openxmlformats.org/officeDocument/2006/relationships/image" Target="../media/image261.jpeg"/><Relationship Id="rId3" Type="http://schemas.openxmlformats.org/officeDocument/2006/relationships/image" Target="../media/image247.jpeg"/><Relationship Id="rId21" Type="http://schemas.openxmlformats.org/officeDocument/2006/relationships/image" Target="../media/image264.jpeg"/><Relationship Id="rId7" Type="http://schemas.openxmlformats.org/officeDocument/2006/relationships/image" Target="../media/image251.jpeg"/><Relationship Id="rId12" Type="http://schemas.openxmlformats.org/officeDocument/2006/relationships/hyperlink" Target="#'RABATOV&#221; LIST '!A1"/><Relationship Id="rId17" Type="http://schemas.openxmlformats.org/officeDocument/2006/relationships/image" Target="../media/image260.jpeg"/><Relationship Id="rId25" Type="http://schemas.openxmlformats.org/officeDocument/2006/relationships/image" Target="../media/image268.png"/><Relationship Id="rId2" Type="http://schemas.openxmlformats.org/officeDocument/2006/relationships/image" Target="../media/image246.jpeg"/><Relationship Id="rId16" Type="http://schemas.openxmlformats.org/officeDocument/2006/relationships/image" Target="../media/image259.jpeg"/><Relationship Id="rId20" Type="http://schemas.openxmlformats.org/officeDocument/2006/relationships/image" Target="../media/image263.jpeg"/><Relationship Id="rId1" Type="http://schemas.openxmlformats.org/officeDocument/2006/relationships/image" Target="../media/image245.png"/><Relationship Id="rId6" Type="http://schemas.openxmlformats.org/officeDocument/2006/relationships/image" Target="../media/image250.jpeg"/><Relationship Id="rId11" Type="http://schemas.openxmlformats.org/officeDocument/2006/relationships/image" Target="../media/image255.jpeg"/><Relationship Id="rId24" Type="http://schemas.openxmlformats.org/officeDocument/2006/relationships/image" Target="../media/image267.jpeg"/><Relationship Id="rId5" Type="http://schemas.openxmlformats.org/officeDocument/2006/relationships/image" Target="../media/image249.png"/><Relationship Id="rId15" Type="http://schemas.openxmlformats.org/officeDocument/2006/relationships/image" Target="../media/image258.jpeg"/><Relationship Id="rId23" Type="http://schemas.openxmlformats.org/officeDocument/2006/relationships/image" Target="../media/image266.jpeg"/><Relationship Id="rId10" Type="http://schemas.openxmlformats.org/officeDocument/2006/relationships/image" Target="../media/image254.jpeg"/><Relationship Id="rId19" Type="http://schemas.openxmlformats.org/officeDocument/2006/relationships/image" Target="../media/image262.jpeg"/><Relationship Id="rId4" Type="http://schemas.openxmlformats.org/officeDocument/2006/relationships/image" Target="../media/image248.png"/><Relationship Id="rId9" Type="http://schemas.openxmlformats.org/officeDocument/2006/relationships/image" Target="../media/image253.jpeg"/><Relationship Id="rId14" Type="http://schemas.openxmlformats.org/officeDocument/2006/relationships/image" Target="../media/image257.png"/><Relationship Id="rId22" Type="http://schemas.openxmlformats.org/officeDocument/2006/relationships/image" Target="../media/image265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5.png"/><Relationship Id="rId3" Type="http://schemas.openxmlformats.org/officeDocument/2006/relationships/image" Target="../media/image270.png"/><Relationship Id="rId7" Type="http://schemas.openxmlformats.org/officeDocument/2006/relationships/image" Target="../media/image274.jpeg"/><Relationship Id="rId12" Type="http://schemas.openxmlformats.org/officeDocument/2006/relationships/image" Target="../media/image279.png"/><Relationship Id="rId2" Type="http://schemas.openxmlformats.org/officeDocument/2006/relationships/image" Target="../media/image269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273.jpeg"/><Relationship Id="rId11" Type="http://schemas.openxmlformats.org/officeDocument/2006/relationships/image" Target="../media/image278.png"/><Relationship Id="rId5" Type="http://schemas.openxmlformats.org/officeDocument/2006/relationships/image" Target="../media/image272.png"/><Relationship Id="rId10" Type="http://schemas.openxmlformats.org/officeDocument/2006/relationships/image" Target="../media/image277.png"/><Relationship Id="rId4" Type="http://schemas.openxmlformats.org/officeDocument/2006/relationships/image" Target="../media/image271.png"/><Relationship Id="rId9" Type="http://schemas.openxmlformats.org/officeDocument/2006/relationships/image" Target="../media/image27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5.jpeg"/><Relationship Id="rId13" Type="http://schemas.openxmlformats.org/officeDocument/2006/relationships/image" Target="../media/image290.jpeg"/><Relationship Id="rId3" Type="http://schemas.openxmlformats.org/officeDocument/2006/relationships/image" Target="../media/image280.jpeg"/><Relationship Id="rId7" Type="http://schemas.openxmlformats.org/officeDocument/2006/relationships/image" Target="../media/image284.jpeg"/><Relationship Id="rId12" Type="http://schemas.openxmlformats.org/officeDocument/2006/relationships/image" Target="../media/image289.png"/><Relationship Id="rId17" Type="http://schemas.openxmlformats.org/officeDocument/2006/relationships/image" Target="../media/image294.png"/><Relationship Id="rId2" Type="http://schemas.openxmlformats.org/officeDocument/2006/relationships/image" Target="../media/image269.jpeg"/><Relationship Id="rId16" Type="http://schemas.openxmlformats.org/officeDocument/2006/relationships/image" Target="../media/image293.png"/><Relationship Id="rId1" Type="http://schemas.openxmlformats.org/officeDocument/2006/relationships/hyperlink" Target="#'RABATOV&#221; LIST '!A1"/><Relationship Id="rId6" Type="http://schemas.openxmlformats.org/officeDocument/2006/relationships/image" Target="../media/image283.jpeg"/><Relationship Id="rId11" Type="http://schemas.openxmlformats.org/officeDocument/2006/relationships/image" Target="../media/image288.png"/><Relationship Id="rId5" Type="http://schemas.openxmlformats.org/officeDocument/2006/relationships/image" Target="../media/image282.jpeg"/><Relationship Id="rId15" Type="http://schemas.openxmlformats.org/officeDocument/2006/relationships/image" Target="../media/image292.jpeg"/><Relationship Id="rId10" Type="http://schemas.openxmlformats.org/officeDocument/2006/relationships/image" Target="../media/image287.png"/><Relationship Id="rId4" Type="http://schemas.openxmlformats.org/officeDocument/2006/relationships/image" Target="../media/image281.jpeg"/><Relationship Id="rId9" Type="http://schemas.openxmlformats.org/officeDocument/2006/relationships/image" Target="../media/image286.jpeg"/><Relationship Id="rId14" Type="http://schemas.openxmlformats.org/officeDocument/2006/relationships/image" Target="../media/image29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1.png"/><Relationship Id="rId13" Type="http://schemas.openxmlformats.org/officeDocument/2006/relationships/image" Target="../media/image306.png"/><Relationship Id="rId3" Type="http://schemas.openxmlformats.org/officeDocument/2006/relationships/image" Target="../media/image296.png"/><Relationship Id="rId7" Type="http://schemas.openxmlformats.org/officeDocument/2006/relationships/image" Target="../media/image300.png"/><Relationship Id="rId12" Type="http://schemas.openxmlformats.org/officeDocument/2006/relationships/image" Target="../media/image305.jpeg"/><Relationship Id="rId17" Type="http://schemas.openxmlformats.org/officeDocument/2006/relationships/image" Target="../media/image310.pn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1" Type="http://schemas.openxmlformats.org/officeDocument/2006/relationships/hyperlink" Target="#'RABATOV&#221; LIST '!A1"/><Relationship Id="rId6" Type="http://schemas.openxmlformats.org/officeDocument/2006/relationships/image" Target="../media/image299.png"/><Relationship Id="rId11" Type="http://schemas.openxmlformats.org/officeDocument/2006/relationships/image" Target="../media/image304.jpeg"/><Relationship Id="rId5" Type="http://schemas.openxmlformats.org/officeDocument/2006/relationships/image" Target="../media/image298.png"/><Relationship Id="rId15" Type="http://schemas.openxmlformats.org/officeDocument/2006/relationships/image" Target="../media/image308.png"/><Relationship Id="rId10" Type="http://schemas.openxmlformats.org/officeDocument/2006/relationships/image" Target="../media/image303.png"/><Relationship Id="rId4" Type="http://schemas.openxmlformats.org/officeDocument/2006/relationships/image" Target="../media/image297.pn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2.png"/><Relationship Id="rId2" Type="http://schemas.openxmlformats.org/officeDocument/2006/relationships/image" Target="../media/image311.jpeg"/><Relationship Id="rId1" Type="http://schemas.openxmlformats.org/officeDocument/2006/relationships/hyperlink" Target="#'RABATOV&#221; LIST '!A1"/><Relationship Id="rId4" Type="http://schemas.openxmlformats.org/officeDocument/2006/relationships/image" Target="../media/image31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ABATOV&#221; LIST '!A1"/><Relationship Id="rId2" Type="http://schemas.openxmlformats.org/officeDocument/2006/relationships/image" Target="../media/image315.emf"/><Relationship Id="rId1" Type="http://schemas.openxmlformats.org/officeDocument/2006/relationships/image" Target="../media/image314.emf"/><Relationship Id="rId5" Type="http://schemas.openxmlformats.org/officeDocument/2006/relationships/image" Target="../media/image316.jpeg"/><Relationship Id="rId4" Type="http://schemas.openxmlformats.org/officeDocument/2006/relationships/image" Target="../media/image256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ABATOV&#221; LIST '!A1"/><Relationship Id="rId2" Type="http://schemas.openxmlformats.org/officeDocument/2006/relationships/image" Target="../media/image315.emf"/><Relationship Id="rId1" Type="http://schemas.openxmlformats.org/officeDocument/2006/relationships/image" Target="../media/image314.emf"/><Relationship Id="rId5" Type="http://schemas.openxmlformats.org/officeDocument/2006/relationships/image" Target="../media/image318.png"/><Relationship Id="rId4" Type="http://schemas.openxmlformats.org/officeDocument/2006/relationships/image" Target="../media/image317.jpeg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31.png"/><Relationship Id="rId18" Type="http://schemas.openxmlformats.org/officeDocument/2006/relationships/image" Target="../media/image336.png"/><Relationship Id="rId26" Type="http://schemas.openxmlformats.org/officeDocument/2006/relationships/image" Target="../media/image344.png"/><Relationship Id="rId39" Type="http://schemas.openxmlformats.org/officeDocument/2006/relationships/image" Target="../media/image355.jpeg"/><Relationship Id="rId21" Type="http://schemas.openxmlformats.org/officeDocument/2006/relationships/image" Target="../media/image339.png"/><Relationship Id="rId34" Type="http://schemas.openxmlformats.org/officeDocument/2006/relationships/image" Target="../media/image352.jpeg"/><Relationship Id="rId42" Type="http://schemas.openxmlformats.org/officeDocument/2006/relationships/image" Target="../media/image358.png"/><Relationship Id="rId7" Type="http://schemas.openxmlformats.org/officeDocument/2006/relationships/image" Target="../media/image325.png"/><Relationship Id="rId2" Type="http://schemas.openxmlformats.org/officeDocument/2006/relationships/image" Target="../media/image320.png"/><Relationship Id="rId16" Type="http://schemas.openxmlformats.org/officeDocument/2006/relationships/image" Target="../media/image334.png"/><Relationship Id="rId20" Type="http://schemas.openxmlformats.org/officeDocument/2006/relationships/image" Target="../media/image338.png"/><Relationship Id="rId29" Type="http://schemas.openxmlformats.org/officeDocument/2006/relationships/image" Target="../media/image347.jpeg"/><Relationship Id="rId41" Type="http://schemas.openxmlformats.org/officeDocument/2006/relationships/image" Target="../media/image357.emf"/><Relationship Id="rId1" Type="http://schemas.openxmlformats.org/officeDocument/2006/relationships/image" Target="../media/image319.png"/><Relationship Id="rId6" Type="http://schemas.openxmlformats.org/officeDocument/2006/relationships/image" Target="../media/image324.png"/><Relationship Id="rId11" Type="http://schemas.openxmlformats.org/officeDocument/2006/relationships/image" Target="../media/image329.png"/><Relationship Id="rId24" Type="http://schemas.openxmlformats.org/officeDocument/2006/relationships/image" Target="../media/image342.png"/><Relationship Id="rId32" Type="http://schemas.openxmlformats.org/officeDocument/2006/relationships/image" Target="../media/image350.png"/><Relationship Id="rId37" Type="http://schemas.openxmlformats.org/officeDocument/2006/relationships/hyperlink" Target="#'RABATOV&#221; LIST '!A1"/><Relationship Id="rId40" Type="http://schemas.openxmlformats.org/officeDocument/2006/relationships/image" Target="../media/image356.emf"/><Relationship Id="rId5" Type="http://schemas.openxmlformats.org/officeDocument/2006/relationships/image" Target="../media/image323.png"/><Relationship Id="rId15" Type="http://schemas.openxmlformats.org/officeDocument/2006/relationships/image" Target="../media/image333.png"/><Relationship Id="rId23" Type="http://schemas.openxmlformats.org/officeDocument/2006/relationships/image" Target="../media/image341.png"/><Relationship Id="rId28" Type="http://schemas.openxmlformats.org/officeDocument/2006/relationships/image" Target="../media/image346.png"/><Relationship Id="rId36" Type="http://schemas.openxmlformats.org/officeDocument/2006/relationships/image" Target="../media/image354.png"/><Relationship Id="rId10" Type="http://schemas.openxmlformats.org/officeDocument/2006/relationships/image" Target="../media/image328.png"/><Relationship Id="rId19" Type="http://schemas.openxmlformats.org/officeDocument/2006/relationships/image" Target="../media/image337.png"/><Relationship Id="rId31" Type="http://schemas.openxmlformats.org/officeDocument/2006/relationships/image" Target="../media/image349.png"/><Relationship Id="rId4" Type="http://schemas.openxmlformats.org/officeDocument/2006/relationships/image" Target="../media/image322.png"/><Relationship Id="rId9" Type="http://schemas.openxmlformats.org/officeDocument/2006/relationships/image" Target="../media/image327.jpeg"/><Relationship Id="rId14" Type="http://schemas.openxmlformats.org/officeDocument/2006/relationships/image" Target="../media/image332.png"/><Relationship Id="rId22" Type="http://schemas.openxmlformats.org/officeDocument/2006/relationships/image" Target="../media/image340.png"/><Relationship Id="rId27" Type="http://schemas.openxmlformats.org/officeDocument/2006/relationships/image" Target="../media/image345.png"/><Relationship Id="rId30" Type="http://schemas.openxmlformats.org/officeDocument/2006/relationships/image" Target="../media/image348.png"/><Relationship Id="rId35" Type="http://schemas.openxmlformats.org/officeDocument/2006/relationships/image" Target="../media/image353.jpeg"/><Relationship Id="rId43" Type="http://schemas.openxmlformats.org/officeDocument/2006/relationships/image" Target="../media/image359.png"/><Relationship Id="rId8" Type="http://schemas.openxmlformats.org/officeDocument/2006/relationships/image" Target="../media/image326.png"/><Relationship Id="rId3" Type="http://schemas.openxmlformats.org/officeDocument/2006/relationships/image" Target="../media/image321.png"/><Relationship Id="rId12" Type="http://schemas.openxmlformats.org/officeDocument/2006/relationships/image" Target="../media/image330.png"/><Relationship Id="rId17" Type="http://schemas.openxmlformats.org/officeDocument/2006/relationships/image" Target="../media/image335.png"/><Relationship Id="rId25" Type="http://schemas.openxmlformats.org/officeDocument/2006/relationships/image" Target="../media/image343.png"/><Relationship Id="rId33" Type="http://schemas.openxmlformats.org/officeDocument/2006/relationships/image" Target="../media/image351.png"/><Relationship Id="rId38" Type="http://schemas.openxmlformats.org/officeDocument/2006/relationships/image" Target="../media/image142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13" Type="http://schemas.openxmlformats.org/officeDocument/2006/relationships/image" Target="../media/image46.jpeg"/><Relationship Id="rId18" Type="http://schemas.openxmlformats.org/officeDocument/2006/relationships/image" Target="../media/image51.png"/><Relationship Id="rId3" Type="http://schemas.openxmlformats.org/officeDocument/2006/relationships/hyperlink" Target="#'RABATOV&#221; LIST '!A1"/><Relationship Id="rId21" Type="http://schemas.openxmlformats.org/officeDocument/2006/relationships/image" Target="../media/image54.png"/><Relationship Id="rId7" Type="http://schemas.openxmlformats.org/officeDocument/2006/relationships/image" Target="../media/image40.jpeg"/><Relationship Id="rId12" Type="http://schemas.openxmlformats.org/officeDocument/2006/relationships/image" Target="../media/image45.jpeg"/><Relationship Id="rId17" Type="http://schemas.openxmlformats.org/officeDocument/2006/relationships/image" Target="../media/image50.jpeg"/><Relationship Id="rId2" Type="http://schemas.openxmlformats.org/officeDocument/2006/relationships/image" Target="../media/image36.png"/><Relationship Id="rId16" Type="http://schemas.openxmlformats.org/officeDocument/2006/relationships/image" Target="../media/image49.jpeg"/><Relationship Id="rId20" Type="http://schemas.openxmlformats.org/officeDocument/2006/relationships/image" Target="../media/image53.png"/><Relationship Id="rId1" Type="http://schemas.openxmlformats.org/officeDocument/2006/relationships/image" Target="../media/image35.emf"/><Relationship Id="rId6" Type="http://schemas.openxmlformats.org/officeDocument/2006/relationships/image" Target="../media/image39.jpeg"/><Relationship Id="rId11" Type="http://schemas.openxmlformats.org/officeDocument/2006/relationships/image" Target="../media/image44.jpeg"/><Relationship Id="rId5" Type="http://schemas.openxmlformats.org/officeDocument/2006/relationships/image" Target="../media/image38.jpeg"/><Relationship Id="rId15" Type="http://schemas.openxmlformats.org/officeDocument/2006/relationships/image" Target="../media/image48.jpeg"/><Relationship Id="rId23" Type="http://schemas.openxmlformats.org/officeDocument/2006/relationships/image" Target="../media/image56.png"/><Relationship Id="rId10" Type="http://schemas.openxmlformats.org/officeDocument/2006/relationships/image" Target="../media/image43.jpeg"/><Relationship Id="rId19" Type="http://schemas.openxmlformats.org/officeDocument/2006/relationships/image" Target="../media/image52.jpeg"/><Relationship Id="rId4" Type="http://schemas.openxmlformats.org/officeDocument/2006/relationships/image" Target="../media/image37.jpeg"/><Relationship Id="rId9" Type="http://schemas.openxmlformats.org/officeDocument/2006/relationships/image" Target="../media/image42.jpeg"/><Relationship Id="rId14" Type="http://schemas.openxmlformats.org/officeDocument/2006/relationships/image" Target="../media/image47.jpeg"/><Relationship Id="rId22" Type="http://schemas.openxmlformats.org/officeDocument/2006/relationships/image" Target="../media/image5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3" Type="http://schemas.openxmlformats.org/officeDocument/2006/relationships/image" Target="../media/image58.jpeg"/><Relationship Id="rId7" Type="http://schemas.openxmlformats.org/officeDocument/2006/relationships/image" Target="../media/image62.jpeg"/><Relationship Id="rId2" Type="http://schemas.openxmlformats.org/officeDocument/2006/relationships/image" Target="../media/image57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61.jpeg"/><Relationship Id="rId5" Type="http://schemas.openxmlformats.org/officeDocument/2006/relationships/image" Target="../media/image60.jpeg"/><Relationship Id="rId4" Type="http://schemas.openxmlformats.org/officeDocument/2006/relationships/image" Target="../media/image5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jpeg"/><Relationship Id="rId2" Type="http://schemas.openxmlformats.org/officeDocument/2006/relationships/image" Target="../media/image64.jpeg"/><Relationship Id="rId1" Type="http://schemas.openxmlformats.org/officeDocument/2006/relationships/hyperlink" Target="#'RABATOV&#221; LIST '!A1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9.jpeg"/><Relationship Id="rId18" Type="http://schemas.openxmlformats.org/officeDocument/2006/relationships/image" Target="../media/image84.jpeg"/><Relationship Id="rId26" Type="http://schemas.openxmlformats.org/officeDocument/2006/relationships/image" Target="../media/image92.png"/><Relationship Id="rId39" Type="http://schemas.openxmlformats.org/officeDocument/2006/relationships/image" Target="../media/image105.png"/><Relationship Id="rId21" Type="http://schemas.openxmlformats.org/officeDocument/2006/relationships/image" Target="../media/image87.png"/><Relationship Id="rId34" Type="http://schemas.openxmlformats.org/officeDocument/2006/relationships/image" Target="../media/image100.png"/><Relationship Id="rId42" Type="http://schemas.openxmlformats.org/officeDocument/2006/relationships/image" Target="../media/image108.png"/><Relationship Id="rId7" Type="http://schemas.openxmlformats.org/officeDocument/2006/relationships/image" Target="../media/image73.png"/><Relationship Id="rId2" Type="http://schemas.openxmlformats.org/officeDocument/2006/relationships/image" Target="../media/image68.jpeg"/><Relationship Id="rId16" Type="http://schemas.openxmlformats.org/officeDocument/2006/relationships/image" Target="../media/image82.jpeg"/><Relationship Id="rId29" Type="http://schemas.openxmlformats.org/officeDocument/2006/relationships/image" Target="../media/image95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72.jpeg"/><Relationship Id="rId11" Type="http://schemas.openxmlformats.org/officeDocument/2006/relationships/image" Target="../media/image77.jpeg"/><Relationship Id="rId24" Type="http://schemas.openxmlformats.org/officeDocument/2006/relationships/image" Target="../media/image90.png"/><Relationship Id="rId32" Type="http://schemas.openxmlformats.org/officeDocument/2006/relationships/image" Target="../media/image98.png"/><Relationship Id="rId37" Type="http://schemas.openxmlformats.org/officeDocument/2006/relationships/image" Target="../media/image103.png"/><Relationship Id="rId40" Type="http://schemas.openxmlformats.org/officeDocument/2006/relationships/image" Target="../media/image106.png"/><Relationship Id="rId45" Type="http://schemas.openxmlformats.org/officeDocument/2006/relationships/image" Target="../media/image111.png"/><Relationship Id="rId5" Type="http://schemas.openxmlformats.org/officeDocument/2006/relationships/image" Target="../media/image71.png"/><Relationship Id="rId15" Type="http://schemas.openxmlformats.org/officeDocument/2006/relationships/image" Target="../media/image81.jpeg"/><Relationship Id="rId23" Type="http://schemas.openxmlformats.org/officeDocument/2006/relationships/image" Target="../media/image89.jpeg"/><Relationship Id="rId28" Type="http://schemas.openxmlformats.org/officeDocument/2006/relationships/image" Target="../media/image94.png"/><Relationship Id="rId36" Type="http://schemas.openxmlformats.org/officeDocument/2006/relationships/image" Target="../media/image102.png"/><Relationship Id="rId10" Type="http://schemas.openxmlformats.org/officeDocument/2006/relationships/image" Target="../media/image76.jpeg"/><Relationship Id="rId19" Type="http://schemas.openxmlformats.org/officeDocument/2006/relationships/image" Target="../media/image85.jpeg"/><Relationship Id="rId31" Type="http://schemas.openxmlformats.org/officeDocument/2006/relationships/image" Target="../media/image97.png"/><Relationship Id="rId44" Type="http://schemas.openxmlformats.org/officeDocument/2006/relationships/image" Target="../media/image110.png"/><Relationship Id="rId4" Type="http://schemas.openxmlformats.org/officeDocument/2006/relationships/image" Target="../media/image70.jpeg"/><Relationship Id="rId9" Type="http://schemas.openxmlformats.org/officeDocument/2006/relationships/image" Target="../media/image75.jpeg"/><Relationship Id="rId14" Type="http://schemas.openxmlformats.org/officeDocument/2006/relationships/image" Target="../media/image80.png"/><Relationship Id="rId22" Type="http://schemas.openxmlformats.org/officeDocument/2006/relationships/image" Target="../media/image88.png"/><Relationship Id="rId27" Type="http://schemas.openxmlformats.org/officeDocument/2006/relationships/image" Target="../media/image93.jpeg"/><Relationship Id="rId30" Type="http://schemas.openxmlformats.org/officeDocument/2006/relationships/image" Target="../media/image96.png"/><Relationship Id="rId35" Type="http://schemas.openxmlformats.org/officeDocument/2006/relationships/image" Target="../media/image101.png"/><Relationship Id="rId43" Type="http://schemas.openxmlformats.org/officeDocument/2006/relationships/image" Target="../media/image109.png"/><Relationship Id="rId8" Type="http://schemas.openxmlformats.org/officeDocument/2006/relationships/image" Target="../media/image74.png"/><Relationship Id="rId3" Type="http://schemas.openxmlformats.org/officeDocument/2006/relationships/image" Target="../media/image69.jpeg"/><Relationship Id="rId12" Type="http://schemas.openxmlformats.org/officeDocument/2006/relationships/image" Target="../media/image78.jpeg"/><Relationship Id="rId17" Type="http://schemas.openxmlformats.org/officeDocument/2006/relationships/image" Target="../media/image83.png"/><Relationship Id="rId25" Type="http://schemas.openxmlformats.org/officeDocument/2006/relationships/image" Target="../media/image91.png"/><Relationship Id="rId33" Type="http://schemas.openxmlformats.org/officeDocument/2006/relationships/image" Target="../media/image99.png"/><Relationship Id="rId38" Type="http://schemas.openxmlformats.org/officeDocument/2006/relationships/image" Target="../media/image104.png"/><Relationship Id="rId20" Type="http://schemas.openxmlformats.org/officeDocument/2006/relationships/image" Target="../media/image86.png"/><Relationship Id="rId41" Type="http://schemas.openxmlformats.org/officeDocument/2006/relationships/image" Target="../media/image10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8.jpeg"/><Relationship Id="rId13" Type="http://schemas.openxmlformats.org/officeDocument/2006/relationships/image" Target="../media/image123.jpeg"/><Relationship Id="rId18" Type="http://schemas.openxmlformats.org/officeDocument/2006/relationships/image" Target="../media/image128.jpeg"/><Relationship Id="rId26" Type="http://schemas.openxmlformats.org/officeDocument/2006/relationships/image" Target="../media/image136.jpeg"/><Relationship Id="rId3" Type="http://schemas.openxmlformats.org/officeDocument/2006/relationships/image" Target="../media/image113.jpeg"/><Relationship Id="rId21" Type="http://schemas.openxmlformats.org/officeDocument/2006/relationships/image" Target="../media/image131.jpeg"/><Relationship Id="rId7" Type="http://schemas.openxmlformats.org/officeDocument/2006/relationships/image" Target="../media/image117.jpeg"/><Relationship Id="rId12" Type="http://schemas.openxmlformats.org/officeDocument/2006/relationships/image" Target="../media/image122.jpeg"/><Relationship Id="rId17" Type="http://schemas.openxmlformats.org/officeDocument/2006/relationships/image" Target="../media/image127.jpeg"/><Relationship Id="rId25" Type="http://schemas.openxmlformats.org/officeDocument/2006/relationships/image" Target="../media/image135.png"/><Relationship Id="rId2" Type="http://schemas.openxmlformats.org/officeDocument/2006/relationships/image" Target="../media/image112.jpeg"/><Relationship Id="rId16" Type="http://schemas.openxmlformats.org/officeDocument/2006/relationships/image" Target="../media/image126.jpeg"/><Relationship Id="rId20" Type="http://schemas.openxmlformats.org/officeDocument/2006/relationships/image" Target="../media/image130.jpeg"/><Relationship Id="rId29" Type="http://schemas.openxmlformats.org/officeDocument/2006/relationships/image" Target="../media/image139.png"/><Relationship Id="rId1" Type="http://schemas.openxmlformats.org/officeDocument/2006/relationships/hyperlink" Target="#'RABATOV&#221; LIST '!A1"/><Relationship Id="rId6" Type="http://schemas.openxmlformats.org/officeDocument/2006/relationships/image" Target="../media/image116.jpeg"/><Relationship Id="rId11" Type="http://schemas.openxmlformats.org/officeDocument/2006/relationships/image" Target="../media/image121.jpeg"/><Relationship Id="rId24" Type="http://schemas.openxmlformats.org/officeDocument/2006/relationships/image" Target="../media/image134.png"/><Relationship Id="rId5" Type="http://schemas.openxmlformats.org/officeDocument/2006/relationships/image" Target="../media/image115.jpeg"/><Relationship Id="rId15" Type="http://schemas.openxmlformats.org/officeDocument/2006/relationships/image" Target="../media/image125.jpeg"/><Relationship Id="rId23" Type="http://schemas.openxmlformats.org/officeDocument/2006/relationships/image" Target="../media/image133.jpeg"/><Relationship Id="rId28" Type="http://schemas.openxmlformats.org/officeDocument/2006/relationships/image" Target="../media/image138.png"/><Relationship Id="rId10" Type="http://schemas.openxmlformats.org/officeDocument/2006/relationships/image" Target="../media/image120.jpeg"/><Relationship Id="rId19" Type="http://schemas.openxmlformats.org/officeDocument/2006/relationships/image" Target="../media/image129.png"/><Relationship Id="rId31" Type="http://schemas.openxmlformats.org/officeDocument/2006/relationships/image" Target="../media/image141.png"/><Relationship Id="rId4" Type="http://schemas.openxmlformats.org/officeDocument/2006/relationships/image" Target="../media/image114.jpeg"/><Relationship Id="rId9" Type="http://schemas.openxmlformats.org/officeDocument/2006/relationships/image" Target="../media/image119.jpeg"/><Relationship Id="rId14" Type="http://schemas.openxmlformats.org/officeDocument/2006/relationships/image" Target="../media/image124.jpeg"/><Relationship Id="rId22" Type="http://schemas.openxmlformats.org/officeDocument/2006/relationships/image" Target="../media/image132.jpeg"/><Relationship Id="rId27" Type="http://schemas.openxmlformats.org/officeDocument/2006/relationships/image" Target="../media/image137.png"/><Relationship Id="rId30" Type="http://schemas.openxmlformats.org/officeDocument/2006/relationships/image" Target="../media/image14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8.jpeg"/><Relationship Id="rId13" Type="http://schemas.openxmlformats.org/officeDocument/2006/relationships/image" Target="../media/image153.jpeg"/><Relationship Id="rId18" Type="http://schemas.openxmlformats.org/officeDocument/2006/relationships/image" Target="../media/image158.jpeg"/><Relationship Id="rId26" Type="http://schemas.openxmlformats.org/officeDocument/2006/relationships/image" Target="../media/image165.jpeg"/><Relationship Id="rId3" Type="http://schemas.openxmlformats.org/officeDocument/2006/relationships/image" Target="../media/image143.png"/><Relationship Id="rId21" Type="http://schemas.openxmlformats.org/officeDocument/2006/relationships/image" Target="../media/image161.jpeg"/><Relationship Id="rId7" Type="http://schemas.openxmlformats.org/officeDocument/2006/relationships/image" Target="../media/image147.png"/><Relationship Id="rId12" Type="http://schemas.openxmlformats.org/officeDocument/2006/relationships/image" Target="../media/image152.png"/><Relationship Id="rId17" Type="http://schemas.openxmlformats.org/officeDocument/2006/relationships/image" Target="../media/image157.jpeg"/><Relationship Id="rId25" Type="http://schemas.openxmlformats.org/officeDocument/2006/relationships/image" Target="../media/image164.jpeg"/><Relationship Id="rId2" Type="http://schemas.openxmlformats.org/officeDocument/2006/relationships/image" Target="../media/image142.jpeg"/><Relationship Id="rId16" Type="http://schemas.openxmlformats.org/officeDocument/2006/relationships/image" Target="../media/image156.jpeg"/><Relationship Id="rId20" Type="http://schemas.openxmlformats.org/officeDocument/2006/relationships/image" Target="../media/image160.jpeg"/><Relationship Id="rId29" Type="http://schemas.openxmlformats.org/officeDocument/2006/relationships/image" Target="../media/image141.png"/><Relationship Id="rId1" Type="http://schemas.openxmlformats.org/officeDocument/2006/relationships/hyperlink" Target="#'RABATOV&#221; LIST '!A1"/><Relationship Id="rId6" Type="http://schemas.openxmlformats.org/officeDocument/2006/relationships/image" Target="../media/image146.jpeg"/><Relationship Id="rId11" Type="http://schemas.openxmlformats.org/officeDocument/2006/relationships/image" Target="../media/image151.png"/><Relationship Id="rId24" Type="http://schemas.openxmlformats.org/officeDocument/2006/relationships/image" Target="../media/image163.png"/><Relationship Id="rId5" Type="http://schemas.openxmlformats.org/officeDocument/2006/relationships/image" Target="../media/image145.jpeg"/><Relationship Id="rId15" Type="http://schemas.openxmlformats.org/officeDocument/2006/relationships/image" Target="../media/image155.jpeg"/><Relationship Id="rId23" Type="http://schemas.openxmlformats.org/officeDocument/2006/relationships/image" Target="cid:83638B5A-6E2D-4697-9BDB-BED30825067C" TargetMode="External"/><Relationship Id="rId28" Type="http://schemas.openxmlformats.org/officeDocument/2006/relationships/image" Target="../media/image140.png"/><Relationship Id="rId10" Type="http://schemas.openxmlformats.org/officeDocument/2006/relationships/image" Target="../media/image150.jpeg"/><Relationship Id="rId19" Type="http://schemas.openxmlformats.org/officeDocument/2006/relationships/image" Target="../media/image159.jpeg"/><Relationship Id="rId4" Type="http://schemas.openxmlformats.org/officeDocument/2006/relationships/image" Target="../media/image144.png"/><Relationship Id="rId9" Type="http://schemas.openxmlformats.org/officeDocument/2006/relationships/image" Target="../media/image149.png"/><Relationship Id="rId14" Type="http://schemas.openxmlformats.org/officeDocument/2006/relationships/image" Target="../media/image154.jpeg"/><Relationship Id="rId22" Type="http://schemas.openxmlformats.org/officeDocument/2006/relationships/image" Target="../media/image162.png"/><Relationship Id="rId27" Type="http://schemas.openxmlformats.org/officeDocument/2006/relationships/image" Target="../media/image166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3.png"/><Relationship Id="rId3" Type="http://schemas.openxmlformats.org/officeDocument/2006/relationships/image" Target="../media/image168.png"/><Relationship Id="rId7" Type="http://schemas.openxmlformats.org/officeDocument/2006/relationships/image" Target="../media/image172.png"/><Relationship Id="rId2" Type="http://schemas.openxmlformats.org/officeDocument/2006/relationships/image" Target="../media/image167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171.png"/><Relationship Id="rId5" Type="http://schemas.openxmlformats.org/officeDocument/2006/relationships/image" Target="../media/image170.png"/><Relationship Id="rId4" Type="http://schemas.openxmlformats.org/officeDocument/2006/relationships/image" Target="../media/image16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27</xdr:row>
      <xdr:rowOff>121381</xdr:rowOff>
    </xdr:from>
    <xdr:to>
      <xdr:col>3</xdr:col>
      <xdr:colOff>186204</xdr:colOff>
      <xdr:row>36</xdr:row>
      <xdr:rowOff>91456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3A62BEC-DEF1-1885-2D5C-7E3492D0D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2" y="5036281"/>
          <a:ext cx="3272302" cy="16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27163</xdr:colOff>
      <xdr:row>2</xdr:row>
      <xdr:rowOff>22526</xdr:rowOff>
    </xdr:from>
    <xdr:to>
      <xdr:col>7</xdr:col>
      <xdr:colOff>521805</xdr:colOff>
      <xdr:row>4</xdr:row>
      <xdr:rowOff>152733</xdr:rowOff>
    </xdr:to>
    <xdr:pic>
      <xdr:nvPicPr>
        <xdr:cNvPr id="1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622315" y="569178"/>
          <a:ext cx="494642" cy="49464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1061609</xdr:colOff>
      <xdr:row>9</xdr:row>
      <xdr:rowOff>152400</xdr:rowOff>
    </xdr:from>
    <xdr:to>
      <xdr:col>1</xdr:col>
      <xdr:colOff>2018658</xdr:colOff>
      <xdr:row>14</xdr:row>
      <xdr:rowOff>75525</xdr:rowOff>
    </xdr:to>
    <xdr:pic>
      <xdr:nvPicPr>
        <xdr:cNvPr id="16" name="Picture 4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3534" y="1857375"/>
          <a:ext cx="95704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1076325</xdr:colOff>
      <xdr:row>22</xdr:row>
      <xdr:rowOff>17229</xdr:rowOff>
    </xdr:from>
    <xdr:to>
      <xdr:col>1</xdr:col>
      <xdr:colOff>2100194</xdr:colOff>
      <xdr:row>26</xdr:row>
      <xdr:rowOff>121329</xdr:rowOff>
    </xdr:to>
    <xdr:pic>
      <xdr:nvPicPr>
        <xdr:cNvPr id="18" name="Picture 42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4074879"/>
          <a:ext cx="102386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1085850</xdr:colOff>
      <xdr:row>37</xdr:row>
      <xdr:rowOff>57150</xdr:rowOff>
    </xdr:from>
    <xdr:to>
      <xdr:col>1</xdr:col>
      <xdr:colOff>1990098</xdr:colOff>
      <xdr:row>41</xdr:row>
      <xdr:rowOff>161250</xdr:rowOff>
    </xdr:to>
    <xdr:pic>
      <xdr:nvPicPr>
        <xdr:cNvPr id="19" name="Picture 43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8096250"/>
          <a:ext cx="904248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1179990</xdr:colOff>
      <xdr:row>47</xdr:row>
      <xdr:rowOff>16153</xdr:rowOff>
    </xdr:from>
    <xdr:to>
      <xdr:col>1</xdr:col>
      <xdr:colOff>1994970</xdr:colOff>
      <xdr:row>51</xdr:row>
      <xdr:rowOff>120253</xdr:rowOff>
    </xdr:to>
    <xdr:pic>
      <xdr:nvPicPr>
        <xdr:cNvPr id="20" name="Picture 44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1915" y="9865003"/>
          <a:ext cx="8149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1091622</xdr:colOff>
      <xdr:row>62</xdr:row>
      <xdr:rowOff>9742</xdr:rowOff>
    </xdr:from>
    <xdr:to>
      <xdr:col>1</xdr:col>
      <xdr:colOff>1931302</xdr:colOff>
      <xdr:row>66</xdr:row>
      <xdr:rowOff>113842</xdr:rowOff>
    </xdr:to>
    <xdr:pic>
      <xdr:nvPicPr>
        <xdr:cNvPr id="21" name="Picture 45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3547" y="11668342"/>
          <a:ext cx="8396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1131865</xdr:colOff>
      <xdr:row>71</xdr:row>
      <xdr:rowOff>39842</xdr:rowOff>
    </xdr:from>
    <xdr:to>
      <xdr:col>1</xdr:col>
      <xdr:colOff>1922118</xdr:colOff>
      <xdr:row>75</xdr:row>
      <xdr:rowOff>143942</xdr:rowOff>
    </xdr:to>
    <xdr:pic>
      <xdr:nvPicPr>
        <xdr:cNvPr id="22" name="Picture 46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3790" y="13327217"/>
          <a:ext cx="79025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80</xdr:row>
      <xdr:rowOff>123825</xdr:rowOff>
    </xdr:from>
    <xdr:to>
      <xdr:col>1</xdr:col>
      <xdr:colOff>1988690</xdr:colOff>
      <xdr:row>85</xdr:row>
      <xdr:rowOff>46950</xdr:rowOff>
    </xdr:to>
    <xdr:pic>
      <xdr:nvPicPr>
        <xdr:cNvPr id="23" name="Picture 47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1100" y="15039975"/>
          <a:ext cx="96951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1149023</xdr:colOff>
      <xdr:row>92</xdr:row>
      <xdr:rowOff>0</xdr:rowOff>
    </xdr:from>
    <xdr:to>
      <xdr:col>1</xdr:col>
      <xdr:colOff>1985368</xdr:colOff>
      <xdr:row>96</xdr:row>
      <xdr:rowOff>104100</xdr:rowOff>
    </xdr:to>
    <xdr:pic>
      <xdr:nvPicPr>
        <xdr:cNvPr id="24" name="Picture 49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0948" y="17157574"/>
          <a:ext cx="83634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933450</xdr:colOff>
      <xdr:row>109</xdr:row>
      <xdr:rowOff>95250</xdr:rowOff>
    </xdr:from>
    <xdr:to>
      <xdr:col>1</xdr:col>
      <xdr:colOff>2156401</xdr:colOff>
      <xdr:row>113</xdr:row>
      <xdr:rowOff>108291</xdr:rowOff>
    </xdr:to>
    <xdr:pic>
      <xdr:nvPicPr>
        <xdr:cNvPr id="25" name="Picture 51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5375" y="20440650"/>
          <a:ext cx="1222951" cy="73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1098298</xdr:colOff>
      <xdr:row>117</xdr:row>
      <xdr:rowOff>124969</xdr:rowOff>
    </xdr:from>
    <xdr:to>
      <xdr:col>1</xdr:col>
      <xdr:colOff>1929261</xdr:colOff>
      <xdr:row>122</xdr:row>
      <xdr:rowOff>48094</xdr:rowOff>
    </xdr:to>
    <xdr:pic>
      <xdr:nvPicPr>
        <xdr:cNvPr id="26" name="Picture 53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0223" y="21918169"/>
          <a:ext cx="83096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1050500</xdr:colOff>
      <xdr:row>130</xdr:row>
      <xdr:rowOff>36196</xdr:rowOff>
    </xdr:from>
    <xdr:to>
      <xdr:col>1</xdr:col>
      <xdr:colOff>2018566</xdr:colOff>
      <xdr:row>134</xdr:row>
      <xdr:rowOff>140296</xdr:rowOff>
    </xdr:to>
    <xdr:pic>
      <xdr:nvPicPr>
        <xdr:cNvPr id="27" name="11 Imagen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425" y="24182071"/>
          <a:ext cx="968066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143</xdr:row>
      <xdr:rowOff>171450</xdr:rowOff>
    </xdr:from>
    <xdr:to>
      <xdr:col>1</xdr:col>
      <xdr:colOff>2083657</xdr:colOff>
      <xdr:row>148</xdr:row>
      <xdr:rowOff>94575</xdr:rowOff>
    </xdr:to>
    <xdr:pic>
      <xdr:nvPicPr>
        <xdr:cNvPr id="28" name="15 Imagen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26489025"/>
          <a:ext cx="1007332" cy="82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35768</xdr:colOff>
      <xdr:row>1</xdr:row>
      <xdr:rowOff>131796</xdr:rowOff>
    </xdr:from>
    <xdr:to>
      <xdr:col>7</xdr:col>
      <xdr:colOff>616927</xdr:colOff>
      <xdr:row>4</xdr:row>
      <xdr:rowOff>85770</xdr:rowOff>
    </xdr:to>
    <xdr:pic>
      <xdr:nvPicPr>
        <xdr:cNvPr id="4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534749" y="314969"/>
          <a:ext cx="579693" cy="57969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717305</xdr:colOff>
      <xdr:row>411</xdr:row>
      <xdr:rowOff>105508</xdr:rowOff>
    </xdr:from>
    <xdr:to>
      <xdr:col>1</xdr:col>
      <xdr:colOff>1850161</xdr:colOff>
      <xdr:row>417</xdr:row>
      <xdr:rowOff>99658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E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879230" y="72981283"/>
          <a:ext cx="1132856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841131</xdr:colOff>
      <xdr:row>826</xdr:row>
      <xdr:rowOff>43229</xdr:rowOff>
    </xdr:from>
    <xdr:to>
      <xdr:col>1</xdr:col>
      <xdr:colOff>1749670</xdr:colOff>
      <xdr:row>829</xdr:row>
      <xdr:rowOff>52811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3056" y="146594879"/>
          <a:ext cx="908539" cy="552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908539</xdr:colOff>
      <xdr:row>836</xdr:row>
      <xdr:rowOff>51288</xdr:rowOff>
    </xdr:from>
    <xdr:to>
      <xdr:col>1</xdr:col>
      <xdr:colOff>1787771</xdr:colOff>
      <xdr:row>839</xdr:row>
      <xdr:rowOff>32430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464" y="148412688"/>
          <a:ext cx="879232" cy="524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956897</xdr:colOff>
      <xdr:row>809</xdr:row>
      <xdr:rowOff>141411</xdr:rowOff>
    </xdr:from>
    <xdr:to>
      <xdr:col>1</xdr:col>
      <xdr:colOff>1865437</xdr:colOff>
      <xdr:row>812</xdr:row>
      <xdr:rowOff>80127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8822" y="143616486"/>
          <a:ext cx="908540" cy="4816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1050682</xdr:colOff>
      <xdr:row>818</xdr:row>
      <xdr:rowOff>54950</xdr:rowOff>
    </xdr:from>
    <xdr:to>
      <xdr:col>1</xdr:col>
      <xdr:colOff>1761684</xdr:colOff>
      <xdr:row>821</xdr:row>
      <xdr:rowOff>60856</xdr:rowOff>
    </xdr:to>
    <xdr:pic>
      <xdr:nvPicPr>
        <xdr:cNvPr id="19" name="Picture 7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2607" y="145158800"/>
          <a:ext cx="711002" cy="5488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748075</xdr:colOff>
      <xdr:row>798</xdr:row>
      <xdr:rowOff>19783</xdr:rowOff>
    </xdr:from>
    <xdr:to>
      <xdr:col>1</xdr:col>
      <xdr:colOff>1976797</xdr:colOff>
      <xdr:row>803</xdr:row>
      <xdr:rowOff>122908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910000" y="141504133"/>
          <a:ext cx="1228722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571554</xdr:colOff>
      <xdr:row>11</xdr:row>
      <xdr:rowOff>38100</xdr:rowOff>
    </xdr:from>
    <xdr:to>
      <xdr:col>1</xdr:col>
      <xdr:colOff>2150709</xdr:colOff>
      <xdr:row>17</xdr:row>
      <xdr:rowOff>32250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79" y="1990725"/>
          <a:ext cx="157915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31</xdr:row>
      <xdr:rowOff>114300</xdr:rowOff>
    </xdr:from>
    <xdr:to>
      <xdr:col>1</xdr:col>
      <xdr:colOff>2191650</xdr:colOff>
      <xdr:row>37</xdr:row>
      <xdr:rowOff>108450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5572125"/>
          <a:ext cx="16392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44</xdr:row>
      <xdr:rowOff>38100</xdr:rowOff>
    </xdr:from>
    <xdr:to>
      <xdr:col>1</xdr:col>
      <xdr:colOff>2183805</xdr:colOff>
      <xdr:row>51</xdr:row>
      <xdr:rowOff>31275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7734300"/>
          <a:ext cx="155515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642715</xdr:colOff>
      <xdr:row>62</xdr:row>
      <xdr:rowOff>161924</xdr:rowOff>
    </xdr:from>
    <xdr:to>
      <xdr:col>1</xdr:col>
      <xdr:colOff>2041686</xdr:colOff>
      <xdr:row>68</xdr:row>
      <xdr:rowOff>156074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4640" y="11029949"/>
          <a:ext cx="1398971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74</xdr:row>
      <xdr:rowOff>9525</xdr:rowOff>
    </xdr:from>
    <xdr:to>
      <xdr:col>1</xdr:col>
      <xdr:colOff>2101248</xdr:colOff>
      <xdr:row>80</xdr:row>
      <xdr:rowOff>147675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" y="12992100"/>
          <a:ext cx="1510698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94</xdr:row>
      <xdr:rowOff>9525</xdr:rowOff>
    </xdr:from>
    <xdr:to>
      <xdr:col>1</xdr:col>
      <xdr:colOff>2126558</xdr:colOff>
      <xdr:row>101</xdr:row>
      <xdr:rowOff>2700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16497300"/>
          <a:ext cx="1526483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108</xdr:row>
      <xdr:rowOff>104775</xdr:rowOff>
    </xdr:from>
    <xdr:to>
      <xdr:col>1</xdr:col>
      <xdr:colOff>2044403</xdr:colOff>
      <xdr:row>115</xdr:row>
      <xdr:rowOff>97950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" y="19069050"/>
          <a:ext cx="1425278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881921</xdr:colOff>
      <xdr:row>83</xdr:row>
      <xdr:rowOff>171450</xdr:rowOff>
    </xdr:from>
    <xdr:to>
      <xdr:col>1</xdr:col>
      <xdr:colOff>1963863</xdr:colOff>
      <xdr:row>87</xdr:row>
      <xdr:rowOff>166574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846" y="14906625"/>
          <a:ext cx="1081942" cy="719024"/>
        </a:xfrm>
        <a:prstGeom prst="rect">
          <a:avLst/>
        </a:prstGeom>
      </xdr:spPr>
    </xdr:pic>
    <xdr:clientData/>
  </xdr:twoCellAnchor>
  <xdr:twoCellAnchor editAs="oneCell">
    <xdr:from>
      <xdr:col>1</xdr:col>
      <xdr:colOff>1993159</xdr:colOff>
      <xdr:row>127</xdr:row>
      <xdr:rowOff>80231</xdr:rowOff>
    </xdr:from>
    <xdr:to>
      <xdr:col>1</xdr:col>
      <xdr:colOff>2389159</xdr:colOff>
      <xdr:row>130</xdr:row>
      <xdr:rowOff>122053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280450">
          <a:off x="2060710" y="22520255"/>
          <a:ext cx="584747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137</xdr:row>
      <xdr:rowOff>47625</xdr:rowOff>
    </xdr:from>
    <xdr:to>
      <xdr:col>1</xdr:col>
      <xdr:colOff>2061085</xdr:colOff>
      <xdr:row>144</xdr:row>
      <xdr:rowOff>40800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24145875"/>
          <a:ext cx="143243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159</xdr:row>
      <xdr:rowOff>47625</xdr:rowOff>
    </xdr:from>
    <xdr:to>
      <xdr:col>1</xdr:col>
      <xdr:colOff>2296425</xdr:colOff>
      <xdr:row>169</xdr:row>
      <xdr:rowOff>2825</xdr:rowOff>
    </xdr:to>
    <xdr:pic>
      <xdr:nvPicPr>
        <xdr:cNvPr id="11680" name="Obrázek 11679">
          <a:extLst>
            <a:ext uri="{FF2B5EF4-FFF2-40B4-BE49-F238E27FC236}">
              <a16:creationId xmlns:a16="http://schemas.microsoft.com/office/drawing/2014/main" id="{00000000-0008-0000-0E00-0000A0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28060650"/>
          <a:ext cx="1944000" cy="17649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619126</xdr:colOff>
      <xdr:row>190</xdr:row>
      <xdr:rowOff>9525</xdr:rowOff>
    </xdr:from>
    <xdr:to>
      <xdr:col>1</xdr:col>
      <xdr:colOff>2032587</xdr:colOff>
      <xdr:row>196</xdr:row>
      <xdr:rowOff>147675</xdr:rowOff>
    </xdr:to>
    <xdr:pic>
      <xdr:nvPicPr>
        <xdr:cNvPr id="11681" name="Obrázek 11680">
          <a:extLst>
            <a:ext uri="{FF2B5EF4-FFF2-40B4-BE49-F238E27FC236}">
              <a16:creationId xmlns:a16="http://schemas.microsoft.com/office/drawing/2014/main" id="{00000000-0008-0000-0E00-0000A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1" y="33575625"/>
          <a:ext cx="1413461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638184</xdr:colOff>
      <xdr:row>178</xdr:row>
      <xdr:rowOff>0</xdr:rowOff>
    </xdr:from>
    <xdr:to>
      <xdr:col>1</xdr:col>
      <xdr:colOff>2056084</xdr:colOff>
      <xdr:row>184</xdr:row>
      <xdr:rowOff>138150</xdr:rowOff>
    </xdr:to>
    <xdr:pic>
      <xdr:nvPicPr>
        <xdr:cNvPr id="11682" name="Obrázek 11681">
          <a:extLst>
            <a:ext uri="{FF2B5EF4-FFF2-40B4-BE49-F238E27FC236}">
              <a16:creationId xmlns:a16="http://schemas.microsoft.com/office/drawing/2014/main" id="{00000000-0008-0000-0E00-0000A2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9" y="31451550"/>
          <a:ext cx="1417900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201</xdr:row>
      <xdr:rowOff>171450</xdr:rowOff>
    </xdr:from>
    <xdr:to>
      <xdr:col>1</xdr:col>
      <xdr:colOff>2112024</xdr:colOff>
      <xdr:row>208</xdr:row>
      <xdr:rowOff>164625</xdr:rowOff>
    </xdr:to>
    <xdr:pic>
      <xdr:nvPicPr>
        <xdr:cNvPr id="11683" name="Obrázek 11682">
          <a:extLst>
            <a:ext uri="{FF2B5EF4-FFF2-40B4-BE49-F238E27FC236}">
              <a16:creationId xmlns:a16="http://schemas.microsoft.com/office/drawing/2014/main" id="{00000000-0008-0000-0E00-0000A3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5" y="35671125"/>
          <a:ext cx="1464324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215</xdr:row>
      <xdr:rowOff>57150</xdr:rowOff>
    </xdr:from>
    <xdr:to>
      <xdr:col>1</xdr:col>
      <xdr:colOff>2218119</xdr:colOff>
      <xdr:row>222</xdr:row>
      <xdr:rowOff>50325</xdr:rowOff>
    </xdr:to>
    <xdr:pic>
      <xdr:nvPicPr>
        <xdr:cNvPr id="11684" name="Obrázek 11683">
          <a:extLst>
            <a:ext uri="{FF2B5EF4-FFF2-40B4-BE49-F238E27FC236}">
              <a16:creationId xmlns:a16="http://schemas.microsoft.com/office/drawing/2014/main" id="{00000000-0008-0000-0E00-0000A4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38223825"/>
          <a:ext cx="168471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260</xdr:row>
      <xdr:rowOff>133350</xdr:rowOff>
    </xdr:from>
    <xdr:to>
      <xdr:col>1</xdr:col>
      <xdr:colOff>1936275</xdr:colOff>
      <xdr:row>267</xdr:row>
      <xdr:rowOff>126525</xdr:rowOff>
    </xdr:to>
    <xdr:pic>
      <xdr:nvPicPr>
        <xdr:cNvPr id="11688" name="Obrázek 11687">
          <a:extLst>
            <a:ext uri="{FF2B5EF4-FFF2-40B4-BE49-F238E27FC236}">
              <a16:creationId xmlns:a16="http://schemas.microsoft.com/office/drawing/2014/main" id="{00000000-0008-0000-0E00-0000A8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" y="46081950"/>
          <a:ext cx="126000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291</xdr:row>
      <xdr:rowOff>9525</xdr:rowOff>
    </xdr:from>
    <xdr:to>
      <xdr:col>1</xdr:col>
      <xdr:colOff>1983355</xdr:colOff>
      <xdr:row>298</xdr:row>
      <xdr:rowOff>2700</xdr:rowOff>
    </xdr:to>
    <xdr:pic>
      <xdr:nvPicPr>
        <xdr:cNvPr id="11690" name="Obrázek 11689">
          <a:extLst>
            <a:ext uri="{FF2B5EF4-FFF2-40B4-BE49-F238E27FC236}">
              <a16:creationId xmlns:a16="http://schemas.microsoft.com/office/drawing/2014/main" id="{00000000-0008-0000-0E00-0000AA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25" y="51454050"/>
          <a:ext cx="137375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857258</xdr:colOff>
      <xdr:row>304</xdr:row>
      <xdr:rowOff>9525</xdr:rowOff>
    </xdr:from>
    <xdr:to>
      <xdr:col>1</xdr:col>
      <xdr:colOff>1873728</xdr:colOff>
      <xdr:row>308</xdr:row>
      <xdr:rowOff>149625</xdr:rowOff>
    </xdr:to>
    <xdr:pic>
      <xdr:nvPicPr>
        <xdr:cNvPr id="11692" name="Obrázek 11691">
          <a:extLst>
            <a:ext uri="{FF2B5EF4-FFF2-40B4-BE49-F238E27FC236}">
              <a16:creationId xmlns:a16="http://schemas.microsoft.com/office/drawing/2014/main" id="{00000000-0008-0000-0E00-0000AC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83" y="53749575"/>
          <a:ext cx="1016470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314</xdr:row>
      <xdr:rowOff>57150</xdr:rowOff>
    </xdr:from>
    <xdr:to>
      <xdr:col>1</xdr:col>
      <xdr:colOff>1986599</xdr:colOff>
      <xdr:row>321</xdr:row>
      <xdr:rowOff>50325</xdr:rowOff>
    </xdr:to>
    <xdr:pic>
      <xdr:nvPicPr>
        <xdr:cNvPr id="11693" name="Obrázek 11692">
          <a:extLst>
            <a:ext uri="{FF2B5EF4-FFF2-40B4-BE49-F238E27FC236}">
              <a16:creationId xmlns:a16="http://schemas.microsoft.com/office/drawing/2014/main" id="{00000000-0008-0000-0E00-0000AD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55549800"/>
          <a:ext cx="1272224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329</xdr:row>
      <xdr:rowOff>104775</xdr:rowOff>
    </xdr:from>
    <xdr:to>
      <xdr:col>1</xdr:col>
      <xdr:colOff>2066122</xdr:colOff>
      <xdr:row>336</xdr:row>
      <xdr:rowOff>97950</xdr:rowOff>
    </xdr:to>
    <xdr:pic>
      <xdr:nvPicPr>
        <xdr:cNvPr id="11694" name="Obrázek 11693">
          <a:extLst>
            <a:ext uri="{FF2B5EF4-FFF2-40B4-BE49-F238E27FC236}">
              <a16:creationId xmlns:a16="http://schemas.microsoft.com/office/drawing/2014/main" id="{00000000-0008-0000-0E00-0000AE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saturation sat="4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58254900"/>
          <a:ext cx="1399372" cy="12600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704850</xdr:colOff>
      <xdr:row>362</xdr:row>
      <xdr:rowOff>28575</xdr:rowOff>
    </xdr:from>
    <xdr:to>
      <xdr:col>1</xdr:col>
      <xdr:colOff>1920510</xdr:colOff>
      <xdr:row>369</xdr:row>
      <xdr:rowOff>21750</xdr:rowOff>
    </xdr:to>
    <xdr:pic>
      <xdr:nvPicPr>
        <xdr:cNvPr id="11695" name="Obrázek 11694">
          <a:extLst>
            <a:ext uri="{FF2B5EF4-FFF2-40B4-BE49-F238E27FC236}">
              <a16:creationId xmlns:a16="http://schemas.microsoft.com/office/drawing/2014/main" id="{00000000-0008-0000-0E00-0000AF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64093725"/>
          <a:ext cx="121566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981829</xdr:colOff>
      <xdr:row>279</xdr:row>
      <xdr:rowOff>161925</xdr:rowOff>
    </xdr:from>
    <xdr:to>
      <xdr:col>1</xdr:col>
      <xdr:colOff>1676881</xdr:colOff>
      <xdr:row>282</xdr:row>
      <xdr:rowOff>152769</xdr:rowOff>
    </xdr:to>
    <xdr:pic>
      <xdr:nvPicPr>
        <xdr:cNvPr id="11697" name="Obrázek 11696">
          <a:extLst>
            <a:ext uri="{FF2B5EF4-FFF2-40B4-BE49-F238E27FC236}">
              <a16:creationId xmlns:a16="http://schemas.microsoft.com/office/drawing/2014/main" id="{00000000-0008-0000-0E00-0000B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754" y="49491900"/>
          <a:ext cx="695052" cy="53376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722</xdr:row>
      <xdr:rowOff>104775</xdr:rowOff>
    </xdr:from>
    <xdr:to>
      <xdr:col>1</xdr:col>
      <xdr:colOff>2003777</xdr:colOff>
      <xdr:row>728</xdr:row>
      <xdr:rowOff>98925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5F6B816B-9E86-4170-BD0B-BD547EEB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128292225"/>
          <a:ext cx="1241777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895356</xdr:colOff>
      <xdr:row>733</xdr:row>
      <xdr:rowOff>152400</xdr:rowOff>
    </xdr:from>
    <xdr:to>
      <xdr:col>1</xdr:col>
      <xdr:colOff>1907691</xdr:colOff>
      <xdr:row>737</xdr:row>
      <xdr:rowOff>148500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BBD256EA-36B8-9DBE-0307-5553A5B4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81" y="130273425"/>
          <a:ext cx="1012335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743</xdr:row>
      <xdr:rowOff>161925</xdr:rowOff>
    </xdr:from>
    <xdr:to>
      <xdr:col>1</xdr:col>
      <xdr:colOff>2126137</xdr:colOff>
      <xdr:row>749</xdr:row>
      <xdr:rowOff>156075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C742EC3B-2F8F-CA0F-7CD5-152D5315C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150" y="132035550"/>
          <a:ext cx="14689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800101</xdr:colOff>
      <xdr:row>696</xdr:row>
      <xdr:rowOff>152400</xdr:rowOff>
    </xdr:from>
    <xdr:to>
      <xdr:col>1</xdr:col>
      <xdr:colOff>2043054</xdr:colOff>
      <xdr:row>702</xdr:row>
      <xdr:rowOff>146550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612E503D-A2EA-1A55-4898-EB87919A9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6" y="123748800"/>
          <a:ext cx="1242953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709</xdr:row>
      <xdr:rowOff>142875</xdr:rowOff>
    </xdr:from>
    <xdr:to>
      <xdr:col>1</xdr:col>
      <xdr:colOff>2034076</xdr:colOff>
      <xdr:row>715</xdr:row>
      <xdr:rowOff>137025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8514DB89-90CD-3636-34D3-015B35899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" y="126034800"/>
          <a:ext cx="125302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114308</xdr:colOff>
      <xdr:row>855</xdr:row>
      <xdr:rowOff>35507</xdr:rowOff>
    </xdr:from>
    <xdr:to>
      <xdr:col>1</xdr:col>
      <xdr:colOff>2505075</xdr:colOff>
      <xdr:row>860</xdr:row>
      <xdr:rowOff>106350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C3C3B1D0-460B-D61C-0131-D9DD4683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33" y="151835432"/>
          <a:ext cx="2390767" cy="975718"/>
        </a:xfrm>
        <a:prstGeom prst="rect">
          <a:avLst/>
        </a:prstGeom>
      </xdr:spPr>
    </xdr:pic>
    <xdr:clientData/>
  </xdr:twoCellAnchor>
  <xdr:twoCellAnchor>
    <xdr:from>
      <xdr:col>1</xdr:col>
      <xdr:colOff>1043521</xdr:colOff>
      <xdr:row>429</xdr:row>
      <xdr:rowOff>77258</xdr:rowOff>
    </xdr:from>
    <xdr:to>
      <xdr:col>1</xdr:col>
      <xdr:colOff>1831784</xdr:colOff>
      <xdr:row>433</xdr:row>
      <xdr:rowOff>109358</xdr:rowOff>
    </xdr:to>
    <xdr:pic>
      <xdr:nvPicPr>
        <xdr:cNvPr id="39" name="73170739-DF3E-4D28-BA81-E1BD43C5F2CF" descr="2D8D3F05-DDD9-4E9D-BA9E-A462E33F3C4C.png">
          <a:extLst>
            <a:ext uri="{FF2B5EF4-FFF2-40B4-BE49-F238E27FC236}">
              <a16:creationId xmlns:a16="http://schemas.microsoft.com/office/drawing/2014/main" id="{70FF90D0-5177-495B-BD88-8ADA6079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5446" y="77429783"/>
          <a:ext cx="788263" cy="7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1035052</xdr:colOff>
      <xdr:row>423</xdr:row>
      <xdr:rowOff>55034</xdr:rowOff>
    </xdr:from>
    <xdr:to>
      <xdr:col>1</xdr:col>
      <xdr:colOff>1847928</xdr:colOff>
      <xdr:row>427</xdr:row>
      <xdr:rowOff>15134</xdr:rowOff>
    </xdr:to>
    <xdr:pic>
      <xdr:nvPicPr>
        <xdr:cNvPr id="40" name="BCFB4F68-E030-403C-A573-B76CC7E33402" descr="36953EEC-B64D-4279-BFBC-FC0D47F99F92.png">
          <a:extLst>
            <a:ext uri="{FF2B5EF4-FFF2-40B4-BE49-F238E27FC236}">
              <a16:creationId xmlns:a16="http://schemas.microsoft.com/office/drawing/2014/main" id="{235611BB-E43E-4A36-99DA-1DDB51B3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977" y="76321709"/>
          <a:ext cx="812876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723901</xdr:colOff>
      <xdr:row>460</xdr:row>
      <xdr:rowOff>19050</xdr:rowOff>
    </xdr:from>
    <xdr:to>
      <xdr:col>1</xdr:col>
      <xdr:colOff>1853960</xdr:colOff>
      <xdr:row>466</xdr:row>
      <xdr:rowOff>13200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3E393386-BAD6-E1E1-5D1F-EE118686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6" y="81591150"/>
          <a:ext cx="113005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685801</xdr:colOff>
      <xdr:row>483</xdr:row>
      <xdr:rowOff>85725</xdr:rowOff>
    </xdr:from>
    <xdr:to>
      <xdr:col>1</xdr:col>
      <xdr:colOff>1973326</xdr:colOff>
      <xdr:row>489</xdr:row>
      <xdr:rowOff>79875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17F61BD8-82C2-5E41-46C5-10CA5632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7726" y="85763100"/>
          <a:ext cx="128752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500</xdr:row>
      <xdr:rowOff>142875</xdr:rowOff>
    </xdr:from>
    <xdr:to>
      <xdr:col>1</xdr:col>
      <xdr:colOff>1787430</xdr:colOff>
      <xdr:row>506</xdr:row>
      <xdr:rowOff>137025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DF6D1E0D-1F8A-800A-356B-0B01D847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" y="88839675"/>
          <a:ext cx="89208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533</xdr:row>
      <xdr:rowOff>85725</xdr:rowOff>
    </xdr:from>
    <xdr:to>
      <xdr:col>1</xdr:col>
      <xdr:colOff>1836721</xdr:colOff>
      <xdr:row>539</xdr:row>
      <xdr:rowOff>79875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48AEAFE1-A462-0ABF-D2A2-1DAF1C973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" y="94640400"/>
          <a:ext cx="98899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440</xdr:row>
      <xdr:rowOff>85725</xdr:rowOff>
    </xdr:from>
    <xdr:to>
      <xdr:col>1</xdr:col>
      <xdr:colOff>1978264</xdr:colOff>
      <xdr:row>446</xdr:row>
      <xdr:rowOff>79875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AC278141-466B-096C-D551-7473A4484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428975"/>
          <a:ext cx="987664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655</xdr:row>
      <xdr:rowOff>47625</xdr:rowOff>
    </xdr:from>
    <xdr:to>
      <xdr:col>1</xdr:col>
      <xdr:colOff>2055869</xdr:colOff>
      <xdr:row>661</xdr:row>
      <xdr:rowOff>41775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5E7A8847-D728-11BA-5E19-A241F2045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" y="116338350"/>
          <a:ext cx="1265294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762001</xdr:colOff>
      <xdr:row>592</xdr:row>
      <xdr:rowOff>38100</xdr:rowOff>
    </xdr:from>
    <xdr:to>
      <xdr:col>1</xdr:col>
      <xdr:colOff>2089402</xdr:colOff>
      <xdr:row>598</xdr:row>
      <xdr:rowOff>32250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86FF6B57-45CC-172B-E0E9-1B59B8A59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6" y="105041700"/>
          <a:ext cx="1327401" cy="1080000"/>
        </a:xfrm>
        <a:prstGeom prst="rect">
          <a:avLst/>
        </a:prstGeom>
      </xdr:spPr>
    </xdr:pic>
    <xdr:clientData/>
  </xdr:twoCellAnchor>
  <xdr:twoCellAnchor>
    <xdr:from>
      <xdr:col>1</xdr:col>
      <xdr:colOff>955675</xdr:colOff>
      <xdr:row>684</xdr:row>
      <xdr:rowOff>71122</xdr:rowOff>
    </xdr:from>
    <xdr:to>
      <xdr:col>1</xdr:col>
      <xdr:colOff>1890597</xdr:colOff>
      <xdr:row>690</xdr:row>
      <xdr:rowOff>65272</xdr:rowOff>
    </xdr:to>
    <xdr:pic>
      <xdr:nvPicPr>
        <xdr:cNvPr id="53" name="CB8EB88C-2FB7-436C-BDA5-881EEBBA78BD" descr="D1E2F161-DD7A-4765-A6FA-D3FF60EF002C.png">
          <a:extLst>
            <a:ext uri="{FF2B5EF4-FFF2-40B4-BE49-F238E27FC236}">
              <a16:creationId xmlns:a16="http://schemas.microsoft.com/office/drawing/2014/main" id="{C5CBE486-B192-4CE1-83C9-9BE769CC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7600" y="121552972"/>
          <a:ext cx="934922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1028698</xdr:colOff>
      <xdr:row>755</xdr:row>
      <xdr:rowOff>0</xdr:rowOff>
    </xdr:from>
    <xdr:to>
      <xdr:col>1</xdr:col>
      <xdr:colOff>1859168</xdr:colOff>
      <xdr:row>758</xdr:row>
      <xdr:rowOff>141075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D750A67E-1E8C-8DBC-53EB-7C42A6F3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3" y="133988175"/>
          <a:ext cx="830470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843</xdr:row>
      <xdr:rowOff>171450</xdr:rowOff>
    </xdr:from>
    <xdr:to>
      <xdr:col>1</xdr:col>
      <xdr:colOff>1809622</xdr:colOff>
      <xdr:row>848</xdr:row>
      <xdr:rowOff>166575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D8ACDCBA-1FCD-097D-1AB1-8FE3A90D5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" y="149799675"/>
          <a:ext cx="1028572" cy="900000"/>
        </a:xfrm>
        <a:prstGeom prst="rect">
          <a:avLst/>
        </a:prstGeom>
      </xdr:spPr>
    </xdr:pic>
    <xdr:clientData/>
  </xdr:twoCellAnchor>
  <xdr:oneCellAnchor>
    <xdr:from>
      <xdr:col>1</xdr:col>
      <xdr:colOff>1009391</xdr:colOff>
      <xdr:row>620</xdr:row>
      <xdr:rowOff>161924</xdr:rowOff>
    </xdr:from>
    <xdr:ext cx="575423" cy="541025"/>
    <xdr:pic>
      <xdr:nvPicPr>
        <xdr:cNvPr id="2" name="Picture 12">
          <a:extLst>
            <a:ext uri="{FF2B5EF4-FFF2-40B4-BE49-F238E27FC236}">
              <a16:creationId xmlns:a16="http://schemas.microsoft.com/office/drawing/2014/main" id="{8A1E30C7-9B33-4669-AE9C-EEC52B9A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1316" y="110175674"/>
          <a:ext cx="575423" cy="541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866777</xdr:colOff>
      <xdr:row>771</xdr:row>
      <xdr:rowOff>9525</xdr:rowOff>
    </xdr:from>
    <xdr:ext cx="1062300" cy="864000"/>
    <xdr:pic>
      <xdr:nvPicPr>
        <xdr:cNvPr id="4" name="image339.jpeg">
          <a:extLst>
            <a:ext uri="{FF2B5EF4-FFF2-40B4-BE49-F238E27FC236}">
              <a16:creationId xmlns:a16="http://schemas.microsoft.com/office/drawing/2014/main" id="{D4CB96A9-79AF-4C2F-A9EA-3152E5EBA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2" y="137512425"/>
          <a:ext cx="1062300" cy="864000"/>
        </a:xfrm>
        <a:prstGeom prst="rect">
          <a:avLst/>
        </a:prstGeom>
      </xdr:spPr>
    </xdr:pic>
    <xdr:clientData/>
  </xdr:oneCellAnchor>
  <xdr:oneCellAnchor>
    <xdr:from>
      <xdr:col>1</xdr:col>
      <xdr:colOff>685800</xdr:colOff>
      <xdr:row>780</xdr:row>
      <xdr:rowOff>0</xdr:rowOff>
    </xdr:from>
    <xdr:ext cx="1222645" cy="864000"/>
    <xdr:pic>
      <xdr:nvPicPr>
        <xdr:cNvPr id="8" name="image341.jpeg">
          <a:extLst>
            <a:ext uri="{FF2B5EF4-FFF2-40B4-BE49-F238E27FC236}">
              <a16:creationId xmlns:a16="http://schemas.microsoft.com/office/drawing/2014/main" id="{CC80BF55-EE39-48AC-9572-0AD1C6A58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39074525"/>
          <a:ext cx="1222645" cy="864000"/>
        </a:xfrm>
        <a:prstGeom prst="rect">
          <a:avLst/>
        </a:prstGeom>
      </xdr:spPr>
    </xdr:pic>
    <xdr:clientData/>
  </xdr:oneCellAnchor>
  <xdr:oneCellAnchor>
    <xdr:from>
      <xdr:col>1</xdr:col>
      <xdr:colOff>849781</xdr:colOff>
      <xdr:row>762</xdr:row>
      <xdr:rowOff>161239</xdr:rowOff>
    </xdr:from>
    <xdr:ext cx="987091" cy="720000"/>
    <xdr:pic>
      <xdr:nvPicPr>
        <xdr:cNvPr id="10" name="Obrázek 9">
          <a:extLst>
            <a:ext uri="{FF2B5EF4-FFF2-40B4-BE49-F238E27FC236}">
              <a16:creationId xmlns:a16="http://schemas.microsoft.com/office/drawing/2014/main" id="{4F7CE2EF-1A56-4E3C-94B7-76E288DB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1706" y="136092514"/>
          <a:ext cx="987091" cy="720000"/>
        </a:xfrm>
        <a:prstGeom prst="rect">
          <a:avLst/>
        </a:prstGeom>
      </xdr:spPr>
    </xdr:pic>
    <xdr:clientData/>
  </xdr:oneCellAnchor>
  <xdr:twoCellAnchor editAs="oneCell">
    <xdr:from>
      <xdr:col>1</xdr:col>
      <xdr:colOff>866775</xdr:colOff>
      <xdr:row>789</xdr:row>
      <xdr:rowOff>3833</xdr:rowOff>
    </xdr:from>
    <xdr:to>
      <xdr:col>1</xdr:col>
      <xdr:colOff>1765888</xdr:colOff>
      <xdr:row>793</xdr:row>
      <xdr:rowOff>142875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D2B4E80A-828C-129B-14E4-AB99A0343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28700" y="139916558"/>
          <a:ext cx="899113" cy="862942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579</xdr:row>
      <xdr:rowOff>51933</xdr:rowOff>
    </xdr:from>
    <xdr:to>
      <xdr:col>1</xdr:col>
      <xdr:colOff>2200525</xdr:colOff>
      <xdr:row>585</xdr:row>
      <xdr:rowOff>114475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A85711B6-13A9-1F4C-A31B-EA74153C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14376" y="102760008"/>
          <a:ext cx="1648074" cy="1148392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561</xdr:row>
      <xdr:rowOff>95250</xdr:rowOff>
    </xdr:from>
    <xdr:to>
      <xdr:col>1</xdr:col>
      <xdr:colOff>2186890</xdr:colOff>
      <xdr:row>567</xdr:row>
      <xdr:rowOff>125400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8A67A0F5-6C58-F24C-5178-E972CBFE0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62001" y="99602925"/>
          <a:ext cx="1586814" cy="11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519</xdr:row>
      <xdr:rowOff>66676</xdr:rowOff>
    </xdr:from>
    <xdr:to>
      <xdr:col>1</xdr:col>
      <xdr:colOff>1971675</xdr:colOff>
      <xdr:row>527</xdr:row>
      <xdr:rowOff>112384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9E8EF234-E92B-0C86-0F39-3DBE583F6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09625" y="92144851"/>
          <a:ext cx="1323975" cy="1493508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546</xdr:row>
      <xdr:rowOff>123825</xdr:rowOff>
    </xdr:from>
    <xdr:to>
      <xdr:col>1</xdr:col>
      <xdr:colOff>2210021</xdr:colOff>
      <xdr:row>555</xdr:row>
      <xdr:rowOff>210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777BFD66-50A2-0D0C-2149-AF7BB10F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90575" y="97107375"/>
          <a:ext cx="1581371" cy="1505160"/>
        </a:xfrm>
        <a:prstGeom prst="rect">
          <a:avLst/>
        </a:prstGeom>
      </xdr:spPr>
    </xdr:pic>
    <xdr:clientData/>
  </xdr:twoCellAnchor>
  <xdr:twoCellAnchor editAs="oneCell">
    <xdr:from>
      <xdr:col>1</xdr:col>
      <xdr:colOff>78143</xdr:colOff>
      <xdr:row>53</xdr:row>
      <xdr:rowOff>66675</xdr:rowOff>
    </xdr:from>
    <xdr:to>
      <xdr:col>1</xdr:col>
      <xdr:colOff>2048572</xdr:colOff>
      <xdr:row>59</xdr:row>
      <xdr:rowOff>76598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BDEC647-8E61-445E-AE36-EA23EA11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0068" y="9277350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4</xdr:col>
      <xdr:colOff>840815</xdr:colOff>
      <xdr:row>53</xdr:row>
      <xdr:rowOff>161925</xdr:rowOff>
    </xdr:from>
    <xdr:to>
      <xdr:col>5</xdr:col>
      <xdr:colOff>1028981</xdr:colOff>
      <xdr:row>59</xdr:row>
      <xdr:rowOff>66876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678D9A6-461A-6C1D-E7DB-F88B3C64B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746190" y="9372600"/>
          <a:ext cx="1235916" cy="1019376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630</xdr:row>
      <xdr:rowOff>66675</xdr:rowOff>
    </xdr:from>
    <xdr:to>
      <xdr:col>1</xdr:col>
      <xdr:colOff>1857375</xdr:colOff>
      <xdr:row>636</xdr:row>
      <xdr:rowOff>60825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C6B47A7-1491-4CCE-8FFB-C8968CA62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95350" y="111890175"/>
          <a:ext cx="1123950" cy="108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136</xdr:row>
      <xdr:rowOff>19050</xdr:rowOff>
    </xdr:from>
    <xdr:to>
      <xdr:col>1</xdr:col>
      <xdr:colOff>1975640</xdr:colOff>
      <xdr:row>139</xdr:row>
      <xdr:rowOff>175651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21193125"/>
          <a:ext cx="918365" cy="6995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1171575</xdr:colOff>
      <xdr:row>145</xdr:row>
      <xdr:rowOff>47625</xdr:rowOff>
    </xdr:from>
    <xdr:to>
      <xdr:col>1</xdr:col>
      <xdr:colOff>1941858</xdr:colOff>
      <xdr:row>148</xdr:row>
      <xdr:rowOff>108822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22850475"/>
          <a:ext cx="770283" cy="6041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1207391</xdr:colOff>
      <xdr:row>153</xdr:row>
      <xdr:rowOff>171450</xdr:rowOff>
    </xdr:from>
    <xdr:to>
      <xdr:col>1</xdr:col>
      <xdr:colOff>1837345</xdr:colOff>
      <xdr:row>157</xdr:row>
      <xdr:rowOff>163301</xdr:rowOff>
    </xdr:to>
    <xdr:pic>
      <xdr:nvPicPr>
        <xdr:cNvPr id="15" name="Obrázek 29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9316" y="24422100"/>
          <a:ext cx="629954" cy="71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2238375</xdr:colOff>
      <xdr:row>164</xdr:row>
      <xdr:rowOff>3669</xdr:rowOff>
    </xdr:from>
    <xdr:to>
      <xdr:col>1</xdr:col>
      <xdr:colOff>2613514</xdr:colOff>
      <xdr:row>166</xdr:row>
      <xdr:rowOff>63017</xdr:rowOff>
    </xdr:to>
    <xdr:pic>
      <xdr:nvPicPr>
        <xdr:cNvPr id="16" name="Obrázek 16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2624504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1181100</xdr:colOff>
      <xdr:row>166</xdr:row>
      <xdr:rowOff>127494</xdr:rowOff>
    </xdr:from>
    <xdr:to>
      <xdr:col>1</xdr:col>
      <xdr:colOff>1890034</xdr:colOff>
      <xdr:row>169</xdr:row>
      <xdr:rowOff>124569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3025" y="27445194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94829</xdr:colOff>
      <xdr:row>166</xdr:row>
      <xdr:rowOff>137553</xdr:rowOff>
    </xdr:from>
    <xdr:to>
      <xdr:col>4</xdr:col>
      <xdr:colOff>803763</xdr:colOff>
      <xdr:row>169</xdr:row>
      <xdr:rowOff>134628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066879" y="27455253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191478</xdr:colOff>
      <xdr:row>159</xdr:row>
      <xdr:rowOff>171450</xdr:rowOff>
    </xdr:from>
    <xdr:to>
      <xdr:col>4</xdr:col>
      <xdr:colOff>666748</xdr:colOff>
      <xdr:row>162</xdr:row>
      <xdr:rowOff>168525</xdr:rowOff>
    </xdr:to>
    <xdr:pic>
      <xdr:nvPicPr>
        <xdr:cNvPr id="19" name="Obrázek 29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163528" y="26222325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129636</xdr:colOff>
      <xdr:row>163</xdr:row>
      <xdr:rowOff>95250</xdr:rowOff>
    </xdr:from>
    <xdr:to>
      <xdr:col>4</xdr:col>
      <xdr:colOff>676275</xdr:colOff>
      <xdr:row>166</xdr:row>
      <xdr:rowOff>92325</xdr:rowOff>
    </xdr:to>
    <xdr:pic>
      <xdr:nvPicPr>
        <xdr:cNvPr id="20" name="Obrázek 30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101686" y="26870025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164</xdr:row>
      <xdr:rowOff>22719</xdr:rowOff>
    </xdr:from>
    <xdr:to>
      <xdr:col>3</xdr:col>
      <xdr:colOff>375139</xdr:colOff>
      <xdr:row>166</xdr:row>
      <xdr:rowOff>82067</xdr:rowOff>
    </xdr:to>
    <xdr:pic>
      <xdr:nvPicPr>
        <xdr:cNvPr id="21" name="Obrázek 16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57675" y="2626409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2886075</xdr:colOff>
      <xdr:row>161</xdr:row>
      <xdr:rowOff>117969</xdr:rowOff>
    </xdr:from>
    <xdr:to>
      <xdr:col>2</xdr:col>
      <xdr:colOff>901212</xdr:colOff>
      <xdr:row>168</xdr:row>
      <xdr:rowOff>37373</xdr:rowOff>
    </xdr:to>
    <xdr:pic>
      <xdr:nvPicPr>
        <xdr:cNvPr id="22" name="Obrázek 1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0" y="25816419"/>
          <a:ext cx="1063137" cy="1186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1323976</xdr:colOff>
      <xdr:row>159</xdr:row>
      <xdr:rowOff>137019</xdr:rowOff>
    </xdr:from>
    <xdr:to>
      <xdr:col>1</xdr:col>
      <xdr:colOff>1799246</xdr:colOff>
      <xdr:row>162</xdr:row>
      <xdr:rowOff>134094</xdr:rowOff>
    </xdr:to>
    <xdr:pic>
      <xdr:nvPicPr>
        <xdr:cNvPr id="23" name="Obrázek 29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5901" y="26187894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1285875</xdr:colOff>
      <xdr:row>163</xdr:row>
      <xdr:rowOff>51293</xdr:rowOff>
    </xdr:from>
    <xdr:to>
      <xdr:col>1</xdr:col>
      <xdr:colOff>1832514</xdr:colOff>
      <xdr:row>166</xdr:row>
      <xdr:rowOff>48368</xdr:rowOff>
    </xdr:to>
    <xdr:pic>
      <xdr:nvPicPr>
        <xdr:cNvPr id="24" name="Obrázek 30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800" y="26826068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1049216</xdr:colOff>
      <xdr:row>182</xdr:row>
      <xdr:rowOff>157517</xdr:rowOff>
    </xdr:from>
    <xdr:to>
      <xdr:col>1</xdr:col>
      <xdr:colOff>1987062</xdr:colOff>
      <xdr:row>188</xdr:row>
      <xdr:rowOff>1698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1141" y="29770742"/>
          <a:ext cx="937846" cy="926856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196</xdr:row>
      <xdr:rowOff>152389</xdr:rowOff>
    </xdr:from>
    <xdr:to>
      <xdr:col>1</xdr:col>
      <xdr:colOff>2002447</xdr:colOff>
      <xdr:row>202</xdr:row>
      <xdr:rowOff>46387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32546914"/>
          <a:ext cx="992797" cy="979848"/>
        </a:xfrm>
        <a:prstGeom prst="rect">
          <a:avLst/>
        </a:prstGeom>
      </xdr:spPr>
    </xdr:pic>
    <xdr:clientData/>
  </xdr:twoCellAnchor>
  <xdr:twoCellAnchor editAs="oneCell">
    <xdr:from>
      <xdr:col>1</xdr:col>
      <xdr:colOff>1117360</xdr:colOff>
      <xdr:row>174</xdr:row>
      <xdr:rowOff>57150</xdr:rowOff>
    </xdr:from>
    <xdr:to>
      <xdr:col>1</xdr:col>
      <xdr:colOff>1923318</xdr:colOff>
      <xdr:row>178</xdr:row>
      <xdr:rowOff>130416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9285" y="28470225"/>
          <a:ext cx="805958" cy="797166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</xdr:row>
      <xdr:rowOff>76200</xdr:rowOff>
    </xdr:from>
    <xdr:to>
      <xdr:col>7</xdr:col>
      <xdr:colOff>484242</xdr:colOff>
      <xdr:row>5</xdr:row>
      <xdr:rowOff>3596</xdr:rowOff>
    </xdr:to>
    <xdr:pic>
      <xdr:nvPicPr>
        <xdr:cNvPr id="28" name="Picture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72325" y="438150"/>
          <a:ext cx="474717" cy="47032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828679</xdr:colOff>
      <xdr:row>116</xdr:row>
      <xdr:rowOff>178811</xdr:rowOff>
    </xdr:from>
    <xdr:to>
      <xdr:col>1</xdr:col>
      <xdr:colOff>2233243</xdr:colOff>
      <xdr:row>121</xdr:row>
      <xdr:rowOff>137936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CA5285A2-9EE6-4CDF-963D-A5F6D5A2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4" y="21067136"/>
          <a:ext cx="1404564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10</xdr:row>
      <xdr:rowOff>9525</xdr:rowOff>
    </xdr:from>
    <xdr:to>
      <xdr:col>1</xdr:col>
      <xdr:colOff>2184976</xdr:colOff>
      <xdr:row>16</xdr:row>
      <xdr:rowOff>75675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8CBAA17F-F12F-893F-63C9-22417EB6C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895475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22</xdr:row>
      <xdr:rowOff>19050</xdr:rowOff>
    </xdr:from>
    <xdr:to>
      <xdr:col>1</xdr:col>
      <xdr:colOff>2194501</xdr:colOff>
      <xdr:row>28</xdr:row>
      <xdr:rowOff>85200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C945479E-A9B5-4DFD-A8A1-5827F9FD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4076700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34</xdr:row>
      <xdr:rowOff>28575</xdr:rowOff>
    </xdr:from>
    <xdr:to>
      <xdr:col>1</xdr:col>
      <xdr:colOff>2046225</xdr:colOff>
      <xdr:row>39</xdr:row>
      <xdr:rowOff>131700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EF90D4F2-E218-B32E-724B-34EE79646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6257925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1066802</xdr:colOff>
      <xdr:row>52</xdr:row>
      <xdr:rowOff>152400</xdr:rowOff>
    </xdr:from>
    <xdr:to>
      <xdr:col>1</xdr:col>
      <xdr:colOff>1962838</xdr:colOff>
      <xdr:row>57</xdr:row>
      <xdr:rowOff>147525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61CF0FCF-FBB8-3FD2-C533-A30DA704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7" y="9639300"/>
          <a:ext cx="89603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79</xdr:row>
      <xdr:rowOff>133350</xdr:rowOff>
    </xdr:from>
    <xdr:to>
      <xdr:col>1</xdr:col>
      <xdr:colOff>1993538</xdr:colOff>
      <xdr:row>84</xdr:row>
      <xdr:rowOff>164475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CE982859-2061-220B-6655-111E58F3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14506575"/>
          <a:ext cx="983888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1057276</xdr:colOff>
      <xdr:row>43</xdr:row>
      <xdr:rowOff>152400</xdr:rowOff>
    </xdr:from>
    <xdr:to>
      <xdr:col>1</xdr:col>
      <xdr:colOff>1949381</xdr:colOff>
      <xdr:row>48</xdr:row>
      <xdr:rowOff>147525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B2FDC015-9950-DAEC-72D0-C69C95D4D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1" y="8010525"/>
          <a:ext cx="892105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61</xdr:row>
      <xdr:rowOff>161925</xdr:rowOff>
    </xdr:from>
    <xdr:to>
      <xdr:col>1</xdr:col>
      <xdr:colOff>1984619</xdr:colOff>
      <xdr:row>66</xdr:row>
      <xdr:rowOff>157050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A34A6D63-E032-57C9-13FA-78CA00331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11277600"/>
          <a:ext cx="908294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88</xdr:row>
      <xdr:rowOff>161925</xdr:rowOff>
    </xdr:from>
    <xdr:to>
      <xdr:col>1</xdr:col>
      <xdr:colOff>1985850</xdr:colOff>
      <xdr:row>93</xdr:row>
      <xdr:rowOff>157050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D83FD606-FE1A-47C9-49A5-309EE417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" y="16163925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1066801</xdr:colOff>
      <xdr:row>97</xdr:row>
      <xdr:rowOff>133350</xdr:rowOff>
    </xdr:from>
    <xdr:to>
      <xdr:col>1</xdr:col>
      <xdr:colOff>2019294</xdr:colOff>
      <xdr:row>102</xdr:row>
      <xdr:rowOff>164475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705B604F-3E96-7E5B-0BA7-7BB86EE2E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6" y="17764125"/>
          <a:ext cx="952493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1047763</xdr:colOff>
      <xdr:row>106</xdr:row>
      <xdr:rowOff>152400</xdr:rowOff>
    </xdr:from>
    <xdr:to>
      <xdr:col>1</xdr:col>
      <xdr:colOff>1998001</xdr:colOff>
      <xdr:row>111</xdr:row>
      <xdr:rowOff>147525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1BC32754-B2C9-896C-270B-05DC8F7D6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88" y="19411950"/>
          <a:ext cx="95023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70</xdr:row>
      <xdr:rowOff>161925</xdr:rowOff>
    </xdr:from>
    <xdr:to>
      <xdr:col>1</xdr:col>
      <xdr:colOff>1970948</xdr:colOff>
      <xdr:row>75</xdr:row>
      <xdr:rowOff>157050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3F0A194D-8033-7CA9-BCF6-65805D774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5" y="12906375"/>
          <a:ext cx="90414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781156</xdr:colOff>
      <xdr:row>125</xdr:row>
      <xdr:rowOff>171450</xdr:rowOff>
    </xdr:from>
    <xdr:to>
      <xdr:col>1</xdr:col>
      <xdr:colOff>2170816</xdr:colOff>
      <xdr:row>130</xdr:row>
      <xdr:rowOff>130575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C13FE69-72F0-06E3-FD1D-52D465140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43081" y="22869525"/>
          <a:ext cx="1389660" cy="86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57152</xdr:colOff>
      <xdr:row>2</xdr:row>
      <xdr:rowOff>1</xdr:rowOff>
    </xdr:from>
    <xdr:to>
      <xdr:col>7</xdr:col>
      <xdr:colOff>587238</xdr:colOff>
      <xdr:row>4</xdr:row>
      <xdr:rowOff>165652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72327" y="419101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1016690</xdr:colOff>
      <xdr:row>118</xdr:row>
      <xdr:rowOff>83654</xdr:rowOff>
    </xdr:from>
    <xdr:to>
      <xdr:col>1</xdr:col>
      <xdr:colOff>2031591</xdr:colOff>
      <xdr:row>124</xdr:row>
      <xdr:rowOff>77804</xdr:rowOff>
    </xdr:to>
    <xdr:pic>
      <xdr:nvPicPr>
        <xdr:cNvPr id="4101" name="Picture 5">
          <a:extLst>
            <a:ext uri="{FF2B5EF4-FFF2-40B4-BE49-F238E27FC236}">
              <a16:creationId xmlns:a16="http://schemas.microsoft.com/office/drawing/2014/main" id="{00000000-0008-0000-1000-00000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178615" y="21314879"/>
          <a:ext cx="1014901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733425</xdr:colOff>
      <xdr:row>36</xdr:row>
      <xdr:rowOff>76200</xdr:rowOff>
    </xdr:from>
    <xdr:to>
      <xdr:col>1</xdr:col>
      <xdr:colOff>2266424</xdr:colOff>
      <xdr:row>43</xdr:row>
      <xdr:rowOff>69375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AC81781-6D8C-440E-8AFE-2EFADF0D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0" y="6648450"/>
          <a:ext cx="153299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49</xdr:row>
      <xdr:rowOff>95250</xdr:rowOff>
    </xdr:from>
    <xdr:to>
      <xdr:col>1</xdr:col>
      <xdr:colOff>2413271</xdr:colOff>
      <xdr:row>56</xdr:row>
      <xdr:rowOff>88425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EC09D6C-F0FE-485D-A9A2-7C37F7301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2475" y="9020175"/>
          <a:ext cx="182272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75</xdr:row>
      <xdr:rowOff>0</xdr:rowOff>
    </xdr:from>
    <xdr:to>
      <xdr:col>1</xdr:col>
      <xdr:colOff>2047228</xdr:colOff>
      <xdr:row>79</xdr:row>
      <xdr:rowOff>68100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1A5FA17-E098-455D-9599-03C15D32B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0" y="1363027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971550</xdr:colOff>
      <xdr:row>85</xdr:row>
      <xdr:rowOff>57150</xdr:rowOff>
    </xdr:from>
    <xdr:to>
      <xdr:col>1</xdr:col>
      <xdr:colOff>2037703</xdr:colOff>
      <xdr:row>89</xdr:row>
      <xdr:rowOff>125250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30BC63EA-F2D5-495C-BA1E-840D87CED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5" y="1549717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94</xdr:row>
      <xdr:rowOff>57150</xdr:rowOff>
    </xdr:from>
    <xdr:to>
      <xdr:col>1</xdr:col>
      <xdr:colOff>2116198</xdr:colOff>
      <xdr:row>101</xdr:row>
      <xdr:rowOff>50325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C8D381B-15FA-41AE-BF63-F8719048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7125950"/>
          <a:ext cx="1363723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904877</xdr:colOff>
      <xdr:row>106</xdr:row>
      <xdr:rowOff>0</xdr:rowOff>
    </xdr:from>
    <xdr:to>
      <xdr:col>1</xdr:col>
      <xdr:colOff>2268438</xdr:colOff>
      <xdr:row>112</xdr:row>
      <xdr:rowOff>174150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A6C6E157-0B5B-402F-938B-23A55A7F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2" y="19059525"/>
          <a:ext cx="136356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62</xdr:row>
      <xdr:rowOff>28575</xdr:rowOff>
    </xdr:from>
    <xdr:to>
      <xdr:col>1</xdr:col>
      <xdr:colOff>2403746</xdr:colOff>
      <xdr:row>69</xdr:row>
      <xdr:rowOff>21750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E10B898-7C8C-4261-AF95-795DA18B3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2950" y="11306175"/>
          <a:ext cx="182272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22</xdr:row>
      <xdr:rowOff>47625</xdr:rowOff>
    </xdr:from>
    <xdr:to>
      <xdr:col>1</xdr:col>
      <xdr:colOff>2388413</xdr:colOff>
      <xdr:row>29</xdr:row>
      <xdr:rowOff>114300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BF6BC4D-A9D8-4F85-6EF5-0A31E374C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0" y="4086225"/>
          <a:ext cx="1788338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10</xdr:row>
      <xdr:rowOff>47624</xdr:rowOff>
    </xdr:from>
    <xdr:to>
      <xdr:col>1</xdr:col>
      <xdr:colOff>2371725</xdr:colOff>
      <xdr:row>16</xdr:row>
      <xdr:rowOff>167595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6B06FDC8-37B0-37EF-B63E-78101695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09625" y="1914524"/>
          <a:ext cx="1724025" cy="1205821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138</xdr:row>
      <xdr:rowOff>11772</xdr:rowOff>
    </xdr:from>
    <xdr:to>
      <xdr:col>1</xdr:col>
      <xdr:colOff>1952625</xdr:colOff>
      <xdr:row>142</xdr:row>
      <xdr:rowOff>120079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F9AED8C0-AE66-8B3B-DE93-70F3269A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0150" y="24862497"/>
          <a:ext cx="914400" cy="83220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1238017</xdr:colOff>
      <xdr:row>128</xdr:row>
      <xdr:rowOff>161925</xdr:rowOff>
    </xdr:from>
    <xdr:to>
      <xdr:col>1</xdr:col>
      <xdr:colOff>1787895</xdr:colOff>
      <xdr:row>134</xdr:row>
      <xdr:rowOff>156075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3EEBE6A-BB78-3650-EEA1-BE5190A7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9942" y="23383875"/>
          <a:ext cx="549878" cy="108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38102</xdr:colOff>
      <xdr:row>2</xdr:row>
      <xdr:rowOff>1</xdr:rowOff>
    </xdr:from>
    <xdr:to>
      <xdr:col>7</xdr:col>
      <xdr:colOff>568188</xdr:colOff>
      <xdr:row>4</xdr:row>
      <xdr:rowOff>165652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91377" y="419101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464654</xdr:colOff>
      <xdr:row>10</xdr:row>
      <xdr:rowOff>26504</xdr:rowOff>
    </xdr:from>
    <xdr:to>
      <xdr:col>1</xdr:col>
      <xdr:colOff>1931502</xdr:colOff>
      <xdr:row>16</xdr:row>
      <xdr:rowOff>109635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6579" y="1893404"/>
          <a:ext cx="1466848" cy="116898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852737</xdr:colOff>
      <xdr:row>18</xdr:row>
      <xdr:rowOff>133350</xdr:rowOff>
    </xdr:from>
    <xdr:to>
      <xdr:col>1</xdr:col>
      <xdr:colOff>1421378</xdr:colOff>
      <xdr:row>26</xdr:row>
      <xdr:rowOff>75787</xdr:rowOff>
    </xdr:to>
    <xdr:pic>
      <xdr:nvPicPr>
        <xdr:cNvPr id="4" name="Obrázek 3" descr="UNI 100 5000ml.jp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662" y="3448050"/>
          <a:ext cx="568641" cy="1390237"/>
        </a:xfrm>
        <a:prstGeom prst="rect">
          <a:avLst/>
        </a:prstGeom>
      </xdr:spPr>
    </xdr:pic>
    <xdr:clientData/>
  </xdr:twoCellAnchor>
  <xdr:twoCellAnchor editAs="oneCell">
    <xdr:from>
      <xdr:col>1</xdr:col>
      <xdr:colOff>597177</xdr:colOff>
      <xdr:row>34</xdr:row>
      <xdr:rowOff>51352</xdr:rowOff>
    </xdr:from>
    <xdr:to>
      <xdr:col>1</xdr:col>
      <xdr:colOff>1692551</xdr:colOff>
      <xdr:row>42</xdr:row>
      <xdr:rowOff>28031</xdr:rowOff>
    </xdr:to>
    <xdr:pic>
      <xdr:nvPicPr>
        <xdr:cNvPr id="5" name="Obrázek 4" descr="WDF 05 250ml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9102" y="6261652"/>
          <a:ext cx="1095374" cy="142447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48</xdr:row>
      <xdr:rowOff>158612</xdr:rowOff>
    </xdr:from>
    <xdr:to>
      <xdr:col>1</xdr:col>
      <xdr:colOff>2133600</xdr:colOff>
      <xdr:row>55</xdr:row>
      <xdr:rowOff>42656</xdr:rowOff>
    </xdr:to>
    <xdr:pic>
      <xdr:nvPicPr>
        <xdr:cNvPr id="6" name="Obrázek 5" descr="all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8902562"/>
          <a:ext cx="1828800" cy="1150869"/>
        </a:xfrm>
        <a:prstGeom prst="rect">
          <a:avLst/>
        </a:prstGeom>
      </xdr:spPr>
    </xdr:pic>
    <xdr:clientData/>
  </xdr:twoCellAnchor>
  <xdr:twoCellAnchor editAs="oneCell">
    <xdr:from>
      <xdr:col>1</xdr:col>
      <xdr:colOff>921094</xdr:colOff>
      <xdr:row>85</xdr:row>
      <xdr:rowOff>57150</xdr:rowOff>
    </xdr:from>
    <xdr:to>
      <xdr:col>1</xdr:col>
      <xdr:colOff>1510847</xdr:colOff>
      <xdr:row>91</xdr:row>
      <xdr:rowOff>128794</xdr:rowOff>
    </xdr:to>
    <xdr:pic>
      <xdr:nvPicPr>
        <xdr:cNvPr id="8" name="Obrázek 7" descr="AQUAMAX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019" y="15859125"/>
          <a:ext cx="589753" cy="1157494"/>
        </a:xfrm>
        <a:prstGeom prst="rect">
          <a:avLst/>
        </a:prstGeom>
      </xdr:spPr>
    </xdr:pic>
    <xdr:clientData/>
  </xdr:twoCellAnchor>
  <xdr:twoCellAnchor editAs="oneCell">
    <xdr:from>
      <xdr:col>1</xdr:col>
      <xdr:colOff>781047</xdr:colOff>
      <xdr:row>74</xdr:row>
      <xdr:rowOff>171450</xdr:rowOff>
    </xdr:from>
    <xdr:to>
      <xdr:col>1</xdr:col>
      <xdr:colOff>1571625</xdr:colOff>
      <xdr:row>79</xdr:row>
      <xdr:rowOff>166575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56AF0435-0FCA-4B66-B537-649004255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2" y="11087100"/>
          <a:ext cx="79057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47632</xdr:colOff>
      <xdr:row>95</xdr:row>
      <xdr:rowOff>28575</xdr:rowOff>
    </xdr:from>
    <xdr:to>
      <xdr:col>1</xdr:col>
      <xdr:colOff>1172981</xdr:colOff>
      <xdr:row>99</xdr:row>
      <xdr:rowOff>168675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187B858-1F60-FB37-4570-4FFE6D42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7" y="18364200"/>
          <a:ext cx="1125349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771565</xdr:colOff>
      <xdr:row>103</xdr:row>
      <xdr:rowOff>38100</xdr:rowOff>
    </xdr:from>
    <xdr:to>
      <xdr:col>1</xdr:col>
      <xdr:colOff>1563399</xdr:colOff>
      <xdr:row>107</xdr:row>
      <xdr:rowOff>142200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7861FA47-6258-B2D6-397B-1345CE37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90" y="19821525"/>
          <a:ext cx="791834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111</xdr:row>
      <xdr:rowOff>38100</xdr:rowOff>
    </xdr:from>
    <xdr:to>
      <xdr:col>1</xdr:col>
      <xdr:colOff>1623065</xdr:colOff>
      <xdr:row>115</xdr:row>
      <xdr:rowOff>142200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2EFD1A7A-942B-458C-4FE7-4966DFC22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21269325"/>
          <a:ext cx="927740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247657</xdr:colOff>
      <xdr:row>119</xdr:row>
      <xdr:rowOff>104775</xdr:rowOff>
    </xdr:from>
    <xdr:to>
      <xdr:col>1</xdr:col>
      <xdr:colOff>2143660</xdr:colOff>
      <xdr:row>123</xdr:row>
      <xdr:rowOff>28875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570B7BD9-9E85-B427-B998-5E6E92AA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82" y="22783800"/>
          <a:ext cx="1896003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771605</xdr:colOff>
      <xdr:row>127</xdr:row>
      <xdr:rowOff>9525</xdr:rowOff>
    </xdr:from>
    <xdr:to>
      <xdr:col>1</xdr:col>
      <xdr:colOff>1544296</xdr:colOff>
      <xdr:row>132</xdr:row>
      <xdr:rowOff>148650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8721040B-26D5-E6C1-D3EF-7F3697441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530" y="24136350"/>
          <a:ext cx="77269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1019211</xdr:colOff>
      <xdr:row>135</xdr:row>
      <xdr:rowOff>180974</xdr:rowOff>
    </xdr:from>
    <xdr:to>
      <xdr:col>1</xdr:col>
      <xdr:colOff>1344838</xdr:colOff>
      <xdr:row>141</xdr:row>
      <xdr:rowOff>139124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F0152700-CFF8-1584-A929-0643BFAE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36" y="25755599"/>
          <a:ext cx="32562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145</xdr:row>
      <xdr:rowOff>0</xdr:rowOff>
    </xdr:from>
    <xdr:to>
      <xdr:col>1</xdr:col>
      <xdr:colOff>2110876</xdr:colOff>
      <xdr:row>150</xdr:row>
      <xdr:rowOff>139125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FB1652A-DDF4-47C1-A4AA-7C6A675C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29013150"/>
          <a:ext cx="187275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94</xdr:row>
      <xdr:rowOff>171450</xdr:rowOff>
    </xdr:from>
    <xdr:to>
      <xdr:col>1</xdr:col>
      <xdr:colOff>1997925</xdr:colOff>
      <xdr:row>100</xdr:row>
      <xdr:rowOff>4082</xdr:rowOff>
    </xdr:to>
    <xdr:pic>
      <xdr:nvPicPr>
        <xdr:cNvPr id="16" name="Image 2">
          <a:extLst>
            <a:ext uri="{FF2B5EF4-FFF2-40B4-BE49-F238E27FC236}">
              <a16:creationId xmlns:a16="http://schemas.microsoft.com/office/drawing/2014/main" id="{B95814F8-7A3D-46C0-8499-C7D7A2D4C5A7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466850" y="18326100"/>
          <a:ext cx="693000" cy="91848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504825</xdr:colOff>
      <xdr:row>62</xdr:row>
      <xdr:rowOff>0</xdr:rowOff>
    </xdr:from>
    <xdr:to>
      <xdr:col>1</xdr:col>
      <xdr:colOff>1800825</xdr:colOff>
      <xdr:row>71</xdr:row>
      <xdr:rowOff>99225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80D963A-838D-43FC-974F-7743B419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6750" y="11277600"/>
          <a:ext cx="1296000" cy="172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2</xdr:row>
      <xdr:rowOff>9526</xdr:rowOff>
    </xdr:from>
    <xdr:to>
      <xdr:col>7</xdr:col>
      <xdr:colOff>25261</xdr:colOff>
      <xdr:row>4</xdr:row>
      <xdr:rowOff>175177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F24C1-8225-41EF-9137-42A2CE1A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96150" y="171451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854670</xdr:colOff>
      <xdr:row>8</xdr:row>
      <xdr:rowOff>13678</xdr:rowOff>
    </xdr:from>
    <xdr:to>
      <xdr:col>1</xdr:col>
      <xdr:colOff>1428750</xdr:colOff>
      <xdr:row>13</xdr:row>
      <xdr:rowOff>153621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72F592-82C6-4266-B386-9BC368C4F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595" y="1442428"/>
          <a:ext cx="574080" cy="1044818"/>
        </a:xfrm>
        <a:prstGeom prst="rect">
          <a:avLst/>
        </a:prstGeom>
      </xdr:spPr>
    </xdr:pic>
    <xdr:clientData/>
  </xdr:twoCellAnchor>
  <xdr:twoCellAnchor editAs="oneCell">
    <xdr:from>
      <xdr:col>1</xdr:col>
      <xdr:colOff>986447</xdr:colOff>
      <xdr:row>51</xdr:row>
      <xdr:rowOff>152888</xdr:rowOff>
    </xdr:from>
    <xdr:to>
      <xdr:col>1</xdr:col>
      <xdr:colOff>1451256</xdr:colOff>
      <xdr:row>55</xdr:row>
      <xdr:rowOff>158513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785FFBA-F53C-4D05-B787-DE0232D4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372" y="9163538"/>
          <a:ext cx="464809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146538</xdr:colOff>
      <xdr:row>67</xdr:row>
      <xdr:rowOff>48847</xdr:rowOff>
    </xdr:from>
    <xdr:to>
      <xdr:col>1</xdr:col>
      <xdr:colOff>1051579</xdr:colOff>
      <xdr:row>72</xdr:row>
      <xdr:rowOff>91834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4A7A6B2-69B8-4DFC-AF4F-8D7BA7C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463" y="11135947"/>
          <a:ext cx="905041" cy="919287"/>
        </a:xfrm>
        <a:prstGeom prst="rect">
          <a:avLst/>
        </a:prstGeom>
      </xdr:spPr>
    </xdr:pic>
    <xdr:clientData/>
  </xdr:twoCellAnchor>
  <xdr:twoCellAnchor editAs="oneCell">
    <xdr:from>
      <xdr:col>1</xdr:col>
      <xdr:colOff>1292054</xdr:colOff>
      <xdr:row>69</xdr:row>
      <xdr:rowOff>73267</xdr:rowOff>
    </xdr:from>
    <xdr:to>
      <xdr:col>2</xdr:col>
      <xdr:colOff>38216</xdr:colOff>
      <xdr:row>77</xdr:row>
      <xdr:rowOff>68379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9037913-CE47-4D20-9466-C0324790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3979" y="11512792"/>
          <a:ext cx="1241712" cy="1414337"/>
        </a:xfrm>
        <a:prstGeom prst="rect">
          <a:avLst/>
        </a:prstGeom>
      </xdr:spPr>
    </xdr:pic>
    <xdr:clientData/>
  </xdr:twoCellAnchor>
  <xdr:twoCellAnchor editAs="oneCell">
    <xdr:from>
      <xdr:col>1</xdr:col>
      <xdr:colOff>827699</xdr:colOff>
      <xdr:row>80</xdr:row>
      <xdr:rowOff>67651</xdr:rowOff>
    </xdr:from>
    <xdr:to>
      <xdr:col>1</xdr:col>
      <xdr:colOff>1521832</xdr:colOff>
      <xdr:row>84</xdr:row>
      <xdr:rowOff>126266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D569DE2-ECF8-4798-A061-D85177A11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624" y="13374076"/>
          <a:ext cx="694133" cy="772990"/>
        </a:xfrm>
        <a:prstGeom prst="rect">
          <a:avLst/>
        </a:prstGeom>
      </xdr:spPr>
    </xdr:pic>
    <xdr:clientData/>
  </xdr:twoCellAnchor>
  <xdr:twoCellAnchor editAs="oneCell">
    <xdr:from>
      <xdr:col>1</xdr:col>
      <xdr:colOff>224935</xdr:colOff>
      <xdr:row>90</xdr:row>
      <xdr:rowOff>58616</xdr:rowOff>
    </xdr:from>
    <xdr:to>
      <xdr:col>1</xdr:col>
      <xdr:colOff>1321690</xdr:colOff>
      <xdr:row>92</xdr:row>
      <xdr:rowOff>122309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0FA71BB-A546-442F-A19C-A45D3CF94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860" y="15060491"/>
          <a:ext cx="1096755" cy="416118"/>
        </a:xfrm>
        <a:prstGeom prst="rect">
          <a:avLst/>
        </a:prstGeom>
      </xdr:spPr>
    </xdr:pic>
    <xdr:clientData/>
  </xdr:twoCellAnchor>
  <xdr:twoCellAnchor editAs="oneCell">
    <xdr:from>
      <xdr:col>1</xdr:col>
      <xdr:colOff>926931</xdr:colOff>
      <xdr:row>88</xdr:row>
      <xdr:rowOff>16259</xdr:rowOff>
    </xdr:from>
    <xdr:to>
      <xdr:col>1</xdr:col>
      <xdr:colOff>2175366</xdr:colOff>
      <xdr:row>92</xdr:row>
      <xdr:rowOff>91586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8466DF9-3B99-46FA-841A-7E7658B5A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856" y="14665709"/>
          <a:ext cx="1248435" cy="780177"/>
        </a:xfrm>
        <a:prstGeom prst="rect">
          <a:avLst/>
        </a:prstGeom>
      </xdr:spPr>
    </xdr:pic>
    <xdr:clientData/>
  </xdr:twoCellAnchor>
  <xdr:twoCellAnchor editAs="oneCell">
    <xdr:from>
      <xdr:col>1</xdr:col>
      <xdr:colOff>952257</xdr:colOff>
      <xdr:row>96</xdr:row>
      <xdr:rowOff>157285</xdr:rowOff>
    </xdr:from>
    <xdr:to>
      <xdr:col>1</xdr:col>
      <xdr:colOff>1381125</xdr:colOff>
      <xdr:row>101</xdr:row>
      <xdr:rowOff>152410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D0F5F000-AED8-48E4-A438-AE073F29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182" y="16140235"/>
          <a:ext cx="42886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85</xdr:row>
      <xdr:rowOff>0</xdr:rowOff>
    </xdr:from>
    <xdr:to>
      <xdr:col>1</xdr:col>
      <xdr:colOff>1638300</xdr:colOff>
      <xdr:row>90</xdr:row>
      <xdr:rowOff>3177</xdr:rowOff>
    </xdr:to>
    <xdr:sp macro="" textlink="">
      <xdr:nvSpPr>
        <xdr:cNvPr id="11" name="Obrázek 14">
          <a:extLst>
            <a:ext uri="{FF2B5EF4-FFF2-40B4-BE49-F238E27FC236}">
              <a16:creationId xmlns:a16="http://schemas.microsoft.com/office/drawing/2014/main" id="{5212AEED-8C20-4360-9F9A-B7F7D5AE96F8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201775"/>
          <a:ext cx="952500" cy="84137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85</xdr:row>
      <xdr:rowOff>0</xdr:rowOff>
    </xdr:from>
    <xdr:to>
      <xdr:col>1</xdr:col>
      <xdr:colOff>1638300</xdr:colOff>
      <xdr:row>90</xdr:row>
      <xdr:rowOff>3176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C2002B6F-5263-4365-B3CF-858080D54B7B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201775"/>
          <a:ext cx="952500" cy="8413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85</xdr:row>
      <xdr:rowOff>0</xdr:rowOff>
    </xdr:from>
    <xdr:to>
      <xdr:col>1</xdr:col>
      <xdr:colOff>1638300</xdr:colOff>
      <xdr:row>90</xdr:row>
      <xdr:rowOff>3176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96A8404F-F37E-4C8E-9EFA-C3246F9D08CD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201775"/>
          <a:ext cx="952500" cy="8413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85</xdr:row>
      <xdr:rowOff>0</xdr:rowOff>
    </xdr:from>
    <xdr:to>
      <xdr:col>1</xdr:col>
      <xdr:colOff>1638300</xdr:colOff>
      <xdr:row>90</xdr:row>
      <xdr:rowOff>3177</xdr:rowOff>
    </xdr:to>
    <xdr:sp macro="" textlink="">
      <xdr:nvSpPr>
        <xdr:cNvPr id="14" name="AutoShape 9">
          <a:extLst>
            <a:ext uri="{FF2B5EF4-FFF2-40B4-BE49-F238E27FC236}">
              <a16:creationId xmlns:a16="http://schemas.microsoft.com/office/drawing/2014/main" id="{8F106ACE-C4FD-4458-8FE6-62A8712249AF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201775"/>
          <a:ext cx="952500" cy="84137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88</xdr:row>
      <xdr:rowOff>25400</xdr:rowOff>
    </xdr:from>
    <xdr:to>
      <xdr:col>1</xdr:col>
      <xdr:colOff>1638300</xdr:colOff>
      <xdr:row>92</xdr:row>
      <xdr:rowOff>152399</xdr:rowOff>
    </xdr:to>
    <xdr:sp macro="" textlink="">
      <xdr:nvSpPr>
        <xdr:cNvPr id="15" name="AutoShape 11">
          <a:extLst>
            <a:ext uri="{FF2B5EF4-FFF2-40B4-BE49-F238E27FC236}">
              <a16:creationId xmlns:a16="http://schemas.microsoft.com/office/drawing/2014/main" id="{438D4205-73AD-4842-96D1-47B67F40C751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674850"/>
          <a:ext cx="952500" cy="83184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714375</xdr:colOff>
      <xdr:row>97</xdr:row>
      <xdr:rowOff>15875</xdr:rowOff>
    </xdr:from>
    <xdr:to>
      <xdr:col>1</xdr:col>
      <xdr:colOff>1666875</xdr:colOff>
      <xdr:row>101</xdr:row>
      <xdr:rowOff>124313</xdr:rowOff>
    </xdr:to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F86EF6AC-09E4-4174-8A0F-4E5D7E9898FB}"/>
            </a:ext>
          </a:extLst>
        </xdr:cNvPr>
        <xdr:cNvSpPr>
          <a:spLocks noChangeAspect="1" noChangeArrowheads="1"/>
        </xdr:cNvSpPr>
      </xdr:nvSpPr>
      <xdr:spPr bwMode="auto">
        <a:xfrm>
          <a:off x="876300" y="16179800"/>
          <a:ext cx="952500" cy="83233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1009650</xdr:colOff>
      <xdr:row>19</xdr:row>
      <xdr:rowOff>7083</xdr:rowOff>
    </xdr:from>
    <xdr:to>
      <xdr:col>1</xdr:col>
      <xdr:colOff>1351840</xdr:colOff>
      <xdr:row>24</xdr:row>
      <xdr:rowOff>146208</xdr:rowOff>
    </xdr:to>
    <xdr:pic>
      <xdr:nvPicPr>
        <xdr:cNvPr id="27" name="Obrázek 24">
          <a:extLst>
            <a:ext uri="{FF2B5EF4-FFF2-40B4-BE49-F238E27FC236}">
              <a16:creationId xmlns:a16="http://schemas.microsoft.com/office/drawing/2014/main" id="{EFC1C8CC-F681-4A68-9CBC-82D1B4A2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3217008"/>
          <a:ext cx="34219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1069733</xdr:colOff>
      <xdr:row>67</xdr:row>
      <xdr:rowOff>120118</xdr:rowOff>
    </xdr:from>
    <xdr:to>
      <xdr:col>1</xdr:col>
      <xdr:colOff>1504462</xdr:colOff>
      <xdr:row>74</xdr:row>
      <xdr:rowOff>98191</xdr:rowOff>
    </xdr:to>
    <xdr:pic>
      <xdr:nvPicPr>
        <xdr:cNvPr id="28" name="Picture 9">
          <a:extLst>
            <a:ext uri="{FF2B5EF4-FFF2-40B4-BE49-F238E27FC236}">
              <a16:creationId xmlns:a16="http://schemas.microsoft.com/office/drawing/2014/main" id="{C2B8C0F7-9C28-4763-B8CA-8D6D7F961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658" y="11207218"/>
          <a:ext cx="434729" cy="1206798"/>
        </a:xfrm>
        <a:prstGeom prst="rect">
          <a:avLst/>
        </a:prstGeom>
      </xdr:spPr>
    </xdr:pic>
    <xdr:clientData/>
  </xdr:twoCellAnchor>
  <xdr:twoCellAnchor editAs="oneCell">
    <xdr:from>
      <xdr:col>1</xdr:col>
      <xdr:colOff>649655</xdr:colOff>
      <xdr:row>29</xdr:row>
      <xdr:rowOff>98913</xdr:rowOff>
    </xdr:from>
    <xdr:to>
      <xdr:col>1</xdr:col>
      <xdr:colOff>1694961</xdr:colOff>
      <xdr:row>38</xdr:row>
      <xdr:rowOff>12332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4AC717C5-0350-4AD4-9FF9-C68BF979F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580" y="5242413"/>
          <a:ext cx="1045306" cy="1542194"/>
        </a:xfrm>
        <a:prstGeom prst="rect">
          <a:avLst/>
        </a:prstGeom>
      </xdr:spPr>
    </xdr:pic>
    <xdr:clientData/>
  </xdr:twoCellAnchor>
  <xdr:twoCellAnchor editAs="oneCell">
    <xdr:from>
      <xdr:col>1</xdr:col>
      <xdr:colOff>941029</xdr:colOff>
      <xdr:row>59</xdr:row>
      <xdr:rowOff>6915</xdr:rowOff>
    </xdr:from>
    <xdr:to>
      <xdr:col>1</xdr:col>
      <xdr:colOff>1474623</xdr:colOff>
      <xdr:row>63</xdr:row>
      <xdr:rowOff>147015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7CA4CAE8-65EB-49E5-B1B1-19BF8C9C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954" y="10455840"/>
          <a:ext cx="533594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880452</xdr:colOff>
      <xdr:row>115</xdr:row>
      <xdr:rowOff>1954</xdr:rowOff>
    </xdr:from>
    <xdr:to>
      <xdr:col>1</xdr:col>
      <xdr:colOff>1446274</xdr:colOff>
      <xdr:row>119</xdr:row>
      <xdr:rowOff>142054</xdr:rowOff>
    </xdr:to>
    <xdr:pic>
      <xdr:nvPicPr>
        <xdr:cNvPr id="31" name="Obrázek 6">
          <a:extLst>
            <a:ext uri="{FF2B5EF4-FFF2-40B4-BE49-F238E27FC236}">
              <a16:creationId xmlns:a16="http://schemas.microsoft.com/office/drawing/2014/main" id="{17F7E07D-DD54-4D26-8526-7CD25CB53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2377" y="17699404"/>
          <a:ext cx="565822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971551</xdr:colOff>
      <xdr:row>43</xdr:row>
      <xdr:rowOff>152400</xdr:rowOff>
    </xdr:from>
    <xdr:to>
      <xdr:col>1</xdr:col>
      <xdr:colOff>1438275</xdr:colOff>
      <xdr:row>47</xdr:row>
      <xdr:rowOff>148500</xdr:rowOff>
    </xdr:to>
    <xdr:pic>
      <xdr:nvPicPr>
        <xdr:cNvPr id="33" name="Image 11">
          <a:extLst>
            <a:ext uri="{FF2B5EF4-FFF2-40B4-BE49-F238E27FC236}">
              <a16:creationId xmlns:a16="http://schemas.microsoft.com/office/drawing/2014/main" id="{4802572A-B595-4BF8-9B52-11312AA953CB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133476" y="7772400"/>
          <a:ext cx="466724" cy="72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927465</xdr:colOff>
      <xdr:row>105</xdr:row>
      <xdr:rowOff>130305</xdr:rowOff>
    </xdr:from>
    <xdr:to>
      <xdr:col>1</xdr:col>
      <xdr:colOff>1476465</xdr:colOff>
      <xdr:row>110</xdr:row>
      <xdr:rowOff>161430</xdr:rowOff>
    </xdr:to>
    <xdr:pic>
      <xdr:nvPicPr>
        <xdr:cNvPr id="34" name="Image 12">
          <a:extLst>
            <a:ext uri="{FF2B5EF4-FFF2-40B4-BE49-F238E27FC236}">
              <a16:creationId xmlns:a16="http://schemas.microsoft.com/office/drawing/2014/main" id="{40C4AFD8-39C4-4996-9696-DAA8BE73914A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089390" y="20323305"/>
          <a:ext cx="549000" cy="936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64307</xdr:colOff>
      <xdr:row>1</xdr:row>
      <xdr:rowOff>95249</xdr:rowOff>
    </xdr:from>
    <xdr:to>
      <xdr:col>15</xdr:col>
      <xdr:colOff>588184</xdr:colOff>
      <xdr:row>4</xdr:row>
      <xdr:rowOff>85725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1884832" y="276224"/>
          <a:ext cx="609601" cy="609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621649</xdr:colOff>
      <xdr:row>25</xdr:row>
      <xdr:rowOff>47625</xdr:rowOff>
    </xdr:from>
    <xdr:to>
      <xdr:col>1</xdr:col>
      <xdr:colOff>1997766</xdr:colOff>
      <xdr:row>30</xdr:row>
      <xdr:rowOff>127386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5AD0B3A-F851-E597-D967-42F2E1BA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574" y="5219700"/>
          <a:ext cx="1376117" cy="98463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95250</xdr:rowOff>
    </xdr:from>
    <xdr:to>
      <xdr:col>1</xdr:col>
      <xdr:colOff>2400300</xdr:colOff>
      <xdr:row>18</xdr:row>
      <xdr:rowOff>84371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CEA94B9-97E1-72E9-E311-B5952BA70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" y="2190750"/>
          <a:ext cx="2133600" cy="161789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74295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" y="2000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28</xdr:row>
      <xdr:rowOff>0</xdr:rowOff>
    </xdr:from>
    <xdr:to>
      <xdr:col>1</xdr:col>
      <xdr:colOff>971550</xdr:colOff>
      <xdr:row>29</xdr:row>
      <xdr:rowOff>163665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" y="3448050"/>
          <a:ext cx="0" cy="578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18677</xdr:colOff>
      <xdr:row>2</xdr:row>
      <xdr:rowOff>15240</xdr:rowOff>
    </xdr:from>
    <xdr:to>
      <xdr:col>7</xdr:col>
      <xdr:colOff>493394</xdr:colOff>
      <xdr:row>4</xdr:row>
      <xdr:rowOff>124197</xdr:rowOff>
    </xdr:to>
    <xdr:pic>
      <xdr:nvPicPr>
        <xdr:cNvPr id="8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459857" y="358140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52125</xdr:colOff>
      <xdr:row>9</xdr:row>
      <xdr:rowOff>142874</xdr:rowOff>
    </xdr:from>
    <xdr:to>
      <xdr:col>1</xdr:col>
      <xdr:colOff>2314575</xdr:colOff>
      <xdr:row>20</xdr:row>
      <xdr:rowOff>55004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08FFAEC-1916-B3FA-5EBA-3D6B04743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0" y="1828799"/>
          <a:ext cx="2262450" cy="1902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57150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33623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69</xdr:row>
      <xdr:rowOff>0</xdr:rowOff>
    </xdr:from>
    <xdr:to>
      <xdr:col>1</xdr:col>
      <xdr:colOff>971550</xdr:colOff>
      <xdr:row>70</xdr:row>
      <xdr:rowOff>159855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5" y="12573000"/>
          <a:ext cx="0" cy="35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</xdr:row>
      <xdr:rowOff>66675</xdr:rowOff>
    </xdr:from>
    <xdr:to>
      <xdr:col>6</xdr:col>
      <xdr:colOff>493767</xdr:colOff>
      <xdr:row>4</xdr:row>
      <xdr:rowOff>160392</xdr:rowOff>
    </xdr:to>
    <xdr:pic>
      <xdr:nvPicPr>
        <xdr:cNvPr id="6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696325" y="447675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85633</xdr:colOff>
      <xdr:row>11</xdr:row>
      <xdr:rowOff>28575</xdr:rowOff>
    </xdr:from>
    <xdr:to>
      <xdr:col>1</xdr:col>
      <xdr:colOff>2296379</xdr:colOff>
      <xdr:row>18</xdr:row>
      <xdr:rowOff>86261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57828BD-72B0-BC23-1145-379451DD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558" y="2171700"/>
          <a:ext cx="2210746" cy="13911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57</xdr:row>
      <xdr:rowOff>123825</xdr:rowOff>
    </xdr:from>
    <xdr:to>
      <xdr:col>1</xdr:col>
      <xdr:colOff>2315521</xdr:colOff>
      <xdr:row>64</xdr:row>
      <xdr:rowOff>181511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C8FBB5A-2A62-4A33-BB07-0C85FF0D6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6700" y="11029950"/>
          <a:ext cx="2210746" cy="1391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735445</xdr:colOff>
      <xdr:row>8</xdr:row>
      <xdr:rowOff>19050</xdr:rowOff>
    </xdr:from>
    <xdr:to>
      <xdr:col>1</xdr:col>
      <xdr:colOff>1688488</xdr:colOff>
      <xdr:row>13</xdr:row>
      <xdr:rowOff>158175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538DCB-63C1-47B8-A02F-21618C11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370" y="1409700"/>
          <a:ext cx="95304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609609</xdr:colOff>
      <xdr:row>15</xdr:row>
      <xdr:rowOff>19050</xdr:rowOff>
    </xdr:from>
    <xdr:to>
      <xdr:col>1</xdr:col>
      <xdr:colOff>1809825</xdr:colOff>
      <xdr:row>20</xdr:row>
      <xdr:rowOff>158175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6C98FD1-782D-42B2-8C80-1BA39A5A1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34" y="2590800"/>
          <a:ext cx="1200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22</xdr:row>
      <xdr:rowOff>19050</xdr:rowOff>
    </xdr:from>
    <xdr:to>
      <xdr:col>1</xdr:col>
      <xdr:colOff>1809766</xdr:colOff>
      <xdr:row>27</xdr:row>
      <xdr:rowOff>158175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27C03B5-7C3E-4823-9C88-E3164B470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" y="3771900"/>
          <a:ext cx="1219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676277</xdr:colOff>
      <xdr:row>31</xdr:row>
      <xdr:rowOff>19050</xdr:rowOff>
    </xdr:from>
    <xdr:to>
      <xdr:col>1</xdr:col>
      <xdr:colOff>1709214</xdr:colOff>
      <xdr:row>36</xdr:row>
      <xdr:rowOff>158175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CE03093-7324-4B19-BA96-6947942E8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2" y="5286375"/>
          <a:ext cx="103293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38</xdr:row>
      <xdr:rowOff>19050</xdr:rowOff>
    </xdr:from>
    <xdr:to>
      <xdr:col>1</xdr:col>
      <xdr:colOff>1738540</xdr:colOff>
      <xdr:row>43</xdr:row>
      <xdr:rowOff>158175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20A9CE0-02B8-4DB8-82D5-53D3AE5C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6496050"/>
          <a:ext cx="107179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771531</xdr:colOff>
      <xdr:row>45</xdr:row>
      <xdr:rowOff>28575</xdr:rowOff>
    </xdr:from>
    <xdr:to>
      <xdr:col>1</xdr:col>
      <xdr:colOff>1713176</xdr:colOff>
      <xdr:row>50</xdr:row>
      <xdr:rowOff>167700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3A2D988-B133-49D5-95F7-D3FC17E1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6" y="7715250"/>
          <a:ext cx="941645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866785</xdr:colOff>
      <xdr:row>52</xdr:row>
      <xdr:rowOff>19050</xdr:rowOff>
    </xdr:from>
    <xdr:to>
      <xdr:col>1</xdr:col>
      <xdr:colOff>1699116</xdr:colOff>
      <xdr:row>57</xdr:row>
      <xdr:rowOff>158175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EB0AA08D-9457-48B2-B64A-D0710AFB7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10" y="8972550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66</xdr:row>
      <xdr:rowOff>19049</xdr:rowOff>
    </xdr:from>
    <xdr:to>
      <xdr:col>1</xdr:col>
      <xdr:colOff>1745578</xdr:colOff>
      <xdr:row>71</xdr:row>
      <xdr:rowOff>158174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878BFDC-3CFB-41D1-BD91-8DA3D6CE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" y="11391899"/>
          <a:ext cx="110740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771535</xdr:colOff>
      <xdr:row>73</xdr:row>
      <xdr:rowOff>19050</xdr:rowOff>
    </xdr:from>
    <xdr:to>
      <xdr:col>1</xdr:col>
      <xdr:colOff>1603866</xdr:colOff>
      <xdr:row>78</xdr:row>
      <xdr:rowOff>158175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0EAA8F0-2045-4537-9547-31C49E0C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60" y="12601575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533404</xdr:colOff>
      <xdr:row>82</xdr:row>
      <xdr:rowOff>19050</xdr:rowOff>
    </xdr:from>
    <xdr:to>
      <xdr:col>1</xdr:col>
      <xdr:colOff>1764643</xdr:colOff>
      <xdr:row>87</xdr:row>
      <xdr:rowOff>158175</xdr:rowOff>
    </xdr:to>
    <xdr:pic>
      <xdr:nvPicPr>
        <xdr:cNvPr id="11" name="Obrázek 10" descr="072009N.PNG">
          <a:extLst>
            <a:ext uri="{FF2B5EF4-FFF2-40B4-BE49-F238E27FC236}">
              <a16:creationId xmlns:a16="http://schemas.microsoft.com/office/drawing/2014/main" id="{C0459B5D-59E7-44A4-B673-ECEECA9C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9" y="14116050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523879</xdr:colOff>
      <xdr:row>89</xdr:row>
      <xdr:rowOff>19050</xdr:rowOff>
    </xdr:from>
    <xdr:to>
      <xdr:col>1</xdr:col>
      <xdr:colOff>1755118</xdr:colOff>
      <xdr:row>94</xdr:row>
      <xdr:rowOff>158175</xdr:rowOff>
    </xdr:to>
    <xdr:pic>
      <xdr:nvPicPr>
        <xdr:cNvPr id="12" name="Obrázek 11" descr="072009N.PNG">
          <a:extLst>
            <a:ext uri="{FF2B5EF4-FFF2-40B4-BE49-F238E27FC236}">
              <a16:creationId xmlns:a16="http://schemas.microsoft.com/office/drawing/2014/main" id="{234C3512-B15E-46CC-9428-6DBD99DF0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4" y="15325725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96</xdr:row>
      <xdr:rowOff>19050</xdr:rowOff>
    </xdr:from>
    <xdr:to>
      <xdr:col>1</xdr:col>
      <xdr:colOff>1737369</xdr:colOff>
      <xdr:row>101</xdr:row>
      <xdr:rowOff>158175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D703C01A-608E-4D29-A8F4-8305D2F14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16535400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103</xdr:row>
      <xdr:rowOff>19050</xdr:rowOff>
    </xdr:from>
    <xdr:to>
      <xdr:col>1</xdr:col>
      <xdr:colOff>1727844</xdr:colOff>
      <xdr:row>108</xdr:row>
      <xdr:rowOff>158175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CB913D1E-E0F2-4E58-A5C6-FA65EEFE1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7745075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112</xdr:row>
      <xdr:rowOff>19050</xdr:rowOff>
    </xdr:from>
    <xdr:to>
      <xdr:col>1</xdr:col>
      <xdr:colOff>1816107</xdr:colOff>
      <xdr:row>117</xdr:row>
      <xdr:rowOff>158175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93D9942-B727-4508-AA09-AF9FBBA2C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9259550"/>
          <a:ext cx="1387482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438155</xdr:colOff>
      <xdr:row>119</xdr:row>
      <xdr:rowOff>19050</xdr:rowOff>
    </xdr:from>
    <xdr:to>
      <xdr:col>1</xdr:col>
      <xdr:colOff>1794913</xdr:colOff>
      <xdr:row>124</xdr:row>
      <xdr:rowOff>158175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BC675DCE-62AE-46E7-9A5A-D25164ED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80" y="20526375"/>
          <a:ext cx="13567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476256</xdr:colOff>
      <xdr:row>131</xdr:row>
      <xdr:rowOff>19050</xdr:rowOff>
    </xdr:from>
    <xdr:to>
      <xdr:col>1</xdr:col>
      <xdr:colOff>1724796</xdr:colOff>
      <xdr:row>136</xdr:row>
      <xdr:rowOff>158175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A679BDF-AF0A-4FBB-9D15-A73B80D4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81" y="22583775"/>
          <a:ext cx="124854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138</xdr:row>
      <xdr:rowOff>19050</xdr:rowOff>
    </xdr:from>
    <xdr:to>
      <xdr:col>1</xdr:col>
      <xdr:colOff>1619400</xdr:colOff>
      <xdr:row>143</xdr:row>
      <xdr:rowOff>158175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70212B60-E009-4154-A99D-9BF2133FD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25" y="23793450"/>
          <a:ext cx="104790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145</xdr:row>
      <xdr:rowOff>28575</xdr:rowOff>
    </xdr:from>
    <xdr:to>
      <xdr:col>1</xdr:col>
      <xdr:colOff>1601053</xdr:colOff>
      <xdr:row>150</xdr:row>
      <xdr:rowOff>166206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655EF8A8-E01C-496A-BB00-0FCFD7CEB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25012650"/>
          <a:ext cx="1048603" cy="104250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514358</xdr:colOff>
      <xdr:row>152</xdr:row>
      <xdr:rowOff>19050</xdr:rowOff>
    </xdr:from>
    <xdr:to>
      <xdr:col>1</xdr:col>
      <xdr:colOff>1712334</xdr:colOff>
      <xdr:row>157</xdr:row>
      <xdr:rowOff>158175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606ED80A-713C-47D0-AED3-2499B7485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3" y="26212800"/>
          <a:ext cx="11979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514357</xdr:colOff>
      <xdr:row>159</xdr:row>
      <xdr:rowOff>19050</xdr:rowOff>
    </xdr:from>
    <xdr:to>
      <xdr:col>1</xdr:col>
      <xdr:colOff>1704595</xdr:colOff>
      <xdr:row>164</xdr:row>
      <xdr:rowOff>158175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531DE04-C8D5-4569-A71D-FE1CF229B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2" y="27422475"/>
          <a:ext cx="119023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166</xdr:row>
      <xdr:rowOff>19050</xdr:rowOff>
    </xdr:from>
    <xdr:to>
      <xdr:col>1</xdr:col>
      <xdr:colOff>1717258</xdr:colOff>
      <xdr:row>171</xdr:row>
      <xdr:rowOff>158175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E7F51E2D-E462-4329-ABDA-EA279F233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6" y="28632150"/>
          <a:ext cx="139340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173</xdr:row>
      <xdr:rowOff>19050</xdr:rowOff>
    </xdr:from>
    <xdr:to>
      <xdr:col>1</xdr:col>
      <xdr:colOff>1802808</xdr:colOff>
      <xdr:row>178</xdr:row>
      <xdr:rowOff>158175</xdr:rowOff>
    </xdr:to>
    <xdr:pic>
      <xdr:nvPicPr>
        <xdr:cNvPr id="23" name="Obrázek 22" descr="072018BN.PNG">
          <a:extLst>
            <a:ext uri="{FF2B5EF4-FFF2-40B4-BE49-F238E27FC236}">
              <a16:creationId xmlns:a16="http://schemas.microsoft.com/office/drawing/2014/main" id="{B3A89F7C-3D24-4DC8-AB39-BAE0FCC3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29841825"/>
          <a:ext cx="15551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180</xdr:row>
      <xdr:rowOff>19050</xdr:rowOff>
    </xdr:from>
    <xdr:to>
      <xdr:col>1</xdr:col>
      <xdr:colOff>1656788</xdr:colOff>
      <xdr:row>185</xdr:row>
      <xdr:rowOff>158175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9266F1CF-25CF-48AF-9610-42003B03D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1051500"/>
          <a:ext cx="125673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192</xdr:row>
      <xdr:rowOff>9525</xdr:rowOff>
    </xdr:from>
    <xdr:to>
      <xdr:col>1</xdr:col>
      <xdr:colOff>1826850</xdr:colOff>
      <xdr:row>197</xdr:row>
      <xdr:rowOff>148650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CC79F870-4FC3-4D74-BA29-99958A49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33213675"/>
          <a:ext cx="150299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447678</xdr:colOff>
      <xdr:row>199</xdr:row>
      <xdr:rowOff>19050</xdr:rowOff>
    </xdr:from>
    <xdr:to>
      <xdr:col>1</xdr:col>
      <xdr:colOff>1552575</xdr:colOff>
      <xdr:row>203</xdr:row>
      <xdr:rowOff>155421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D6456041-AB73-48D6-BC97-056002B6C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3" y="34432875"/>
          <a:ext cx="1104897" cy="860271"/>
        </a:xfrm>
        <a:prstGeom prst="rect">
          <a:avLst/>
        </a:prstGeom>
      </xdr:spPr>
    </xdr:pic>
    <xdr:clientData/>
  </xdr:twoCellAnchor>
  <xdr:twoCellAnchor editAs="oneCell">
    <xdr:from>
      <xdr:col>1</xdr:col>
      <xdr:colOff>676283</xdr:colOff>
      <xdr:row>213</xdr:row>
      <xdr:rowOff>19050</xdr:rowOff>
    </xdr:from>
    <xdr:to>
      <xdr:col>1</xdr:col>
      <xdr:colOff>1564459</xdr:colOff>
      <xdr:row>218</xdr:row>
      <xdr:rowOff>158175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97602E29-1E7D-4D55-9922-E1F262F3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8" y="37157025"/>
          <a:ext cx="8881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229</xdr:row>
      <xdr:rowOff>19050</xdr:rowOff>
    </xdr:from>
    <xdr:to>
      <xdr:col>1</xdr:col>
      <xdr:colOff>1550747</xdr:colOff>
      <xdr:row>234</xdr:row>
      <xdr:rowOff>162778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32DD53AE-C37B-4348-A429-D6B9B5BC5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39881175"/>
          <a:ext cx="883997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770101</xdr:colOff>
      <xdr:row>258</xdr:row>
      <xdr:rowOff>19050</xdr:rowOff>
    </xdr:from>
    <xdr:to>
      <xdr:col>1</xdr:col>
      <xdr:colOff>1617211</xdr:colOff>
      <xdr:row>262</xdr:row>
      <xdr:rowOff>148649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AA38557C-8326-48F4-B9F3-A958829B3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2026" y="45443775"/>
          <a:ext cx="847110" cy="853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561981</xdr:colOff>
      <xdr:row>264</xdr:row>
      <xdr:rowOff>19050</xdr:rowOff>
    </xdr:from>
    <xdr:to>
      <xdr:col>1</xdr:col>
      <xdr:colOff>1849447</xdr:colOff>
      <xdr:row>269</xdr:row>
      <xdr:rowOff>158175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27C39F7D-9572-4369-A9B6-20F866BBA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6" y="46653450"/>
          <a:ext cx="128746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304</xdr:row>
      <xdr:rowOff>28575</xdr:rowOff>
    </xdr:from>
    <xdr:to>
      <xdr:col>1</xdr:col>
      <xdr:colOff>2015077</xdr:colOff>
      <xdr:row>310</xdr:row>
      <xdr:rowOff>130725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644CA96F-02F1-411F-9681-C6E4FDFC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49387125"/>
          <a:ext cx="1710277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312</xdr:row>
      <xdr:rowOff>38100</xdr:rowOff>
    </xdr:from>
    <xdr:to>
      <xdr:col>1</xdr:col>
      <xdr:colOff>1949700</xdr:colOff>
      <xdr:row>318</xdr:row>
      <xdr:rowOff>140250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451F590A-A985-4CBC-8533-C3804337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50787300"/>
          <a:ext cx="168300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322</xdr:row>
      <xdr:rowOff>38100</xdr:rowOff>
    </xdr:from>
    <xdr:to>
      <xdr:col>1</xdr:col>
      <xdr:colOff>2046406</xdr:colOff>
      <xdr:row>328</xdr:row>
      <xdr:rowOff>140250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B2B1D2F9-DA46-4553-9D67-B01D8C2C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52482750"/>
          <a:ext cx="1655881" cy="118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476250</xdr:colOff>
      <xdr:row>330</xdr:row>
      <xdr:rowOff>47625</xdr:rowOff>
    </xdr:from>
    <xdr:to>
      <xdr:col>1</xdr:col>
      <xdr:colOff>2115480</xdr:colOff>
      <xdr:row>336</xdr:row>
      <xdr:rowOff>149775</xdr:rowOff>
    </xdr:to>
    <xdr:pic>
      <xdr:nvPicPr>
        <xdr:cNvPr id="35" name="Picture 3">
          <a:extLst>
            <a:ext uri="{FF2B5EF4-FFF2-40B4-BE49-F238E27FC236}">
              <a16:creationId xmlns:a16="http://schemas.microsoft.com/office/drawing/2014/main" id="{6C6351A5-EA9C-4028-B816-5E5117FD1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38175" y="53882925"/>
          <a:ext cx="1639230" cy="118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742961</xdr:colOff>
      <xdr:row>340</xdr:row>
      <xdr:rowOff>28575</xdr:rowOff>
    </xdr:from>
    <xdr:to>
      <xdr:col>1</xdr:col>
      <xdr:colOff>1426010</xdr:colOff>
      <xdr:row>346</xdr:row>
      <xdr:rowOff>148725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B0A71380-61A2-4BB3-B9DB-6CD76B3E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6" y="5561647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358</xdr:row>
      <xdr:rowOff>28575</xdr:rowOff>
    </xdr:from>
    <xdr:to>
      <xdr:col>1</xdr:col>
      <xdr:colOff>1416474</xdr:colOff>
      <xdr:row>364</xdr:row>
      <xdr:rowOff>148725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14E784AA-B7CD-470A-8780-073D71780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5870257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348</xdr:row>
      <xdr:rowOff>28575</xdr:rowOff>
    </xdr:from>
    <xdr:to>
      <xdr:col>1</xdr:col>
      <xdr:colOff>1426807</xdr:colOff>
      <xdr:row>354</xdr:row>
      <xdr:rowOff>148725</xdr:rowOff>
    </xdr:to>
    <xdr:pic>
      <xdr:nvPicPr>
        <xdr:cNvPr id="38" name="Obrázek 37" descr="021..PNG">
          <a:extLst>
            <a:ext uri="{FF2B5EF4-FFF2-40B4-BE49-F238E27FC236}">
              <a16:creationId xmlns:a16="http://schemas.microsoft.com/office/drawing/2014/main" id="{00C41140-459A-475D-A64F-CE8E4FC68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5700712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366</xdr:row>
      <xdr:rowOff>28575</xdr:rowOff>
    </xdr:from>
    <xdr:to>
      <xdr:col>1</xdr:col>
      <xdr:colOff>1388707</xdr:colOff>
      <xdr:row>372</xdr:row>
      <xdr:rowOff>148725</xdr:rowOff>
    </xdr:to>
    <xdr:pic>
      <xdr:nvPicPr>
        <xdr:cNvPr id="39" name="Obrázek 38" descr="021..PNG">
          <a:extLst>
            <a:ext uri="{FF2B5EF4-FFF2-40B4-BE49-F238E27FC236}">
              <a16:creationId xmlns:a16="http://schemas.microsoft.com/office/drawing/2014/main" id="{609F10FA-05EA-4854-B95A-7A38B70A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6009322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220</xdr:row>
      <xdr:rowOff>19050</xdr:rowOff>
    </xdr:from>
    <xdr:to>
      <xdr:col>1</xdr:col>
      <xdr:colOff>1554926</xdr:colOff>
      <xdr:row>225</xdr:row>
      <xdr:rowOff>158175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112C6907-6290-491A-BB95-ACCFEAE0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38366700"/>
          <a:ext cx="888176" cy="1044000"/>
        </a:xfrm>
        <a:prstGeom prst="rect">
          <a:avLst/>
        </a:prstGeom>
      </xdr:spPr>
    </xdr:pic>
    <xdr:clientData/>
  </xdr:twoCellAnchor>
  <xdr:oneCellAnchor>
    <xdr:from>
      <xdr:col>1</xdr:col>
      <xdr:colOff>666750</xdr:colOff>
      <xdr:row>236</xdr:row>
      <xdr:rowOff>19050</xdr:rowOff>
    </xdr:from>
    <xdr:ext cx="883997" cy="1048603"/>
    <xdr:pic>
      <xdr:nvPicPr>
        <xdr:cNvPr id="41" name="Obrázek 40">
          <a:extLst>
            <a:ext uri="{FF2B5EF4-FFF2-40B4-BE49-F238E27FC236}">
              <a16:creationId xmlns:a16="http://schemas.microsoft.com/office/drawing/2014/main" id="{CA4D8C96-E947-4F33-B0A5-9D5B7FB0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41090850"/>
          <a:ext cx="883997" cy="1048603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243</xdr:row>
      <xdr:rowOff>38100</xdr:rowOff>
    </xdr:from>
    <xdr:ext cx="1008000" cy="1008000"/>
    <xdr:pic>
      <xdr:nvPicPr>
        <xdr:cNvPr id="42" name="Obrázek 4">
          <a:extLst>
            <a:ext uri="{FF2B5EF4-FFF2-40B4-BE49-F238E27FC236}">
              <a16:creationId xmlns:a16="http://schemas.microsoft.com/office/drawing/2014/main" id="{DDBE3A26-D9DF-4EBB-8BF6-379F245E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2319575"/>
          <a:ext cx="1008000" cy="10080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1047749</xdr:colOff>
      <xdr:row>243</xdr:row>
      <xdr:rowOff>38100</xdr:rowOff>
    </xdr:from>
    <xdr:to>
      <xdr:col>1</xdr:col>
      <xdr:colOff>2307749</xdr:colOff>
      <xdr:row>248</xdr:row>
      <xdr:rowOff>141225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6FAB20F9-9DAC-4464-BA62-52D1B54D0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4" y="42319575"/>
          <a:ext cx="12600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271</xdr:row>
      <xdr:rowOff>162788</xdr:rowOff>
    </xdr:from>
    <xdr:to>
      <xdr:col>1</xdr:col>
      <xdr:colOff>1164006</xdr:colOff>
      <xdr:row>275</xdr:row>
      <xdr:rowOff>158888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4F112C5E-DD8C-40D4-854B-FB1A5CC17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48006863"/>
          <a:ext cx="954457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1254145</xdr:colOff>
      <xdr:row>271</xdr:row>
      <xdr:rowOff>161925</xdr:rowOff>
    </xdr:from>
    <xdr:to>
      <xdr:col>1</xdr:col>
      <xdr:colOff>2064375</xdr:colOff>
      <xdr:row>275</xdr:row>
      <xdr:rowOff>158025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FC891316-9DB8-4803-9225-1B2695180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6070" y="48006000"/>
          <a:ext cx="810230" cy="720000"/>
        </a:xfrm>
        <a:prstGeom prst="rect">
          <a:avLst/>
        </a:prstGeom>
      </xdr:spPr>
    </xdr:pic>
    <xdr:clientData/>
  </xdr:twoCellAnchor>
  <xdr:oneCellAnchor>
    <xdr:from>
      <xdr:col>8</xdr:col>
      <xdr:colOff>47625</xdr:colOff>
      <xdr:row>1</xdr:row>
      <xdr:rowOff>247650</xdr:rowOff>
    </xdr:from>
    <xdr:ext cx="496955" cy="494470"/>
    <xdr:pic>
      <xdr:nvPicPr>
        <xdr:cNvPr id="51" name="Picture 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467BCA9-CC7B-44D7-9BCB-4654F5AE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020050" y="409575"/>
          <a:ext cx="496955" cy="4944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1143001</xdr:colOff>
      <xdr:row>250</xdr:row>
      <xdr:rowOff>28575</xdr:rowOff>
    </xdr:from>
    <xdr:ext cx="1341633" cy="1008000"/>
    <xdr:pic>
      <xdr:nvPicPr>
        <xdr:cNvPr id="59" name="Obrázek 58">
          <a:extLst>
            <a:ext uri="{FF2B5EF4-FFF2-40B4-BE49-F238E27FC236}">
              <a16:creationId xmlns:a16="http://schemas.microsoft.com/office/drawing/2014/main" id="{E44C0DB6-57AB-47F8-AF79-F1E8023BF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6" y="43157775"/>
          <a:ext cx="1341633" cy="1008000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250</xdr:row>
      <xdr:rowOff>28575</xdr:rowOff>
    </xdr:from>
    <xdr:ext cx="1008000" cy="1008000"/>
    <xdr:pic>
      <xdr:nvPicPr>
        <xdr:cNvPr id="60" name="Obrázek 4">
          <a:extLst>
            <a:ext uri="{FF2B5EF4-FFF2-40B4-BE49-F238E27FC236}">
              <a16:creationId xmlns:a16="http://schemas.microsoft.com/office/drawing/2014/main" id="{9EEDEC00-A93E-414B-8079-2981EA4F0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43157775"/>
          <a:ext cx="1008000" cy="10080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434591</xdr:colOff>
      <xdr:row>280</xdr:row>
      <xdr:rowOff>19050</xdr:rowOff>
    </xdr:from>
    <xdr:to>
      <xdr:col>1</xdr:col>
      <xdr:colOff>1724026</xdr:colOff>
      <xdr:row>285</xdr:row>
      <xdr:rowOff>160014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F97B22B5-C2B1-4F5A-964E-84DCACD88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516" y="48291750"/>
          <a:ext cx="1289435" cy="1045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287</xdr:row>
      <xdr:rowOff>142034</xdr:rowOff>
    </xdr:from>
    <xdr:to>
      <xdr:col>1</xdr:col>
      <xdr:colOff>1628775</xdr:colOff>
      <xdr:row>293</xdr:row>
      <xdr:rowOff>107415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C31FB0F5-2A55-490E-8FE1-65B83AF0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9624409"/>
          <a:ext cx="1609725" cy="1051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271408</xdr:colOff>
      <xdr:row>295</xdr:row>
      <xdr:rowOff>38102</xdr:rowOff>
    </xdr:from>
    <xdr:to>
      <xdr:col>1</xdr:col>
      <xdr:colOff>1819800</xdr:colOff>
      <xdr:row>300</xdr:row>
      <xdr:rowOff>143219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9D31F06D-8E5B-432C-8C5C-1A50C2DC7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33333" y="50911127"/>
          <a:ext cx="1548392" cy="1009992"/>
        </a:xfrm>
        <a:prstGeom prst="rect">
          <a:avLst/>
        </a:prstGeom>
      </xdr:spPr>
    </xdr:pic>
    <xdr:clientData/>
  </xdr:twoCellAnchor>
  <xdr:twoCellAnchor editAs="oneCell">
    <xdr:from>
      <xdr:col>1</xdr:col>
      <xdr:colOff>1386681</xdr:colOff>
      <xdr:row>287</xdr:row>
      <xdr:rowOff>114301</xdr:rowOff>
    </xdr:from>
    <xdr:to>
      <xdr:col>1</xdr:col>
      <xdr:colOff>2409826</xdr:colOff>
      <xdr:row>293</xdr:row>
      <xdr:rowOff>144609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F3330015-8813-4D4E-BD05-D8FF4D0DD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48606" y="49596676"/>
          <a:ext cx="1023145" cy="111615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205</xdr:row>
      <xdr:rowOff>38100</xdr:rowOff>
    </xdr:from>
    <xdr:to>
      <xdr:col>1</xdr:col>
      <xdr:colOff>1562097</xdr:colOff>
      <xdr:row>209</xdr:row>
      <xdr:rowOff>174471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AADF5ACB-F932-4737-8DF9-2062D2988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35480625"/>
          <a:ext cx="1104897" cy="860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24684</xdr:colOff>
      <xdr:row>2</xdr:row>
      <xdr:rowOff>36606</xdr:rowOff>
    </xdr:from>
    <xdr:to>
      <xdr:col>8</xdr:col>
      <xdr:colOff>472110</xdr:colOff>
      <xdr:row>4</xdr:row>
      <xdr:rowOff>114627</xdr:rowOff>
    </xdr:to>
    <xdr:pic>
      <xdr:nvPicPr>
        <xdr:cNvPr id="2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83901" y="475584"/>
          <a:ext cx="447426" cy="4474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611257</xdr:colOff>
      <xdr:row>162</xdr:row>
      <xdr:rowOff>4969</xdr:rowOff>
    </xdr:from>
    <xdr:to>
      <xdr:col>1</xdr:col>
      <xdr:colOff>1890958</xdr:colOff>
      <xdr:row>168</xdr:row>
      <xdr:rowOff>152814</xdr:rowOff>
    </xdr:to>
    <xdr:pic>
      <xdr:nvPicPr>
        <xdr:cNvPr id="28" name="Obrázek 27" descr="w30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182" y="29503894"/>
          <a:ext cx="1279701" cy="12336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649127</xdr:colOff>
      <xdr:row>172</xdr:row>
      <xdr:rowOff>171448</xdr:rowOff>
    </xdr:from>
    <xdr:to>
      <xdr:col>1</xdr:col>
      <xdr:colOff>1763876</xdr:colOff>
      <xdr:row>178</xdr:row>
      <xdr:rowOff>129598</xdr:rowOff>
    </xdr:to>
    <xdr:pic>
      <xdr:nvPicPr>
        <xdr:cNvPr id="31" name="Obrázek 30" descr="W1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052" y="31299148"/>
          <a:ext cx="111474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795130</xdr:colOff>
      <xdr:row>12</xdr:row>
      <xdr:rowOff>33131</xdr:rowOff>
    </xdr:from>
    <xdr:to>
      <xdr:col>1</xdr:col>
      <xdr:colOff>1919080</xdr:colOff>
      <xdr:row>18</xdr:row>
      <xdr:rowOff>127968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0782" y="2203174"/>
          <a:ext cx="1123950" cy="11881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837785</xdr:colOff>
      <xdr:row>65</xdr:row>
      <xdr:rowOff>157371</xdr:rowOff>
    </xdr:from>
    <xdr:to>
      <xdr:col>1</xdr:col>
      <xdr:colOff>1552160</xdr:colOff>
      <xdr:row>72</xdr:row>
      <xdr:rowOff>155715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9710" y="11739771"/>
          <a:ext cx="714375" cy="12651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819564</xdr:colOff>
      <xdr:row>98</xdr:row>
      <xdr:rowOff>24853</xdr:rowOff>
    </xdr:from>
    <xdr:to>
      <xdr:col>1</xdr:col>
      <xdr:colOff>1638714</xdr:colOff>
      <xdr:row>105</xdr:row>
      <xdr:rowOff>12430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81489" y="17760403"/>
          <a:ext cx="819150" cy="1254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692839</xdr:colOff>
      <xdr:row>123</xdr:row>
      <xdr:rowOff>33130</xdr:rowOff>
    </xdr:from>
    <xdr:to>
      <xdr:col>1</xdr:col>
      <xdr:colOff>1788214</xdr:colOff>
      <xdr:row>129</xdr:row>
      <xdr:rowOff>127966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54764" y="22112080"/>
          <a:ext cx="1095375" cy="11806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811281</xdr:colOff>
      <xdr:row>143</xdr:row>
      <xdr:rowOff>57978</xdr:rowOff>
    </xdr:from>
    <xdr:to>
      <xdr:col>1</xdr:col>
      <xdr:colOff>1716156</xdr:colOff>
      <xdr:row>150</xdr:row>
      <xdr:rowOff>135006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73206" y="25937403"/>
          <a:ext cx="904875" cy="1343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516834</xdr:colOff>
      <xdr:row>184</xdr:row>
      <xdr:rowOff>140805</xdr:rowOff>
    </xdr:from>
    <xdr:to>
      <xdr:col>1</xdr:col>
      <xdr:colOff>1907484</xdr:colOff>
      <xdr:row>191</xdr:row>
      <xdr:rowOff>101048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8759" y="34707030"/>
          <a:ext cx="1390650" cy="12270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47629</xdr:colOff>
      <xdr:row>212</xdr:row>
      <xdr:rowOff>140807</xdr:rowOff>
    </xdr:from>
    <xdr:to>
      <xdr:col>1</xdr:col>
      <xdr:colOff>2271312</xdr:colOff>
      <xdr:row>219</xdr:row>
      <xdr:rowOff>25982</xdr:rowOff>
    </xdr:to>
    <xdr:pic>
      <xdr:nvPicPr>
        <xdr:cNvPr id="35" name="Obrázek 34" descr="teekit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4" y="41946032"/>
          <a:ext cx="2223683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828260</xdr:colOff>
      <xdr:row>257</xdr:row>
      <xdr:rowOff>124235</xdr:rowOff>
    </xdr:from>
    <xdr:to>
      <xdr:col>1</xdr:col>
      <xdr:colOff>1885535</xdr:colOff>
      <xdr:row>264</xdr:row>
      <xdr:rowOff>122578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3912" y="52271539"/>
          <a:ext cx="1057275" cy="12738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654326</xdr:colOff>
      <xdr:row>342</xdr:row>
      <xdr:rowOff>132521</xdr:rowOff>
    </xdr:from>
    <xdr:to>
      <xdr:col>1</xdr:col>
      <xdr:colOff>2085166</xdr:colOff>
      <xdr:row>351</xdr:row>
      <xdr:rowOff>33130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19978" y="69226043"/>
          <a:ext cx="1430840" cy="154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729306</xdr:colOff>
      <xdr:row>458</xdr:row>
      <xdr:rowOff>19485</xdr:rowOff>
    </xdr:from>
    <xdr:to>
      <xdr:col>1</xdr:col>
      <xdr:colOff>1681806</xdr:colOff>
      <xdr:row>465</xdr:row>
      <xdr:rowOff>7062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91231" y="87430410"/>
          <a:ext cx="952500" cy="1254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530087</xdr:colOff>
      <xdr:row>471</xdr:row>
      <xdr:rowOff>140804</xdr:rowOff>
    </xdr:from>
    <xdr:to>
      <xdr:col>1</xdr:col>
      <xdr:colOff>2158862</xdr:colOff>
      <xdr:row>479</xdr:row>
      <xdr:rowOff>55907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95739" y="93651456"/>
          <a:ext cx="1628775" cy="13728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927653</xdr:colOff>
      <xdr:row>512</xdr:row>
      <xdr:rowOff>149085</xdr:rowOff>
    </xdr:from>
    <xdr:to>
      <xdr:col>1</xdr:col>
      <xdr:colOff>1708703</xdr:colOff>
      <xdr:row>519</xdr:row>
      <xdr:rowOff>156953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93305" y="101130650"/>
          <a:ext cx="781050" cy="1283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902805</xdr:colOff>
      <xdr:row>526</xdr:row>
      <xdr:rowOff>124241</xdr:rowOff>
    </xdr:from>
    <xdr:to>
      <xdr:col>1</xdr:col>
      <xdr:colOff>1731480</xdr:colOff>
      <xdr:row>533</xdr:row>
      <xdr:rowOff>84486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68457" y="103839067"/>
          <a:ext cx="828675" cy="12357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894521</xdr:colOff>
      <xdr:row>540</xdr:row>
      <xdr:rowOff>132525</xdr:rowOff>
    </xdr:from>
    <xdr:to>
      <xdr:col>1</xdr:col>
      <xdr:colOff>1780346</xdr:colOff>
      <xdr:row>546</xdr:row>
      <xdr:rowOff>61708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60173" y="106216177"/>
          <a:ext cx="885825" cy="10224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902804</xdr:colOff>
      <xdr:row>554</xdr:row>
      <xdr:rowOff>132524</xdr:rowOff>
    </xdr:from>
    <xdr:to>
      <xdr:col>1</xdr:col>
      <xdr:colOff>1798154</xdr:colOff>
      <xdr:row>560</xdr:row>
      <xdr:rowOff>71233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68456" y="108767220"/>
          <a:ext cx="895350" cy="10320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654325</xdr:colOff>
      <xdr:row>569</xdr:row>
      <xdr:rowOff>140804</xdr:rowOff>
    </xdr:from>
    <xdr:to>
      <xdr:col>1</xdr:col>
      <xdr:colOff>1864000</xdr:colOff>
      <xdr:row>574</xdr:row>
      <xdr:rowOff>124653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19977" y="111508761"/>
          <a:ext cx="1209675" cy="8949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552450</xdr:colOff>
      <xdr:row>581</xdr:row>
      <xdr:rowOff>35286</xdr:rowOff>
    </xdr:from>
    <xdr:to>
      <xdr:col>1</xdr:col>
      <xdr:colOff>1660662</xdr:colOff>
      <xdr:row>586</xdr:row>
      <xdr:rowOff>128380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09887111"/>
          <a:ext cx="1108212" cy="9979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483705</xdr:colOff>
      <xdr:row>592</xdr:row>
      <xdr:rowOff>161098</xdr:rowOff>
    </xdr:from>
    <xdr:to>
      <xdr:col>1</xdr:col>
      <xdr:colOff>1912455</xdr:colOff>
      <xdr:row>598</xdr:row>
      <xdr:rowOff>127968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5630" y="112003648"/>
          <a:ext cx="1428750" cy="9955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563217</xdr:colOff>
      <xdr:row>414</xdr:row>
      <xdr:rowOff>124239</xdr:rowOff>
    </xdr:from>
    <xdr:to>
      <xdr:col>1</xdr:col>
      <xdr:colOff>1896718</xdr:colOff>
      <xdr:row>425</xdr:row>
      <xdr:rowOff>37206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869" y="59618217"/>
          <a:ext cx="1333501" cy="19533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752475</xdr:colOff>
      <xdr:row>326</xdr:row>
      <xdr:rowOff>91610</xdr:rowOff>
    </xdr:from>
    <xdr:to>
      <xdr:col>1</xdr:col>
      <xdr:colOff>1514474</xdr:colOff>
      <xdr:row>332</xdr:row>
      <xdr:rowOff>174</xdr:rowOff>
    </xdr:to>
    <xdr:pic>
      <xdr:nvPicPr>
        <xdr:cNvPr id="39" name="Obrázek 38" descr="PE100 spigot saddle monobloc O40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58727510"/>
          <a:ext cx="761999" cy="994414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332</xdr:row>
      <xdr:rowOff>139024</xdr:rowOff>
    </xdr:from>
    <xdr:to>
      <xdr:col>1</xdr:col>
      <xdr:colOff>1511576</xdr:colOff>
      <xdr:row>338</xdr:row>
      <xdr:rowOff>84803</xdr:rowOff>
    </xdr:to>
    <xdr:pic>
      <xdr:nvPicPr>
        <xdr:cNvPr id="42" name="Obrázek 41" descr="PE100 spigot saddle monobloc O110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59860774"/>
          <a:ext cx="778151" cy="1031629"/>
        </a:xfrm>
        <a:prstGeom prst="rect">
          <a:avLst/>
        </a:prstGeom>
      </xdr:spPr>
    </xdr:pic>
    <xdr:clientData/>
  </xdr:twoCellAnchor>
  <xdr:twoCellAnchor editAs="oneCell">
    <xdr:from>
      <xdr:col>1</xdr:col>
      <xdr:colOff>844826</xdr:colOff>
      <xdr:row>234</xdr:row>
      <xdr:rowOff>99391</xdr:rowOff>
    </xdr:from>
    <xdr:to>
      <xdr:col>1</xdr:col>
      <xdr:colOff>1855304</xdr:colOff>
      <xdr:row>240</xdr:row>
      <xdr:rowOff>172023</xdr:rowOff>
    </xdr:to>
    <xdr:pic>
      <xdr:nvPicPr>
        <xdr:cNvPr id="46" name="Obrázek 45" descr="PE100 spigot tee monobloc O40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0478" y="47873478"/>
          <a:ext cx="1010478" cy="1165936"/>
        </a:xfrm>
        <a:prstGeom prst="rect">
          <a:avLst/>
        </a:prstGeom>
      </xdr:spPr>
    </xdr:pic>
    <xdr:clientData/>
  </xdr:twoCellAnchor>
  <xdr:twoCellAnchor editAs="oneCell">
    <xdr:from>
      <xdr:col>1</xdr:col>
      <xdr:colOff>778566</xdr:colOff>
      <xdr:row>241</xdr:row>
      <xdr:rowOff>16565</xdr:rowOff>
    </xdr:from>
    <xdr:to>
      <xdr:col>1</xdr:col>
      <xdr:colOff>1854334</xdr:colOff>
      <xdr:row>249</xdr:row>
      <xdr:rowOff>107673</xdr:rowOff>
    </xdr:to>
    <xdr:pic>
      <xdr:nvPicPr>
        <xdr:cNvPr id="47" name="Obrázek 46" descr="PE100 spigot tee monobloc O110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218" y="37280022"/>
          <a:ext cx="1075768" cy="1548847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497</xdr:row>
      <xdr:rowOff>171450</xdr:rowOff>
    </xdr:from>
    <xdr:to>
      <xdr:col>1</xdr:col>
      <xdr:colOff>2000250</xdr:colOff>
      <xdr:row>504</xdr:row>
      <xdr:rowOff>32815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04039B-1282-474E-B25C-1D61A2D23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9125" y="89935050"/>
          <a:ext cx="1543050" cy="112819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485776</xdr:colOff>
      <xdr:row>484</xdr:row>
      <xdr:rowOff>114300</xdr:rowOff>
    </xdr:from>
    <xdr:to>
      <xdr:col>1</xdr:col>
      <xdr:colOff>1980863</xdr:colOff>
      <xdr:row>490</xdr:row>
      <xdr:rowOff>155250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CDE5AF3-AACC-E373-1ED7-564D59F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1" y="87525225"/>
          <a:ext cx="1495087" cy="112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23640</xdr:colOff>
      <xdr:row>445</xdr:row>
      <xdr:rowOff>60967</xdr:rowOff>
    </xdr:from>
    <xdr:to>
      <xdr:col>1</xdr:col>
      <xdr:colOff>2314576</xdr:colOff>
      <xdr:row>448</xdr:row>
      <xdr:rowOff>90776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2139ED0-823E-CF1B-FAC4-86D12AAFD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1044666" y="79735741"/>
          <a:ext cx="572734" cy="2290936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400052</xdr:colOff>
      <xdr:row>437</xdr:row>
      <xdr:rowOff>168427</xdr:rowOff>
    </xdr:from>
    <xdr:to>
      <xdr:col>1</xdr:col>
      <xdr:colOff>1981204</xdr:colOff>
      <xdr:row>441</xdr:row>
      <xdr:rowOff>53778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29D4B25-42E1-3431-8499-0ED9CAF87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6200000">
          <a:off x="1047927" y="78768552"/>
          <a:ext cx="609251" cy="1581152"/>
        </a:xfrm>
        <a:prstGeom prst="rect">
          <a:avLst/>
        </a:prstGeom>
      </xdr:spPr>
    </xdr:pic>
    <xdr:clientData/>
  </xdr:twoCellAnchor>
  <xdr:twoCellAnchor editAs="oneCell">
    <xdr:from>
      <xdr:col>1</xdr:col>
      <xdr:colOff>482926</xdr:colOff>
      <xdr:row>201</xdr:row>
      <xdr:rowOff>47624</xdr:rowOff>
    </xdr:from>
    <xdr:to>
      <xdr:col>1</xdr:col>
      <xdr:colOff>1895838</xdr:colOff>
      <xdr:row>206</xdr:row>
      <xdr:rowOff>143132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D331E42-A4F6-BF82-02F6-CA27EB0F8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44851" y="36423599"/>
          <a:ext cx="1412912" cy="1000383"/>
        </a:xfrm>
        <a:prstGeom prst="rect">
          <a:avLst/>
        </a:prstGeom>
      </xdr:spPr>
    </xdr:pic>
    <xdr:clientData/>
  </xdr:twoCellAnchor>
  <xdr:oneCellAnchor>
    <xdr:from>
      <xdr:col>1</xdr:col>
      <xdr:colOff>828260</xdr:colOff>
      <xdr:row>287</xdr:row>
      <xdr:rowOff>124235</xdr:rowOff>
    </xdr:from>
    <xdr:ext cx="1057275" cy="1265168"/>
    <xdr:pic>
      <xdr:nvPicPr>
        <xdr:cNvPr id="8" name="Picture 8">
          <a:extLst>
            <a:ext uri="{FF2B5EF4-FFF2-40B4-BE49-F238E27FC236}">
              <a16:creationId xmlns:a16="http://schemas.microsoft.com/office/drawing/2014/main" id="{E786B50F-FD00-499D-AC34-C63D8D66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0185" y="46453835"/>
          <a:ext cx="1057275" cy="12651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654326</xdr:colOff>
      <xdr:row>397</xdr:row>
      <xdr:rowOff>132521</xdr:rowOff>
    </xdr:from>
    <xdr:ext cx="1430840" cy="1529384"/>
    <xdr:pic>
      <xdr:nvPicPr>
        <xdr:cNvPr id="9" name="Picture 9">
          <a:extLst>
            <a:ext uri="{FF2B5EF4-FFF2-40B4-BE49-F238E27FC236}">
              <a16:creationId xmlns:a16="http://schemas.microsoft.com/office/drawing/2014/main" id="{5A64645C-584F-4BF9-B9C4-252086C66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16251" y="62025971"/>
          <a:ext cx="1430840" cy="15293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552449</xdr:colOff>
      <xdr:row>604</xdr:row>
      <xdr:rowOff>57149</xdr:rowOff>
    </xdr:from>
    <xdr:to>
      <xdr:col>1</xdr:col>
      <xdr:colOff>1770255</xdr:colOff>
      <xdr:row>609</xdr:row>
      <xdr:rowOff>88274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FB7AEEF4-B6F1-00A7-7A93-E81576C5C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14374" y="108927899"/>
          <a:ext cx="1217806" cy="93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571280</xdr:colOff>
      <xdr:row>12</xdr:row>
      <xdr:rowOff>33924</xdr:rowOff>
    </xdr:from>
    <xdr:to>
      <xdr:col>1</xdr:col>
      <xdr:colOff>1773335</xdr:colOff>
      <xdr:row>19</xdr:row>
      <xdr:rowOff>81549</xdr:rowOff>
    </xdr:to>
    <xdr:pic>
      <xdr:nvPicPr>
        <xdr:cNvPr id="2150" name="Picture 26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677008" y="2157046"/>
          <a:ext cx="1314450" cy="1202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443</xdr:row>
      <xdr:rowOff>0</xdr:rowOff>
    </xdr:from>
    <xdr:to>
      <xdr:col>1</xdr:col>
      <xdr:colOff>2152650</xdr:colOff>
      <xdr:row>462</xdr:row>
      <xdr:rowOff>53342</xdr:rowOff>
    </xdr:to>
    <xdr:pic>
      <xdr:nvPicPr>
        <xdr:cNvPr id="2158" name="Picture 110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98345625"/>
          <a:ext cx="1885950" cy="3491867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8</xdr:col>
      <xdr:colOff>7041</xdr:colOff>
      <xdr:row>1</xdr:row>
      <xdr:rowOff>253192</xdr:rowOff>
    </xdr:from>
    <xdr:to>
      <xdr:col>8</xdr:col>
      <xdr:colOff>514350</xdr:colOff>
      <xdr:row>4</xdr:row>
      <xdr:rowOff>122326</xdr:rowOff>
    </xdr:to>
    <xdr:pic>
      <xdr:nvPicPr>
        <xdr:cNvPr id="12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598591" y="396067"/>
          <a:ext cx="507309" cy="5073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325921</xdr:colOff>
      <xdr:row>636</xdr:row>
      <xdr:rowOff>137263</xdr:rowOff>
    </xdr:from>
    <xdr:to>
      <xdr:col>1</xdr:col>
      <xdr:colOff>2103213</xdr:colOff>
      <xdr:row>641</xdr:row>
      <xdr:rowOff>84980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846" y="115313563"/>
          <a:ext cx="1777292" cy="852592"/>
        </a:xfrm>
        <a:prstGeom prst="rect">
          <a:avLst/>
        </a:prstGeom>
      </xdr:spPr>
    </xdr:pic>
    <xdr:clientData/>
  </xdr:twoCellAnchor>
  <xdr:twoCellAnchor editAs="oneCell">
    <xdr:from>
      <xdr:col>1</xdr:col>
      <xdr:colOff>392182</xdr:colOff>
      <xdr:row>656</xdr:row>
      <xdr:rowOff>33959</xdr:rowOff>
    </xdr:from>
    <xdr:to>
      <xdr:col>1</xdr:col>
      <xdr:colOff>2021953</xdr:colOff>
      <xdr:row>660</xdr:row>
      <xdr:rowOff>116797</xdr:rowOff>
    </xdr:to>
    <xdr:pic>
      <xdr:nvPicPr>
        <xdr:cNvPr id="14" name="2 Imagen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107" y="119010734"/>
          <a:ext cx="1629771" cy="806738"/>
        </a:xfrm>
        <a:prstGeom prst="rect">
          <a:avLst/>
        </a:prstGeom>
      </xdr:spPr>
    </xdr:pic>
    <xdr:clientData/>
  </xdr:twoCellAnchor>
  <xdr:twoCellAnchor editAs="oneCell">
    <xdr:from>
      <xdr:col>1</xdr:col>
      <xdr:colOff>490332</xdr:colOff>
      <xdr:row>668</xdr:row>
      <xdr:rowOff>69987</xdr:rowOff>
    </xdr:from>
    <xdr:to>
      <xdr:col>1</xdr:col>
      <xdr:colOff>1866900</xdr:colOff>
      <xdr:row>672</xdr:row>
      <xdr:rowOff>140118</xdr:rowOff>
    </xdr:to>
    <xdr:pic>
      <xdr:nvPicPr>
        <xdr:cNvPr id="16" name="17 Imagen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257" y="121399437"/>
          <a:ext cx="1376568" cy="794031"/>
        </a:xfrm>
        <a:prstGeom prst="rect">
          <a:avLst/>
        </a:prstGeom>
      </xdr:spPr>
    </xdr:pic>
    <xdr:clientData/>
  </xdr:twoCellAnchor>
  <xdr:twoCellAnchor editAs="oneCell">
    <xdr:from>
      <xdr:col>1</xdr:col>
      <xdr:colOff>396020</xdr:colOff>
      <xdr:row>309</xdr:row>
      <xdr:rowOff>168772</xdr:rowOff>
    </xdr:from>
    <xdr:to>
      <xdr:col>1</xdr:col>
      <xdr:colOff>1888918</xdr:colOff>
      <xdr:row>317</xdr:row>
      <xdr:rowOff>174621</xdr:rowOff>
    </xdr:to>
    <xdr:pic>
      <xdr:nvPicPr>
        <xdr:cNvPr id="17" name="Picture 24" descr="2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9479802">
          <a:off x="538895" y="58261747"/>
          <a:ext cx="1492898" cy="1453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586153</xdr:colOff>
      <xdr:row>373</xdr:row>
      <xdr:rowOff>7326</xdr:rowOff>
    </xdr:from>
    <xdr:to>
      <xdr:col>1</xdr:col>
      <xdr:colOff>2002155</xdr:colOff>
      <xdr:row>380</xdr:row>
      <xdr:rowOff>136329</xdr:rowOff>
    </xdr:to>
    <xdr:pic>
      <xdr:nvPicPr>
        <xdr:cNvPr id="19" name="Picture 30" descr="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8078" y="67444326"/>
          <a:ext cx="1416002" cy="1395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581758</xdr:colOff>
      <xdr:row>79</xdr:row>
      <xdr:rowOff>114300</xdr:rowOff>
    </xdr:from>
    <xdr:ext cx="1200150" cy="1314450"/>
    <xdr:pic>
      <xdr:nvPicPr>
        <xdr:cNvPr id="24" name="Picture 2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686533" y="14001750"/>
          <a:ext cx="13144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543339</xdr:colOff>
      <xdr:row>580</xdr:row>
      <xdr:rowOff>68331</xdr:rowOff>
    </xdr:from>
    <xdr:ext cx="1121689" cy="857250"/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5264" y="124293381"/>
          <a:ext cx="1121689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683729</xdr:colOff>
      <xdr:row>593</xdr:row>
      <xdr:rowOff>142048</xdr:rowOff>
    </xdr:from>
    <xdr:ext cx="1101588" cy="858363"/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5654" y="127262698"/>
          <a:ext cx="1101588" cy="8583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771525</xdr:colOff>
      <xdr:row>607</xdr:row>
      <xdr:rowOff>152400</xdr:rowOff>
    </xdr:from>
    <xdr:to>
      <xdr:col>1</xdr:col>
      <xdr:colOff>1665495</xdr:colOff>
      <xdr:row>612</xdr:row>
      <xdr:rowOff>94679</xdr:rowOff>
    </xdr:to>
    <xdr:pic>
      <xdr:nvPicPr>
        <xdr:cNvPr id="29" name="Immagine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110442375"/>
          <a:ext cx="893970" cy="847154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790574</xdr:colOff>
      <xdr:row>622</xdr:row>
      <xdr:rowOff>76199</xdr:rowOff>
    </xdr:from>
    <xdr:to>
      <xdr:col>1</xdr:col>
      <xdr:colOff>1714499</xdr:colOff>
      <xdr:row>626</xdr:row>
      <xdr:rowOff>171120</xdr:rowOff>
    </xdr:to>
    <xdr:pic>
      <xdr:nvPicPr>
        <xdr:cNvPr id="30" name="Immagine 1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9" y="112718849"/>
          <a:ext cx="923925" cy="818821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554</xdr:row>
      <xdr:rowOff>38100</xdr:rowOff>
    </xdr:from>
    <xdr:to>
      <xdr:col>1</xdr:col>
      <xdr:colOff>1682906</xdr:colOff>
      <xdr:row>559</xdr:row>
      <xdr:rowOff>2793</xdr:rowOff>
    </xdr:to>
    <xdr:pic>
      <xdr:nvPicPr>
        <xdr:cNvPr id="32" name="Immagine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94116525"/>
          <a:ext cx="1080926" cy="864488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567</xdr:row>
      <xdr:rowOff>57150</xdr:rowOff>
    </xdr:from>
    <xdr:to>
      <xdr:col>1</xdr:col>
      <xdr:colOff>1679200</xdr:colOff>
      <xdr:row>572</xdr:row>
      <xdr:rowOff>114313</xdr:rowOff>
    </xdr:to>
    <xdr:pic>
      <xdr:nvPicPr>
        <xdr:cNvPr id="34" name="Immagine 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121386600"/>
          <a:ext cx="1126750" cy="962038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66</xdr:row>
      <xdr:rowOff>11982</xdr:rowOff>
    </xdr:from>
    <xdr:to>
      <xdr:col>1</xdr:col>
      <xdr:colOff>2030309</xdr:colOff>
      <xdr:row>71</xdr:row>
      <xdr:rowOff>153368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1127657"/>
          <a:ext cx="1601684" cy="1046261"/>
        </a:xfrm>
        <a:prstGeom prst="rect">
          <a:avLst/>
        </a:prstGeom>
      </xdr:spPr>
    </xdr:pic>
    <xdr:clientData/>
  </xdr:twoCellAnchor>
  <xdr:twoCellAnchor editAs="oneCell">
    <xdr:from>
      <xdr:col>1</xdr:col>
      <xdr:colOff>631739</xdr:colOff>
      <xdr:row>106</xdr:row>
      <xdr:rowOff>62213</xdr:rowOff>
    </xdr:from>
    <xdr:to>
      <xdr:col>1</xdr:col>
      <xdr:colOff>1891739</xdr:colOff>
      <xdr:row>111</xdr:row>
      <xdr:rowOff>28728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1197AC5-D936-2B7A-C7E5-12D9D070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87969" y="19127458"/>
          <a:ext cx="87139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581023</xdr:colOff>
      <xdr:row>230</xdr:row>
      <xdr:rowOff>142875</xdr:rowOff>
    </xdr:from>
    <xdr:to>
      <xdr:col>1</xdr:col>
      <xdr:colOff>1816568</xdr:colOff>
      <xdr:row>237</xdr:row>
      <xdr:rowOff>136050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18527A0-E1DD-0850-408E-3D2935EA5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48" y="41843325"/>
          <a:ext cx="123554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401</xdr:row>
      <xdr:rowOff>57150</xdr:rowOff>
    </xdr:from>
    <xdr:to>
      <xdr:col>1</xdr:col>
      <xdr:colOff>1991661</xdr:colOff>
      <xdr:row>408</xdr:row>
      <xdr:rowOff>50325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87F9B71-BDE9-8A68-A0B9-A7A117C7B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72561450"/>
          <a:ext cx="150588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334</xdr:row>
      <xdr:rowOff>142875</xdr:rowOff>
    </xdr:from>
    <xdr:to>
      <xdr:col>1</xdr:col>
      <xdr:colOff>2146637</xdr:colOff>
      <xdr:row>341</xdr:row>
      <xdr:rowOff>136050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38CD5D8-6BDC-9539-2447-4D780109A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60521850"/>
          <a:ext cx="187041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274</xdr:row>
      <xdr:rowOff>19050</xdr:rowOff>
    </xdr:from>
    <xdr:to>
      <xdr:col>1</xdr:col>
      <xdr:colOff>1678249</xdr:colOff>
      <xdr:row>281</xdr:row>
      <xdr:rowOff>12225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E5B8582-9E5A-63B1-B09B-0FAC3B384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49596675"/>
          <a:ext cx="91624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447674</xdr:colOff>
      <xdr:row>676</xdr:row>
      <xdr:rowOff>152400</xdr:rowOff>
    </xdr:from>
    <xdr:to>
      <xdr:col>1</xdr:col>
      <xdr:colOff>1985348</xdr:colOff>
      <xdr:row>680</xdr:row>
      <xdr:rowOff>148500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377BA41-ECE8-4103-D5CC-5837AAF1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599" y="122424825"/>
          <a:ext cx="153767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962025</xdr:colOff>
      <xdr:row>684</xdr:row>
      <xdr:rowOff>19204</xdr:rowOff>
    </xdr:from>
    <xdr:to>
      <xdr:col>1</xdr:col>
      <xdr:colOff>1428914</xdr:colOff>
      <xdr:row>689</xdr:row>
      <xdr:rowOff>86065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13F734A-76AE-C5F2-84EE-FBE3D9D1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3950" y="123739429"/>
          <a:ext cx="466889" cy="971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21369</xdr:colOff>
      <xdr:row>2</xdr:row>
      <xdr:rowOff>38100</xdr:rowOff>
    </xdr:from>
    <xdr:to>
      <xdr:col>7</xdr:col>
      <xdr:colOff>555515</xdr:colOff>
      <xdr:row>5</xdr:row>
      <xdr:rowOff>29321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041669" y="476250"/>
          <a:ext cx="534146" cy="5341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628650</xdr:colOff>
      <xdr:row>13</xdr:row>
      <xdr:rowOff>0</xdr:rowOff>
    </xdr:from>
    <xdr:to>
      <xdr:col>1</xdr:col>
      <xdr:colOff>1924050</xdr:colOff>
      <xdr:row>20</xdr:row>
      <xdr:rowOff>28575</xdr:rowOff>
    </xdr:to>
    <xdr:pic>
      <xdr:nvPicPr>
        <xdr:cNvPr id="9" name="Obrázek 8" descr="PE100 BEND 11°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2409825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69</xdr:row>
      <xdr:rowOff>57150</xdr:rowOff>
    </xdr:from>
    <xdr:to>
      <xdr:col>1</xdr:col>
      <xdr:colOff>2009775</xdr:colOff>
      <xdr:row>77</xdr:row>
      <xdr:rowOff>3174</xdr:rowOff>
    </xdr:to>
    <xdr:pic>
      <xdr:nvPicPr>
        <xdr:cNvPr id="10" name="Obrázek 9" descr="PE100 BEND 22°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" y="12420600"/>
          <a:ext cx="1390650" cy="139064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129</xdr:row>
      <xdr:rowOff>104775</xdr:rowOff>
    </xdr:from>
    <xdr:to>
      <xdr:col>1</xdr:col>
      <xdr:colOff>2114550</xdr:colOff>
      <xdr:row>138</xdr:row>
      <xdr:rowOff>57150</xdr:rowOff>
    </xdr:to>
    <xdr:pic>
      <xdr:nvPicPr>
        <xdr:cNvPr id="12" name="Obrázek 11" descr="PE100 BEND 30°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23326725"/>
          <a:ext cx="1581150" cy="15811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189</xdr:row>
      <xdr:rowOff>171450</xdr:rowOff>
    </xdr:from>
    <xdr:to>
      <xdr:col>1</xdr:col>
      <xdr:colOff>1981200</xdr:colOff>
      <xdr:row>197</xdr:row>
      <xdr:rowOff>171451</xdr:rowOff>
    </xdr:to>
    <xdr:pic>
      <xdr:nvPicPr>
        <xdr:cNvPr id="13" name="Obrázek 12" descr="PE100 BEND 44°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32623125"/>
          <a:ext cx="1447800" cy="1447801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250</xdr:row>
      <xdr:rowOff>133350</xdr:rowOff>
    </xdr:from>
    <xdr:to>
      <xdr:col>1</xdr:col>
      <xdr:colOff>2047875</xdr:colOff>
      <xdr:row>259</xdr:row>
      <xdr:rowOff>47625</xdr:rowOff>
    </xdr:to>
    <xdr:pic>
      <xdr:nvPicPr>
        <xdr:cNvPr id="14" name="Obrázek 13" descr="PE100 BEND 60°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43081575"/>
          <a:ext cx="1543050" cy="15430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312</xdr:row>
      <xdr:rowOff>114300</xdr:rowOff>
    </xdr:from>
    <xdr:to>
      <xdr:col>1</xdr:col>
      <xdr:colOff>2171700</xdr:colOff>
      <xdr:row>321</xdr:row>
      <xdr:rowOff>28576</xdr:rowOff>
    </xdr:to>
    <xdr:pic>
      <xdr:nvPicPr>
        <xdr:cNvPr id="15" name="Obrázek 14" descr="PE100 BEND 90°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53378100"/>
          <a:ext cx="1543050" cy="15430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52013</xdr:colOff>
      <xdr:row>1</xdr:row>
      <xdr:rowOff>253197</xdr:rowOff>
    </xdr:from>
    <xdr:to>
      <xdr:col>8</xdr:col>
      <xdr:colOff>562391</xdr:colOff>
      <xdr:row>4</xdr:row>
      <xdr:rowOff>141550</xdr:rowOff>
    </xdr:to>
    <xdr:pic>
      <xdr:nvPicPr>
        <xdr:cNvPr id="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62438" y="415122"/>
          <a:ext cx="510378" cy="50747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428625</xdr:colOff>
      <xdr:row>53</xdr:row>
      <xdr:rowOff>171450</xdr:rowOff>
    </xdr:from>
    <xdr:to>
      <xdr:col>1</xdr:col>
      <xdr:colOff>2102625</xdr:colOff>
      <xdr:row>61</xdr:row>
      <xdr:rowOff>131250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CB16403-8F97-4B44-2AFF-515723BF8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277350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381003</xdr:colOff>
      <xdr:row>90</xdr:row>
      <xdr:rowOff>59350</xdr:rowOff>
    </xdr:from>
    <xdr:to>
      <xdr:col>1</xdr:col>
      <xdr:colOff>1980296</xdr:colOff>
      <xdr:row>98</xdr:row>
      <xdr:rowOff>15550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EBE44F9-A49C-0029-1FCF-A49B95C2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8" y="15137425"/>
          <a:ext cx="1599293" cy="14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285755</xdr:colOff>
      <xdr:row>12</xdr:row>
      <xdr:rowOff>76200</xdr:rowOff>
    </xdr:from>
    <xdr:to>
      <xdr:col>1</xdr:col>
      <xdr:colOff>1977354</xdr:colOff>
      <xdr:row>20</xdr:row>
      <xdr:rowOff>104400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A7290B3-F0AA-BBDE-6562-866ED12DD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680" y="2305050"/>
          <a:ext cx="1691599" cy="1476000"/>
        </a:xfrm>
        <a:prstGeom prst="rect">
          <a:avLst/>
        </a:prstGeom>
      </xdr:spPr>
    </xdr:pic>
    <xdr:clientData/>
  </xdr:twoCellAnchor>
  <xdr:oneCellAnchor>
    <xdr:from>
      <xdr:col>1</xdr:col>
      <xdr:colOff>428625</xdr:colOff>
      <xdr:row>67</xdr:row>
      <xdr:rowOff>171450</xdr:rowOff>
    </xdr:from>
    <xdr:ext cx="1674000" cy="1407600"/>
    <xdr:pic>
      <xdr:nvPicPr>
        <xdr:cNvPr id="11" name="Obrázek 10">
          <a:extLst>
            <a:ext uri="{FF2B5EF4-FFF2-40B4-BE49-F238E27FC236}">
              <a16:creationId xmlns:a16="http://schemas.microsoft.com/office/drawing/2014/main" id="{97FE6F54-4A5A-4BD1-AB24-9CA01A8A1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820275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21368</xdr:colOff>
      <xdr:row>1</xdr:row>
      <xdr:rowOff>126889</xdr:rowOff>
    </xdr:from>
    <xdr:to>
      <xdr:col>9</xdr:col>
      <xdr:colOff>85725</xdr:colOff>
      <xdr:row>5</xdr:row>
      <xdr:rowOff>746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60393" y="288814"/>
          <a:ext cx="673957" cy="6739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752475</xdr:colOff>
      <xdr:row>35</xdr:row>
      <xdr:rowOff>161925</xdr:rowOff>
    </xdr:from>
    <xdr:to>
      <xdr:col>1</xdr:col>
      <xdr:colOff>1773853</xdr:colOff>
      <xdr:row>41</xdr:row>
      <xdr:rowOff>120075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4572000"/>
          <a:ext cx="102137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142001</xdr:colOff>
      <xdr:row>169</xdr:row>
      <xdr:rowOff>123825</xdr:rowOff>
    </xdr:from>
    <xdr:to>
      <xdr:col>1</xdr:col>
      <xdr:colOff>2247901</xdr:colOff>
      <xdr:row>174</xdr:row>
      <xdr:rowOff>90518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26" y="29622750"/>
          <a:ext cx="2105900" cy="8715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405354</xdr:colOff>
      <xdr:row>174</xdr:row>
      <xdr:rowOff>19050</xdr:rowOff>
    </xdr:from>
    <xdr:to>
      <xdr:col>1</xdr:col>
      <xdr:colOff>2133599</xdr:colOff>
      <xdr:row>181</xdr:row>
      <xdr:rowOff>96758</xdr:rowOff>
    </xdr:to>
    <xdr:pic>
      <xdr:nvPicPr>
        <xdr:cNvPr id="38" name="Picture 4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7279" y="30422850"/>
          <a:ext cx="1728245" cy="134453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727235</xdr:colOff>
      <xdr:row>183</xdr:row>
      <xdr:rowOff>47625</xdr:rowOff>
    </xdr:from>
    <xdr:to>
      <xdr:col>1</xdr:col>
      <xdr:colOff>1881689</xdr:colOff>
      <xdr:row>188</xdr:row>
      <xdr:rowOff>150750</xdr:rowOff>
    </xdr:to>
    <xdr:pic>
      <xdr:nvPicPr>
        <xdr:cNvPr id="39" name="Picture 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60" y="33889950"/>
          <a:ext cx="1154454" cy="100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313078</xdr:colOff>
      <xdr:row>223</xdr:row>
      <xdr:rowOff>28575</xdr:rowOff>
    </xdr:from>
    <xdr:to>
      <xdr:col>1</xdr:col>
      <xdr:colOff>2038349</xdr:colOff>
      <xdr:row>227</xdr:row>
      <xdr:rowOff>108564</xdr:rowOff>
    </xdr:to>
    <xdr:pic>
      <xdr:nvPicPr>
        <xdr:cNvPr id="40" name="Picture 1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5003" y="38966775"/>
          <a:ext cx="1725271" cy="80388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566804</xdr:colOff>
      <xdr:row>248</xdr:row>
      <xdr:rowOff>152400</xdr:rowOff>
    </xdr:from>
    <xdr:to>
      <xdr:col>1</xdr:col>
      <xdr:colOff>1803809</xdr:colOff>
      <xdr:row>254</xdr:row>
      <xdr:rowOff>146550</xdr:rowOff>
    </xdr:to>
    <xdr:pic>
      <xdr:nvPicPr>
        <xdr:cNvPr id="41" name="Picture 14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729" y="45396150"/>
          <a:ext cx="1237005" cy="108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203</xdr:row>
      <xdr:rowOff>104775</xdr:rowOff>
    </xdr:from>
    <xdr:to>
      <xdr:col>1</xdr:col>
      <xdr:colOff>2545157</xdr:colOff>
      <xdr:row>209</xdr:row>
      <xdr:rowOff>24700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969716" y="34682359"/>
          <a:ext cx="1005775" cy="2468957"/>
        </a:xfrm>
        <a:prstGeom prst="rect">
          <a:avLst/>
        </a:prstGeom>
      </xdr:spPr>
    </xdr:pic>
    <xdr:clientData/>
  </xdr:twoCellAnchor>
  <xdr:oneCellAnchor>
    <xdr:from>
      <xdr:col>1</xdr:col>
      <xdr:colOff>833720</xdr:colOff>
      <xdr:row>26</xdr:row>
      <xdr:rowOff>171450</xdr:rowOff>
    </xdr:from>
    <xdr:ext cx="921270" cy="1044000"/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645" y="3009900"/>
          <a:ext cx="921270" cy="1044000"/>
        </a:xfrm>
        <a:prstGeom prst="rect">
          <a:avLst/>
        </a:prstGeom>
      </xdr:spPr>
    </xdr:pic>
    <xdr:clientData/>
  </xdr:oneCellAnchor>
  <xdr:twoCellAnchor editAs="oneCell">
    <xdr:from>
      <xdr:col>1</xdr:col>
      <xdr:colOff>800101</xdr:colOff>
      <xdr:row>44</xdr:row>
      <xdr:rowOff>171450</xdr:rowOff>
    </xdr:from>
    <xdr:to>
      <xdr:col>1</xdr:col>
      <xdr:colOff>1662698</xdr:colOff>
      <xdr:row>50</xdr:row>
      <xdr:rowOff>165600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46649F1-834B-8013-7AD3-8151CEE18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6" y="6381750"/>
          <a:ext cx="862597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876345</xdr:colOff>
      <xdr:row>53</xdr:row>
      <xdr:rowOff>161925</xdr:rowOff>
    </xdr:from>
    <xdr:to>
      <xdr:col>1</xdr:col>
      <xdr:colOff>1706040</xdr:colOff>
      <xdr:row>59</xdr:row>
      <xdr:rowOff>156075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AC281D6-E2F4-EA9E-4604-5B12A825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70" y="7981950"/>
          <a:ext cx="82969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819209</xdr:colOff>
      <xdr:row>7</xdr:row>
      <xdr:rowOff>161925</xdr:rowOff>
    </xdr:from>
    <xdr:to>
      <xdr:col>1</xdr:col>
      <xdr:colOff>1772924</xdr:colOff>
      <xdr:row>13</xdr:row>
      <xdr:rowOff>156075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EE6FAAE8-14EA-C1B5-F5EC-C5CB5BF8B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134" y="1428750"/>
          <a:ext cx="95371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304805</xdr:colOff>
      <xdr:row>63</xdr:row>
      <xdr:rowOff>28582</xdr:rowOff>
    </xdr:from>
    <xdr:to>
      <xdr:col>1</xdr:col>
      <xdr:colOff>2118430</xdr:colOff>
      <xdr:row>66</xdr:row>
      <xdr:rowOff>133657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066688-45DF-3F4F-00F1-889B320EE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30" y="11449057"/>
          <a:ext cx="1813625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942978</xdr:colOff>
      <xdr:row>68</xdr:row>
      <xdr:rowOff>152400</xdr:rowOff>
    </xdr:from>
    <xdr:to>
      <xdr:col>1</xdr:col>
      <xdr:colOff>1650249</xdr:colOff>
      <xdr:row>72</xdr:row>
      <xdr:rowOff>148500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390AD1DF-5DAD-5278-AB11-C5BFDBB2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3" y="12601575"/>
          <a:ext cx="707271" cy="720000"/>
        </a:xfrm>
        <a:prstGeom prst="rect">
          <a:avLst/>
        </a:prstGeom>
      </xdr:spPr>
    </xdr:pic>
    <xdr:clientData/>
  </xdr:twoCellAnchor>
  <xdr:oneCellAnchor>
    <xdr:from>
      <xdr:col>1</xdr:col>
      <xdr:colOff>297291</xdr:colOff>
      <xdr:row>104</xdr:row>
      <xdr:rowOff>59965</xdr:rowOff>
    </xdr:from>
    <xdr:ext cx="520680" cy="792000"/>
    <xdr:pic>
      <xdr:nvPicPr>
        <xdr:cNvPr id="26" name="Obrázek 25">
          <a:extLst>
            <a:ext uri="{FF2B5EF4-FFF2-40B4-BE49-F238E27FC236}">
              <a16:creationId xmlns:a16="http://schemas.microsoft.com/office/drawing/2014/main" id="{9193A668-9115-4CD5-A89B-DEAF77BF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744445">
          <a:off x="459216" y="18376540"/>
          <a:ext cx="520680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571551</xdr:colOff>
      <xdr:row>132</xdr:row>
      <xdr:rowOff>161925</xdr:rowOff>
    </xdr:from>
    <xdr:to>
      <xdr:col>1</xdr:col>
      <xdr:colOff>1888214</xdr:colOff>
      <xdr:row>137</xdr:row>
      <xdr:rowOff>157050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9E44B6E2-9978-2E66-7175-DB1B14D6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76" y="22821900"/>
          <a:ext cx="1316663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124</xdr:row>
      <xdr:rowOff>161925</xdr:rowOff>
    </xdr:from>
    <xdr:to>
      <xdr:col>1</xdr:col>
      <xdr:colOff>1875724</xdr:colOff>
      <xdr:row>129</xdr:row>
      <xdr:rowOff>157050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3E388164-2732-3C7E-61AF-01669639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21374100"/>
          <a:ext cx="1294699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139</xdr:row>
      <xdr:rowOff>114300</xdr:rowOff>
    </xdr:from>
    <xdr:to>
      <xdr:col>1</xdr:col>
      <xdr:colOff>1716000</xdr:colOff>
      <xdr:row>145</xdr:row>
      <xdr:rowOff>108450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48C68F62-7757-192D-AE55-D1B4CA846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24041100"/>
          <a:ext cx="954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609673</xdr:colOff>
      <xdr:row>147</xdr:row>
      <xdr:rowOff>114300</xdr:rowOff>
    </xdr:from>
    <xdr:to>
      <xdr:col>1</xdr:col>
      <xdr:colOff>1891798</xdr:colOff>
      <xdr:row>153</xdr:row>
      <xdr:rowOff>108450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2A673E68-1AF7-570E-654A-814AD22EB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98" y="25488900"/>
          <a:ext cx="128212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676269</xdr:colOff>
      <xdr:row>158</xdr:row>
      <xdr:rowOff>0</xdr:rowOff>
    </xdr:from>
    <xdr:to>
      <xdr:col>1</xdr:col>
      <xdr:colOff>1842073</xdr:colOff>
      <xdr:row>166</xdr:row>
      <xdr:rowOff>64200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6ABFF790-AC86-15DF-C866-F10854D2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194" y="27031950"/>
          <a:ext cx="1165804" cy="15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165</xdr:row>
      <xdr:rowOff>57187</xdr:rowOff>
    </xdr:from>
    <xdr:to>
      <xdr:col>1</xdr:col>
      <xdr:colOff>2112225</xdr:colOff>
      <xdr:row>167</xdr:row>
      <xdr:rowOff>26151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93CBEB44-DB91-67DD-81D7-DDD3AECD9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9251312"/>
          <a:ext cx="1836000" cy="330914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1104900</xdr:colOff>
      <xdr:row>233</xdr:row>
      <xdr:rowOff>38105</xdr:rowOff>
    </xdr:from>
    <xdr:to>
      <xdr:col>1</xdr:col>
      <xdr:colOff>2400900</xdr:colOff>
      <xdr:row>236</xdr:row>
      <xdr:rowOff>72149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2396F7F7-06C7-7102-A253-322147CB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825" y="43291130"/>
          <a:ext cx="1296000" cy="57696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95258</xdr:colOff>
      <xdr:row>233</xdr:row>
      <xdr:rowOff>66677</xdr:rowOff>
    </xdr:from>
    <xdr:to>
      <xdr:col>1</xdr:col>
      <xdr:colOff>1067258</xdr:colOff>
      <xdr:row>236</xdr:row>
      <xdr:rowOff>144955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B00DB22B-615D-6BF1-FE99-EAE96A21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83" y="43319702"/>
          <a:ext cx="972000" cy="62120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229</xdr:row>
      <xdr:rowOff>57150</xdr:rowOff>
    </xdr:from>
    <xdr:to>
      <xdr:col>1</xdr:col>
      <xdr:colOff>2048953</xdr:colOff>
      <xdr:row>232</xdr:row>
      <xdr:rowOff>162225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664520F0-42FC-691E-19A0-8950F57F6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42405300"/>
          <a:ext cx="1725101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722774</xdr:colOff>
      <xdr:row>238</xdr:row>
      <xdr:rowOff>34702</xdr:rowOff>
    </xdr:from>
    <xdr:to>
      <xdr:col>1</xdr:col>
      <xdr:colOff>1622774</xdr:colOff>
      <xdr:row>241</xdr:row>
      <xdr:rowOff>135893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D896DEDD-C79F-9C58-B0F0-647022B5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012641" y="43826535"/>
          <a:ext cx="64411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456593</xdr:colOff>
      <xdr:row>258</xdr:row>
      <xdr:rowOff>19050</xdr:rowOff>
    </xdr:from>
    <xdr:to>
      <xdr:col>1</xdr:col>
      <xdr:colOff>960995</xdr:colOff>
      <xdr:row>264</xdr:row>
      <xdr:rowOff>13200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24AE8489-4576-EA5B-85D5-04DD4F27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518" y="47072550"/>
          <a:ext cx="50440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258</xdr:row>
      <xdr:rowOff>19050</xdr:rowOff>
    </xdr:from>
    <xdr:to>
      <xdr:col>1</xdr:col>
      <xdr:colOff>2130302</xdr:colOff>
      <xdr:row>264</xdr:row>
      <xdr:rowOff>13200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EF47544C-02B9-046D-F184-226AEBFD7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47072550"/>
          <a:ext cx="77775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962031</xdr:colOff>
      <xdr:row>266</xdr:row>
      <xdr:rowOff>28575</xdr:rowOff>
    </xdr:from>
    <xdr:to>
      <xdr:col>1</xdr:col>
      <xdr:colOff>1519665</xdr:colOff>
      <xdr:row>269</xdr:row>
      <xdr:rowOff>169650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B8EA49F0-011D-B15D-BD61-9D1F18386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6" y="47996475"/>
          <a:ext cx="557634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487713</xdr:colOff>
      <xdr:row>292</xdr:row>
      <xdr:rowOff>57148</xdr:rowOff>
    </xdr:from>
    <xdr:to>
      <xdr:col>1</xdr:col>
      <xdr:colOff>1952624</xdr:colOff>
      <xdr:row>295</xdr:row>
      <xdr:rowOff>120042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71C54EA-4884-CA8C-325C-071E07F5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49638" y="48539398"/>
          <a:ext cx="1464911" cy="605819"/>
        </a:xfrm>
        <a:prstGeom prst="rect">
          <a:avLst/>
        </a:prstGeom>
      </xdr:spPr>
    </xdr:pic>
    <xdr:clientData/>
  </xdr:twoCellAnchor>
  <xdr:twoCellAnchor editAs="oneCell">
    <xdr:from>
      <xdr:col>1</xdr:col>
      <xdr:colOff>537448</xdr:colOff>
      <xdr:row>112</xdr:row>
      <xdr:rowOff>47625</xdr:rowOff>
    </xdr:from>
    <xdr:to>
      <xdr:col>1</xdr:col>
      <xdr:colOff>2019886</xdr:colOff>
      <xdr:row>118</xdr:row>
      <xdr:rowOff>171929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3469CE8-9DFC-710B-3884-7194E49B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9373" y="19754850"/>
          <a:ext cx="1482438" cy="1210154"/>
        </a:xfrm>
        <a:prstGeom prst="rect">
          <a:avLst/>
        </a:prstGeom>
      </xdr:spPr>
    </xdr:pic>
    <xdr:clientData/>
  </xdr:twoCellAnchor>
  <xdr:twoCellAnchor editAs="oneCell">
    <xdr:from>
      <xdr:col>1</xdr:col>
      <xdr:colOff>741950</xdr:colOff>
      <xdr:row>243</xdr:row>
      <xdr:rowOff>47624</xdr:rowOff>
    </xdr:from>
    <xdr:to>
      <xdr:col>1</xdr:col>
      <xdr:colOff>1619250</xdr:colOff>
      <xdr:row>246</xdr:row>
      <xdr:rowOff>152922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A081F95-9DBC-109B-C47C-413ECBD26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03875" y="42548174"/>
          <a:ext cx="877300" cy="648223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280</xdr:row>
      <xdr:rowOff>30084</xdr:rowOff>
    </xdr:from>
    <xdr:to>
      <xdr:col>1</xdr:col>
      <xdr:colOff>1009868</xdr:colOff>
      <xdr:row>285</xdr:row>
      <xdr:rowOff>162399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C11FCA38-6C55-CEF8-CAFA-CABF56C5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5325" y="49302909"/>
          <a:ext cx="476468" cy="103719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1262425</xdr:colOff>
      <xdr:row>280</xdr:row>
      <xdr:rowOff>28575</xdr:rowOff>
    </xdr:from>
    <xdr:to>
      <xdr:col>1</xdr:col>
      <xdr:colOff>2105386</xdr:colOff>
      <xdr:row>285</xdr:row>
      <xdr:rowOff>143311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55AFBD22-7B7F-EFE8-454C-572F03C59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24350" y="49301400"/>
          <a:ext cx="842961" cy="101961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</xdr:colOff>
      <xdr:row>98</xdr:row>
      <xdr:rowOff>144105</xdr:rowOff>
    </xdr:from>
    <xdr:to>
      <xdr:col>1</xdr:col>
      <xdr:colOff>1143895</xdr:colOff>
      <xdr:row>102</xdr:row>
      <xdr:rowOff>134104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F533FD7-8CD7-68D7-824E-505E5EDC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57199" y="18460680"/>
          <a:ext cx="848621" cy="713899"/>
        </a:xfrm>
        <a:prstGeom prst="rect">
          <a:avLst/>
        </a:prstGeom>
      </xdr:spPr>
    </xdr:pic>
    <xdr:clientData/>
  </xdr:twoCellAnchor>
  <xdr:oneCellAnchor>
    <xdr:from>
      <xdr:col>1</xdr:col>
      <xdr:colOff>838200</xdr:colOff>
      <xdr:row>80</xdr:row>
      <xdr:rowOff>152400</xdr:rowOff>
    </xdr:from>
    <xdr:ext cx="705242" cy="720000"/>
    <xdr:pic>
      <xdr:nvPicPr>
        <xdr:cNvPr id="19" name="Obrázek 18">
          <a:extLst>
            <a:ext uri="{FF2B5EF4-FFF2-40B4-BE49-F238E27FC236}">
              <a16:creationId xmlns:a16="http://schemas.microsoft.com/office/drawing/2014/main" id="{1F348321-D59C-46C5-B778-C37DA52F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13630275"/>
          <a:ext cx="705242" cy="720000"/>
        </a:xfrm>
        <a:prstGeom prst="rect">
          <a:avLst/>
        </a:prstGeom>
      </xdr:spPr>
    </xdr:pic>
    <xdr:clientData/>
  </xdr:oneCellAnchor>
  <xdr:twoCellAnchor editAs="oneCell">
    <xdr:from>
      <xdr:col>1</xdr:col>
      <xdr:colOff>895350</xdr:colOff>
      <xdr:row>74</xdr:row>
      <xdr:rowOff>139408</xdr:rowOff>
    </xdr:from>
    <xdr:to>
      <xdr:col>1</xdr:col>
      <xdr:colOff>1620286</xdr:colOff>
      <xdr:row>78</xdr:row>
      <xdr:rowOff>153456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45C4D516-BC74-C4B4-AE93-5733BAA2D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57275" y="13617283"/>
          <a:ext cx="724936" cy="737948"/>
        </a:xfrm>
        <a:prstGeom prst="rect">
          <a:avLst/>
        </a:prstGeom>
      </xdr:spPr>
    </xdr:pic>
    <xdr:clientData/>
  </xdr:twoCellAnchor>
  <xdr:twoCellAnchor editAs="oneCell">
    <xdr:from>
      <xdr:col>1</xdr:col>
      <xdr:colOff>857345</xdr:colOff>
      <xdr:row>86</xdr:row>
      <xdr:rowOff>152400</xdr:rowOff>
    </xdr:from>
    <xdr:to>
      <xdr:col>1</xdr:col>
      <xdr:colOff>1624935</xdr:colOff>
      <xdr:row>90</xdr:row>
      <xdr:rowOff>148500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49C490C4-1AB4-F7C8-4FF5-ECEE787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19270" y="16049625"/>
          <a:ext cx="76759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807777</xdr:colOff>
      <xdr:row>92</xdr:row>
      <xdr:rowOff>171448</xdr:rowOff>
    </xdr:from>
    <xdr:to>
      <xdr:col>1</xdr:col>
      <xdr:colOff>1805123</xdr:colOff>
      <xdr:row>96</xdr:row>
      <xdr:rowOff>167548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A69B1D22-ABDF-4271-6C45-FE1E2991F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69702" y="17278348"/>
          <a:ext cx="99734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1245273</xdr:colOff>
      <xdr:row>98</xdr:row>
      <xdr:rowOff>161926</xdr:rowOff>
    </xdr:from>
    <xdr:to>
      <xdr:col>1</xdr:col>
      <xdr:colOff>2498104</xdr:colOff>
      <xdr:row>102</xdr:row>
      <xdr:rowOff>150826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2BCE1FAB-7382-FDE7-B664-F346B2456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07198" y="18478501"/>
          <a:ext cx="1252831" cy="7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849256</xdr:colOff>
      <xdr:row>17</xdr:row>
      <xdr:rowOff>161925</xdr:rowOff>
    </xdr:from>
    <xdr:to>
      <xdr:col>1</xdr:col>
      <xdr:colOff>1731207</xdr:colOff>
      <xdr:row>24</xdr:row>
      <xdr:rowOff>32631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15FE1982-F423-4F88-B34E-64C2366E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181" y="3181350"/>
          <a:ext cx="881951" cy="1137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800103</xdr:colOff>
      <xdr:row>272</xdr:row>
      <xdr:rowOff>161924</xdr:rowOff>
    </xdr:from>
    <xdr:to>
      <xdr:col>1</xdr:col>
      <xdr:colOff>1612967</xdr:colOff>
      <xdr:row>278</xdr:row>
      <xdr:rowOff>156074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DB8D4AB9-D2C0-D47E-DCEF-131C82189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62028" y="47444024"/>
          <a:ext cx="812864" cy="108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19050</xdr:colOff>
      <xdr:row>214</xdr:row>
      <xdr:rowOff>60667</xdr:rowOff>
    </xdr:from>
    <xdr:to>
      <xdr:col>1</xdr:col>
      <xdr:colOff>2452997</xdr:colOff>
      <xdr:row>218</xdr:row>
      <xdr:rowOff>180974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AFC2F1C4-5DC4-359C-3467-EE1BB2F28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80975" y="37303417"/>
          <a:ext cx="2433947" cy="844207"/>
        </a:xfrm>
        <a:prstGeom prst="rect">
          <a:avLst/>
        </a:prstGeom>
      </xdr:spPr>
    </xdr:pic>
    <xdr:clientData/>
  </xdr:twoCellAnchor>
  <xdr:twoCellAnchor editAs="oneCell">
    <xdr:from>
      <xdr:col>1</xdr:col>
      <xdr:colOff>30123</xdr:colOff>
      <xdr:row>192</xdr:row>
      <xdr:rowOff>165954</xdr:rowOff>
    </xdr:from>
    <xdr:to>
      <xdr:col>1</xdr:col>
      <xdr:colOff>2563741</xdr:colOff>
      <xdr:row>198</xdr:row>
      <xdr:rowOff>171450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id="{BBCF2A5A-E6C8-7327-B359-BC63BB55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2048" y="33541554"/>
          <a:ext cx="2533618" cy="1091346"/>
        </a:xfrm>
        <a:prstGeom prst="rect">
          <a:avLst/>
        </a:prstGeom>
      </xdr:spPr>
    </xdr:pic>
    <xdr:clientData/>
  </xdr:twoCellAnchor>
  <xdr:twoCellAnchor editAs="oneCell">
    <xdr:from>
      <xdr:col>1</xdr:col>
      <xdr:colOff>882014</xdr:colOff>
      <xdr:row>287</xdr:row>
      <xdr:rowOff>28575</xdr:rowOff>
    </xdr:from>
    <xdr:to>
      <xdr:col>1</xdr:col>
      <xdr:colOff>1582826</xdr:colOff>
      <xdr:row>290</xdr:row>
      <xdr:rowOff>166050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4B7F5422-61DA-8AA5-4372-4AA4386BB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43939" y="50091975"/>
          <a:ext cx="700812" cy="68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18302</xdr:colOff>
      <xdr:row>2</xdr:row>
      <xdr:rowOff>20338</xdr:rowOff>
    </xdr:from>
    <xdr:to>
      <xdr:col>8</xdr:col>
      <xdr:colOff>524531</xdr:colOff>
      <xdr:row>4</xdr:row>
      <xdr:rowOff>160347</xdr:rowOff>
    </xdr:to>
    <xdr:pic>
      <xdr:nvPicPr>
        <xdr:cNvPr id="2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95402" y="458488"/>
          <a:ext cx="506229" cy="50195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617538</xdr:colOff>
      <xdr:row>10</xdr:row>
      <xdr:rowOff>128587</xdr:rowOff>
    </xdr:from>
    <xdr:to>
      <xdr:col>1</xdr:col>
      <xdr:colOff>1877538</xdr:colOff>
      <xdr:row>16</xdr:row>
      <xdr:rowOff>100505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0413" y="2014537"/>
          <a:ext cx="1260000" cy="1057768"/>
        </a:xfrm>
        <a:prstGeom prst="rect">
          <a:avLst/>
        </a:prstGeom>
      </xdr:spPr>
    </xdr:pic>
    <xdr:clientData/>
  </xdr:twoCellAnchor>
  <xdr:twoCellAnchor editAs="oneCell">
    <xdr:from>
      <xdr:col>1</xdr:col>
      <xdr:colOff>365387</xdr:colOff>
      <xdr:row>23</xdr:row>
      <xdr:rowOff>80963</xdr:rowOff>
    </xdr:from>
    <xdr:to>
      <xdr:col>1</xdr:col>
      <xdr:colOff>1130676</xdr:colOff>
      <xdr:row>26</xdr:row>
      <xdr:rowOff>2863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262" y="4319588"/>
          <a:ext cx="765289" cy="46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584200</xdr:colOff>
      <xdr:row>35</xdr:row>
      <xdr:rowOff>63500</xdr:rowOff>
    </xdr:from>
    <xdr:to>
      <xdr:col>1</xdr:col>
      <xdr:colOff>1844200</xdr:colOff>
      <xdr:row>41</xdr:row>
      <xdr:rowOff>19824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075" y="6473825"/>
          <a:ext cx="1260000" cy="10421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62</xdr:row>
      <xdr:rowOff>152400</xdr:rowOff>
    </xdr:from>
    <xdr:to>
      <xdr:col>1</xdr:col>
      <xdr:colOff>1874244</xdr:colOff>
      <xdr:row>69</xdr:row>
      <xdr:rowOff>1575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9410700"/>
          <a:ext cx="1226544" cy="11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642936</xdr:colOff>
      <xdr:row>100</xdr:row>
      <xdr:rowOff>114304</xdr:rowOff>
    </xdr:from>
    <xdr:to>
      <xdr:col>1</xdr:col>
      <xdr:colOff>1902936</xdr:colOff>
      <xdr:row>106</xdr:row>
      <xdr:rowOff>42306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811" y="16297279"/>
          <a:ext cx="1260000" cy="1013852"/>
        </a:xfrm>
        <a:prstGeom prst="rect">
          <a:avLst/>
        </a:prstGeom>
      </xdr:spPr>
    </xdr:pic>
    <xdr:clientData/>
  </xdr:twoCellAnchor>
  <xdr:twoCellAnchor editAs="oneCell">
    <xdr:from>
      <xdr:col>1</xdr:col>
      <xdr:colOff>1317625</xdr:colOff>
      <xdr:row>23</xdr:row>
      <xdr:rowOff>101600</xdr:rowOff>
    </xdr:from>
    <xdr:to>
      <xdr:col>1</xdr:col>
      <xdr:colOff>2020778</xdr:colOff>
      <xdr:row>26</xdr:row>
      <xdr:rowOff>21913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0500" y="4340225"/>
          <a:ext cx="703153" cy="463238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650875</xdr:colOff>
      <xdr:row>137</xdr:row>
      <xdr:rowOff>63500</xdr:rowOff>
    </xdr:from>
    <xdr:to>
      <xdr:col>1</xdr:col>
      <xdr:colOff>1910875</xdr:colOff>
      <xdr:row>142</xdr:row>
      <xdr:rowOff>148361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50" y="22942550"/>
          <a:ext cx="1260000" cy="98973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149</xdr:row>
      <xdr:rowOff>100012</xdr:rowOff>
    </xdr:from>
    <xdr:to>
      <xdr:col>1</xdr:col>
      <xdr:colOff>2194468</xdr:colOff>
      <xdr:row>155</xdr:row>
      <xdr:rowOff>22162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25150762"/>
          <a:ext cx="1975393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163</xdr:row>
      <xdr:rowOff>90488</xdr:rowOff>
    </xdr:from>
    <xdr:to>
      <xdr:col>1</xdr:col>
      <xdr:colOff>2135959</xdr:colOff>
      <xdr:row>169</xdr:row>
      <xdr:rowOff>84638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975" y="27674888"/>
          <a:ext cx="184385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200022</xdr:colOff>
      <xdr:row>186</xdr:row>
      <xdr:rowOff>73025</xdr:rowOff>
    </xdr:from>
    <xdr:to>
      <xdr:col>1</xdr:col>
      <xdr:colOff>2073590</xdr:colOff>
      <xdr:row>191</xdr:row>
      <xdr:rowOff>176150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7" y="32096075"/>
          <a:ext cx="1873568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450850</xdr:colOff>
      <xdr:row>207</xdr:row>
      <xdr:rowOff>112710</xdr:rowOff>
    </xdr:from>
    <xdr:to>
      <xdr:col>1</xdr:col>
      <xdr:colOff>1962850</xdr:colOff>
      <xdr:row>214</xdr:row>
      <xdr:rowOff>177255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725" y="35298060"/>
          <a:ext cx="1512000" cy="1331370"/>
        </a:xfrm>
        <a:prstGeom prst="rect">
          <a:avLst/>
        </a:prstGeom>
      </xdr:spPr>
    </xdr:pic>
    <xdr:clientData/>
  </xdr:twoCellAnchor>
  <xdr:twoCellAnchor editAs="oneCell">
    <xdr:from>
      <xdr:col>1</xdr:col>
      <xdr:colOff>287330</xdr:colOff>
      <xdr:row>220</xdr:row>
      <xdr:rowOff>103188</xdr:rowOff>
    </xdr:from>
    <xdr:to>
      <xdr:col>1</xdr:col>
      <xdr:colOff>2071346</xdr:colOff>
      <xdr:row>227</xdr:row>
      <xdr:rowOff>60363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205" y="39241413"/>
          <a:ext cx="1784016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247</xdr:row>
      <xdr:rowOff>136525</xdr:rowOff>
    </xdr:from>
    <xdr:to>
      <xdr:col>1</xdr:col>
      <xdr:colOff>2091547</xdr:colOff>
      <xdr:row>254</xdr:row>
      <xdr:rowOff>93700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42017950"/>
          <a:ext cx="1815321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874711</xdr:colOff>
      <xdr:row>288</xdr:row>
      <xdr:rowOff>4760</xdr:rowOff>
    </xdr:from>
    <xdr:to>
      <xdr:col>1</xdr:col>
      <xdr:colOff>1475492</xdr:colOff>
      <xdr:row>290</xdr:row>
      <xdr:rowOff>146810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7586" y="48944210"/>
          <a:ext cx="600781" cy="5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366707</xdr:colOff>
      <xdr:row>272</xdr:row>
      <xdr:rowOff>168275</xdr:rowOff>
    </xdr:from>
    <xdr:to>
      <xdr:col>1</xdr:col>
      <xdr:colOff>1962247</xdr:colOff>
      <xdr:row>279</xdr:row>
      <xdr:rowOff>161450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2" y="46574075"/>
          <a:ext cx="159554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303</xdr:row>
      <xdr:rowOff>120390</xdr:rowOff>
    </xdr:from>
    <xdr:to>
      <xdr:col>1</xdr:col>
      <xdr:colOff>1962150</xdr:colOff>
      <xdr:row>310</xdr:row>
      <xdr:rowOff>24945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51593490"/>
          <a:ext cx="1533524" cy="1171380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334</xdr:row>
      <xdr:rowOff>0</xdr:rowOff>
    </xdr:from>
    <xdr:to>
      <xdr:col>1</xdr:col>
      <xdr:colOff>1537769</xdr:colOff>
      <xdr:row>338</xdr:row>
      <xdr:rowOff>97750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43521313"/>
          <a:ext cx="791644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685802</xdr:colOff>
      <xdr:row>315</xdr:row>
      <xdr:rowOff>171450</xdr:rowOff>
    </xdr:from>
    <xdr:to>
      <xdr:col>1</xdr:col>
      <xdr:colOff>1720665</xdr:colOff>
      <xdr:row>319</xdr:row>
      <xdr:rowOff>167550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7" y="40243125"/>
          <a:ext cx="1034863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322</xdr:row>
      <xdr:rowOff>47625</xdr:rowOff>
    </xdr:from>
    <xdr:to>
      <xdr:col>1</xdr:col>
      <xdr:colOff>1708301</xdr:colOff>
      <xdr:row>326</xdr:row>
      <xdr:rowOff>43725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3149500"/>
          <a:ext cx="91772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750606</xdr:colOff>
      <xdr:row>346</xdr:row>
      <xdr:rowOff>114299</xdr:rowOff>
    </xdr:from>
    <xdr:to>
      <xdr:col>1</xdr:col>
      <xdr:colOff>1563048</xdr:colOff>
      <xdr:row>351</xdr:row>
      <xdr:rowOff>37424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481" y="45072299"/>
          <a:ext cx="812442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641691</xdr:colOff>
      <xdr:row>360</xdr:row>
      <xdr:rowOff>28575</xdr:rowOff>
    </xdr:from>
    <xdr:to>
      <xdr:col>1</xdr:col>
      <xdr:colOff>1766830</xdr:colOff>
      <xdr:row>363</xdr:row>
      <xdr:rowOff>97650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566" y="47520225"/>
          <a:ext cx="1125139" cy="6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724520</xdr:colOff>
      <xdr:row>372</xdr:row>
      <xdr:rowOff>28576</xdr:rowOff>
    </xdr:from>
    <xdr:to>
      <xdr:col>1</xdr:col>
      <xdr:colOff>1609725</xdr:colOff>
      <xdr:row>377</xdr:row>
      <xdr:rowOff>145363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395" y="49949101"/>
          <a:ext cx="885205" cy="1021662"/>
        </a:xfrm>
        <a:prstGeom prst="rect">
          <a:avLst/>
        </a:prstGeom>
      </xdr:spPr>
    </xdr:pic>
    <xdr:clientData/>
  </xdr:twoCellAnchor>
  <xdr:twoCellAnchor editAs="oneCell">
    <xdr:from>
      <xdr:col>1</xdr:col>
      <xdr:colOff>552611</xdr:colOff>
      <xdr:row>383</xdr:row>
      <xdr:rowOff>152241</xdr:rowOff>
    </xdr:from>
    <xdr:to>
      <xdr:col>1</xdr:col>
      <xdr:colOff>1752604</xdr:colOff>
      <xdr:row>385</xdr:row>
      <xdr:rowOff>162487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109385" y="67451567"/>
          <a:ext cx="372196" cy="119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389155</xdr:colOff>
      <xdr:row>293</xdr:row>
      <xdr:rowOff>152399</xdr:rowOff>
    </xdr:from>
    <xdr:to>
      <xdr:col>1</xdr:col>
      <xdr:colOff>1962150</xdr:colOff>
      <xdr:row>298</xdr:row>
      <xdr:rowOff>138715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2030" y="49996724"/>
          <a:ext cx="1572995" cy="891191"/>
        </a:xfrm>
        <a:prstGeom prst="rect">
          <a:avLst/>
        </a:prstGeom>
      </xdr:spPr>
    </xdr:pic>
    <xdr:clientData/>
  </xdr:twoCellAnchor>
  <xdr:oneCellAnchor>
    <xdr:from>
      <xdr:col>1</xdr:col>
      <xdr:colOff>781051</xdr:colOff>
      <xdr:row>396</xdr:row>
      <xdr:rowOff>0</xdr:rowOff>
    </xdr:from>
    <xdr:ext cx="819149" cy="453190"/>
    <xdr:pic>
      <xdr:nvPicPr>
        <xdr:cNvPr id="2" name="Obrázek 1">
          <a:extLst>
            <a:ext uri="{FF2B5EF4-FFF2-40B4-BE49-F238E27FC236}">
              <a16:creationId xmlns:a16="http://schemas.microsoft.com/office/drawing/2014/main" id="{E6DF1F68-EBEF-4527-9E81-0B89B8FC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6" y="66589275"/>
          <a:ext cx="819149" cy="453190"/>
        </a:xfrm>
        <a:prstGeom prst="rect">
          <a:avLst/>
        </a:prstGeom>
      </xdr:spPr>
    </xdr:pic>
    <xdr:clientData/>
  </xdr:oneCellAnchor>
  <xdr:twoCellAnchor editAs="oneCell">
    <xdr:from>
      <xdr:col>1</xdr:col>
      <xdr:colOff>344911</xdr:colOff>
      <xdr:row>389</xdr:row>
      <xdr:rowOff>17041</xdr:rowOff>
    </xdr:from>
    <xdr:to>
      <xdr:col>1</xdr:col>
      <xdr:colOff>1064911</xdr:colOff>
      <xdr:row>392</xdr:row>
      <xdr:rowOff>140988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BB455830-97E4-B6B2-1E27-05ED85BBB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5400000">
          <a:off x="514350" y="68732402"/>
          <a:ext cx="666872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1276350</xdr:colOff>
      <xdr:row>389</xdr:row>
      <xdr:rowOff>66675</xdr:rowOff>
    </xdr:from>
    <xdr:to>
      <xdr:col>1</xdr:col>
      <xdr:colOff>1996740</xdr:colOff>
      <xdr:row>392</xdr:row>
      <xdr:rowOff>135750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C83CB42-D8F2-E6A7-BB78-70168BA9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19225" y="68808600"/>
          <a:ext cx="720390" cy="612000"/>
        </a:xfrm>
        <a:prstGeom prst="rect">
          <a:avLst/>
        </a:prstGeom>
      </xdr:spPr>
    </xdr:pic>
    <xdr:clientData/>
  </xdr:twoCellAnchor>
  <xdr:twoCellAnchor editAs="oneCell">
    <xdr:from>
      <xdr:col>5</xdr:col>
      <xdr:colOff>646813</xdr:colOff>
      <xdr:row>52</xdr:row>
      <xdr:rowOff>85724</xdr:rowOff>
    </xdr:from>
    <xdr:to>
      <xdr:col>6</xdr:col>
      <xdr:colOff>952500</xdr:colOff>
      <xdr:row>58</xdr:row>
      <xdr:rowOff>24519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372FCCD-A39E-44F8-ACE2-3F4D6FCB6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818888" y="9344024"/>
          <a:ext cx="1286762" cy="1024645"/>
        </a:xfrm>
        <a:prstGeom prst="rect">
          <a:avLst/>
        </a:prstGeom>
      </xdr:spPr>
    </xdr:pic>
    <xdr:clientData/>
  </xdr:twoCellAnchor>
  <xdr:twoCellAnchor editAs="oneCell">
    <xdr:from>
      <xdr:col>1</xdr:col>
      <xdr:colOff>78143</xdr:colOff>
      <xdr:row>52</xdr:row>
      <xdr:rowOff>47625</xdr:rowOff>
    </xdr:from>
    <xdr:to>
      <xdr:col>1</xdr:col>
      <xdr:colOff>2048572</xdr:colOff>
      <xdr:row>58</xdr:row>
      <xdr:rowOff>86123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6DD659D6-8571-788A-8C03-DA0D9A13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21018" y="9305925"/>
          <a:ext cx="1970429" cy="11243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33132</xdr:colOff>
      <xdr:row>2</xdr:row>
      <xdr:rowOff>18389</xdr:rowOff>
    </xdr:from>
    <xdr:to>
      <xdr:col>8</xdr:col>
      <xdr:colOff>530087</xdr:colOff>
      <xdr:row>4</xdr:row>
      <xdr:rowOff>150909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81023" y="382824"/>
          <a:ext cx="496955" cy="4969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627408</xdr:colOff>
      <xdr:row>92</xdr:row>
      <xdr:rowOff>151573</xdr:rowOff>
    </xdr:from>
    <xdr:to>
      <xdr:col>1</xdr:col>
      <xdr:colOff>1798912</xdr:colOff>
      <xdr:row>97</xdr:row>
      <xdr:rowOff>143291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333" y="11972098"/>
          <a:ext cx="1171504" cy="8965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0</xdr:colOff>
      <xdr:row>148</xdr:row>
      <xdr:rowOff>142875</xdr:rowOff>
    </xdr:from>
    <xdr:to>
      <xdr:col>2</xdr:col>
      <xdr:colOff>0</xdr:colOff>
      <xdr:row>152</xdr:row>
      <xdr:rowOff>114300</xdr:rowOff>
    </xdr:to>
    <xdr:pic>
      <xdr:nvPicPr>
        <xdr:cNvPr id="26" name="Obrázek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850" y="13916025"/>
          <a:ext cx="809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1979546</xdr:colOff>
      <xdr:row>159</xdr:row>
      <xdr:rowOff>81101</xdr:rowOff>
    </xdr:from>
    <xdr:to>
      <xdr:col>2</xdr:col>
      <xdr:colOff>47625</xdr:colOff>
      <xdr:row>162</xdr:row>
      <xdr:rowOff>14424</xdr:rowOff>
    </xdr:to>
    <xdr:pic>
      <xdr:nvPicPr>
        <xdr:cNvPr id="27" name="Obrázek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8296" y="16559351"/>
          <a:ext cx="449329" cy="48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1972988</xdr:colOff>
      <xdr:row>149</xdr:row>
      <xdr:rowOff>120718</xdr:rowOff>
    </xdr:from>
    <xdr:to>
      <xdr:col>2</xdr:col>
      <xdr:colOff>103187</xdr:colOff>
      <xdr:row>152</xdr:row>
      <xdr:rowOff>111193</xdr:rowOff>
    </xdr:to>
    <xdr:pic>
      <xdr:nvPicPr>
        <xdr:cNvPr id="28" name="Obrázek 3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2131738" y="14773343"/>
          <a:ext cx="511449" cy="53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673653</xdr:colOff>
      <xdr:row>158</xdr:row>
      <xdr:rowOff>94143</xdr:rowOff>
    </xdr:from>
    <xdr:to>
      <xdr:col>5</xdr:col>
      <xdr:colOff>75234</xdr:colOff>
      <xdr:row>162</xdr:row>
      <xdr:rowOff>26226</xdr:rowOff>
    </xdr:to>
    <xdr:pic>
      <xdr:nvPicPr>
        <xdr:cNvPr id="29" name="Obrázek 4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2653" y="16389831"/>
          <a:ext cx="1163706" cy="662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592000</xdr:colOff>
      <xdr:row>153</xdr:row>
      <xdr:rowOff>119339</xdr:rowOff>
    </xdr:from>
    <xdr:to>
      <xdr:col>5</xdr:col>
      <xdr:colOff>36237</xdr:colOff>
      <xdr:row>157</xdr:row>
      <xdr:rowOff>14218</xdr:rowOff>
    </xdr:to>
    <xdr:pic>
      <xdr:nvPicPr>
        <xdr:cNvPr id="32" name="Obrázek 9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1000" y="15502214"/>
          <a:ext cx="1206362" cy="62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149</xdr:row>
      <xdr:rowOff>66675</xdr:rowOff>
    </xdr:from>
    <xdr:to>
      <xdr:col>2</xdr:col>
      <xdr:colOff>0</xdr:colOff>
      <xdr:row>151</xdr:row>
      <xdr:rowOff>152400</xdr:rowOff>
    </xdr:to>
    <xdr:pic>
      <xdr:nvPicPr>
        <xdr:cNvPr id="33" name="Obrázek 14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14001750"/>
          <a:ext cx="3333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153</xdr:row>
      <xdr:rowOff>114300</xdr:rowOff>
    </xdr:from>
    <xdr:to>
      <xdr:col>2</xdr:col>
      <xdr:colOff>0</xdr:colOff>
      <xdr:row>156</xdr:row>
      <xdr:rowOff>57150</xdr:rowOff>
    </xdr:to>
    <xdr:pic>
      <xdr:nvPicPr>
        <xdr:cNvPr id="34" name="Obrázek 18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14697075"/>
          <a:ext cx="3524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159</xdr:row>
      <xdr:rowOff>38100</xdr:rowOff>
    </xdr:from>
    <xdr:to>
      <xdr:col>2</xdr:col>
      <xdr:colOff>0</xdr:colOff>
      <xdr:row>161</xdr:row>
      <xdr:rowOff>133350</xdr:rowOff>
    </xdr:to>
    <xdr:pic>
      <xdr:nvPicPr>
        <xdr:cNvPr id="35" name="Obrázek 19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15592425"/>
          <a:ext cx="3429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1965602</xdr:colOff>
      <xdr:row>154</xdr:row>
      <xdr:rowOff>117820</xdr:rowOff>
    </xdr:from>
    <xdr:to>
      <xdr:col>2</xdr:col>
      <xdr:colOff>63500</xdr:colOff>
      <xdr:row>157</xdr:row>
      <xdr:rowOff>108295</xdr:rowOff>
    </xdr:to>
    <xdr:pic>
      <xdr:nvPicPr>
        <xdr:cNvPr id="37" name="Obrázek 2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4352" y="15683258"/>
          <a:ext cx="479148" cy="53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725421</xdr:colOff>
      <xdr:row>149</xdr:row>
      <xdr:rowOff>176352</xdr:rowOff>
    </xdr:from>
    <xdr:to>
      <xdr:col>3</xdr:col>
      <xdr:colOff>211559</xdr:colOff>
      <xdr:row>152</xdr:row>
      <xdr:rowOff>110504</xdr:rowOff>
    </xdr:to>
    <xdr:pic>
      <xdr:nvPicPr>
        <xdr:cNvPr id="41" name="Obrázek 16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5421" y="14828977"/>
          <a:ext cx="375138" cy="481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737707</xdr:colOff>
      <xdr:row>154</xdr:row>
      <xdr:rowOff>118579</xdr:rowOff>
    </xdr:from>
    <xdr:to>
      <xdr:col>3</xdr:col>
      <xdr:colOff>223845</xdr:colOff>
      <xdr:row>157</xdr:row>
      <xdr:rowOff>68953</xdr:rowOff>
    </xdr:to>
    <xdr:pic>
      <xdr:nvPicPr>
        <xdr:cNvPr id="42" name="Obrázek 16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77707" y="15684017"/>
          <a:ext cx="375138" cy="4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726179</xdr:colOff>
      <xdr:row>159</xdr:row>
      <xdr:rowOff>18359</xdr:rowOff>
    </xdr:from>
    <xdr:to>
      <xdr:col>3</xdr:col>
      <xdr:colOff>212317</xdr:colOff>
      <xdr:row>161</xdr:row>
      <xdr:rowOff>151295</xdr:rowOff>
    </xdr:to>
    <xdr:pic>
      <xdr:nvPicPr>
        <xdr:cNvPr id="43" name="Obrázek 16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6179" y="16496609"/>
          <a:ext cx="375138" cy="4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809970</xdr:colOff>
      <xdr:row>103</xdr:row>
      <xdr:rowOff>53491</xdr:rowOff>
    </xdr:from>
    <xdr:to>
      <xdr:col>1</xdr:col>
      <xdr:colOff>1580253</xdr:colOff>
      <xdr:row>106</xdr:row>
      <xdr:rowOff>120098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720" y="11602554"/>
          <a:ext cx="770283" cy="614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726798</xdr:colOff>
      <xdr:row>111</xdr:row>
      <xdr:rowOff>179110</xdr:rowOff>
    </xdr:from>
    <xdr:to>
      <xdr:col>1</xdr:col>
      <xdr:colOff>1579908</xdr:colOff>
      <xdr:row>115</xdr:row>
      <xdr:rowOff>145980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548" y="13188673"/>
          <a:ext cx="853110" cy="697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529104</xdr:colOff>
      <xdr:row>9</xdr:row>
      <xdr:rowOff>37728</xdr:rowOff>
    </xdr:from>
    <xdr:to>
      <xdr:col>1</xdr:col>
      <xdr:colOff>1880900</xdr:colOff>
      <xdr:row>14</xdr:row>
      <xdr:rowOff>24464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32922">
          <a:off x="691029" y="1723653"/>
          <a:ext cx="1351796" cy="89161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19</xdr:row>
      <xdr:rowOff>29421</xdr:rowOff>
    </xdr:from>
    <xdr:to>
      <xdr:col>1</xdr:col>
      <xdr:colOff>1838431</xdr:colOff>
      <xdr:row>24</xdr:row>
      <xdr:rowOff>113625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525096"/>
          <a:ext cx="1438381" cy="98907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28</xdr:row>
      <xdr:rowOff>178733</xdr:rowOff>
    </xdr:from>
    <xdr:to>
      <xdr:col>1</xdr:col>
      <xdr:colOff>1843086</xdr:colOff>
      <xdr:row>34</xdr:row>
      <xdr:rowOff>104100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5303183"/>
          <a:ext cx="1366836" cy="1011217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148</xdr:row>
      <xdr:rowOff>171450</xdr:rowOff>
    </xdr:from>
    <xdr:to>
      <xdr:col>4</xdr:col>
      <xdr:colOff>570256</xdr:colOff>
      <xdr:row>152</xdr:row>
      <xdr:rowOff>66750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0050" y="14525625"/>
          <a:ext cx="836956" cy="6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66</xdr:row>
      <xdr:rowOff>9525</xdr:rowOff>
    </xdr:from>
    <xdr:to>
      <xdr:col>1</xdr:col>
      <xdr:colOff>1841025</xdr:colOff>
      <xdr:row>70</xdr:row>
      <xdr:rowOff>161431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7124700"/>
          <a:ext cx="1260000" cy="87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681361</xdr:colOff>
      <xdr:row>38</xdr:row>
      <xdr:rowOff>171450</xdr:rowOff>
    </xdr:from>
    <xdr:to>
      <xdr:col>1</xdr:col>
      <xdr:colOff>1652944</xdr:colOff>
      <xdr:row>43</xdr:row>
      <xdr:rowOff>165599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286" y="7105650"/>
          <a:ext cx="971583" cy="899024"/>
        </a:xfrm>
        <a:prstGeom prst="rect">
          <a:avLst/>
        </a:prstGeom>
      </xdr:spPr>
    </xdr:pic>
    <xdr:clientData/>
  </xdr:twoCellAnchor>
  <xdr:oneCellAnchor>
    <xdr:from>
      <xdr:col>1</xdr:col>
      <xdr:colOff>495300</xdr:colOff>
      <xdr:row>47</xdr:row>
      <xdr:rowOff>161925</xdr:rowOff>
    </xdr:from>
    <xdr:ext cx="1301748" cy="888997"/>
    <xdr:pic>
      <xdr:nvPicPr>
        <xdr:cNvPr id="39" name="Obrázek 146561" descr="Obsah obrázku nástroj&#10;&#10;Popis byl vytvořen automaticky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7225" y="8724900"/>
          <a:ext cx="1301748" cy="888997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571500</xdr:colOff>
      <xdr:row>84</xdr:row>
      <xdr:rowOff>32677</xdr:rowOff>
    </xdr:from>
    <xdr:to>
      <xdr:col>1</xdr:col>
      <xdr:colOff>1939500</xdr:colOff>
      <xdr:row>88</xdr:row>
      <xdr:rowOff>91656</xdr:rowOff>
    </xdr:to>
    <xdr:pic>
      <xdr:nvPicPr>
        <xdr:cNvPr id="46" name="83638B5A-6E2D-4697-9BDB-BED30825067C" descr="D02DC72A-8D2F-412E-97C3-46C04B79F9BD.png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r:link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3662952"/>
          <a:ext cx="1368000" cy="7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514350</xdr:colOff>
      <xdr:row>74</xdr:row>
      <xdr:rowOff>171450</xdr:rowOff>
    </xdr:from>
    <xdr:ext cx="1367914" cy="882652"/>
    <xdr:pic>
      <xdr:nvPicPr>
        <xdr:cNvPr id="49" name="516CB8F8-2A2A-4FFF-9B01-C44A962135C0" descr="C01082ED-F7EF-414E-AB68-41731892B064.png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6275" y="11991975"/>
          <a:ext cx="1367914" cy="882652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304800</xdr:colOff>
      <xdr:row>122</xdr:row>
      <xdr:rowOff>57151</xdr:rowOff>
    </xdr:from>
    <xdr:to>
      <xdr:col>1</xdr:col>
      <xdr:colOff>2032800</xdr:colOff>
      <xdr:row>126</xdr:row>
      <xdr:rowOff>162998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20202526"/>
          <a:ext cx="1728000" cy="829747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131</xdr:row>
      <xdr:rowOff>0</xdr:rowOff>
    </xdr:from>
    <xdr:to>
      <xdr:col>1</xdr:col>
      <xdr:colOff>1889479</xdr:colOff>
      <xdr:row>135</xdr:row>
      <xdr:rowOff>140100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21774150"/>
          <a:ext cx="1489429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140</xdr:row>
      <xdr:rowOff>28574</xdr:rowOff>
    </xdr:from>
    <xdr:to>
      <xdr:col>1</xdr:col>
      <xdr:colOff>1935995</xdr:colOff>
      <xdr:row>144</xdr:row>
      <xdr:rowOff>132674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4" y="23431499"/>
          <a:ext cx="1516896" cy="828000"/>
        </a:xfrm>
        <a:prstGeom prst="rect">
          <a:avLst/>
        </a:prstGeom>
      </xdr:spPr>
    </xdr:pic>
    <xdr:clientData/>
  </xdr:twoCellAnchor>
  <xdr:twoCellAnchor editAs="oneCell">
    <xdr:from>
      <xdr:col>5</xdr:col>
      <xdr:colOff>646813</xdr:colOff>
      <xdr:row>54</xdr:row>
      <xdr:rowOff>85724</xdr:rowOff>
    </xdr:from>
    <xdr:to>
      <xdr:col>6</xdr:col>
      <xdr:colOff>952500</xdr:colOff>
      <xdr:row>60</xdr:row>
      <xdr:rowOff>53094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CD139FD9-357D-4A14-A011-17509C18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818888" y="9344024"/>
          <a:ext cx="1286762" cy="1024645"/>
        </a:xfrm>
        <a:prstGeom prst="rect">
          <a:avLst/>
        </a:prstGeom>
      </xdr:spPr>
    </xdr:pic>
    <xdr:clientData/>
  </xdr:twoCellAnchor>
  <xdr:twoCellAnchor editAs="oneCell">
    <xdr:from>
      <xdr:col>1</xdr:col>
      <xdr:colOff>78143</xdr:colOff>
      <xdr:row>54</xdr:row>
      <xdr:rowOff>47625</xdr:rowOff>
    </xdr:from>
    <xdr:to>
      <xdr:col>1</xdr:col>
      <xdr:colOff>2048572</xdr:colOff>
      <xdr:row>60</xdr:row>
      <xdr:rowOff>114698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87A0563B-A43F-4FFA-996B-5D1A89E47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21018" y="9305925"/>
          <a:ext cx="1970429" cy="11243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55739</xdr:colOff>
      <xdr:row>2</xdr:row>
      <xdr:rowOff>16565</xdr:rowOff>
    </xdr:from>
    <xdr:to>
      <xdr:col>7</xdr:col>
      <xdr:colOff>565451</xdr:colOff>
      <xdr:row>4</xdr:row>
      <xdr:rowOff>161013</xdr:rowOff>
    </xdr:to>
    <xdr:pic>
      <xdr:nvPicPr>
        <xdr:cNvPr id="10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37589" y="435665"/>
          <a:ext cx="509712" cy="50639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1019174</xdr:colOff>
      <xdr:row>132</xdr:row>
      <xdr:rowOff>123825</xdr:rowOff>
    </xdr:from>
    <xdr:to>
      <xdr:col>1</xdr:col>
      <xdr:colOff>2162175</xdr:colOff>
      <xdr:row>139</xdr:row>
      <xdr:rowOff>19050</xdr:rowOff>
    </xdr:to>
    <xdr:pic>
      <xdr:nvPicPr>
        <xdr:cNvPr id="2" name="Grafik 19" descr="G:\01_General\Elysee\07_BILDER\01_Bilder - Artikelbilder\Saddels-Anbohrschellen\Orbitvu\Anbohrschellen\png\550B 125 08.png">
          <a:extLst>
            <a:ext uri="{FF2B5EF4-FFF2-40B4-BE49-F238E27FC236}">
              <a16:creationId xmlns:a16="http://schemas.microsoft.com/office/drawing/2014/main" id="{17DAA498-85A2-44DB-B226-8BCFFD59996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23888700"/>
          <a:ext cx="1143001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819150</xdr:colOff>
      <xdr:row>101</xdr:row>
      <xdr:rowOff>171449</xdr:rowOff>
    </xdr:from>
    <xdr:to>
      <xdr:col>1</xdr:col>
      <xdr:colOff>2190750</xdr:colOff>
      <xdr:row>109</xdr:row>
      <xdr:rowOff>9524</xdr:rowOff>
    </xdr:to>
    <xdr:pic>
      <xdr:nvPicPr>
        <xdr:cNvPr id="3" name="Grafik 17" descr="G:\01_General\Elysee\07_BILDER\01_Bilder - Artikelbilder\Saddels-Anbohrschellen\Orbitvu\Anbohrschellen\png\550B 0450_1.png">
          <a:extLst>
            <a:ext uri="{FF2B5EF4-FFF2-40B4-BE49-F238E27FC236}">
              <a16:creationId xmlns:a16="http://schemas.microsoft.com/office/drawing/2014/main" id="{3D2D02DC-E01D-4943-BFC2-8E1497A953B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8326099"/>
          <a:ext cx="1371600" cy="12858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1000125</xdr:colOff>
      <xdr:row>84</xdr:row>
      <xdr:rowOff>19049</xdr:rowOff>
    </xdr:from>
    <xdr:to>
      <xdr:col>1</xdr:col>
      <xdr:colOff>2181225</xdr:colOff>
      <xdr:row>91</xdr:row>
      <xdr:rowOff>3174</xdr:rowOff>
    </xdr:to>
    <xdr:pic>
      <xdr:nvPicPr>
        <xdr:cNvPr id="5" name="Grafik 18" descr="G:\01_General\Elysee\07_BILDER\01_Bilder - Artikelbilder\Saddels-Anbohrschellen\Orbitvu\Anbohrschellen\png\550B020_1.png">
          <a:extLst>
            <a:ext uri="{FF2B5EF4-FFF2-40B4-BE49-F238E27FC236}">
              <a16:creationId xmlns:a16="http://schemas.microsoft.com/office/drawing/2014/main" id="{39F12DCB-22EB-4DBE-9291-A789C5FE6F6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40049"/>
          <a:ext cx="1181100" cy="12477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885825</xdr:colOff>
      <xdr:row>64</xdr:row>
      <xdr:rowOff>28574</xdr:rowOff>
    </xdr:from>
    <xdr:to>
      <xdr:col>1</xdr:col>
      <xdr:colOff>2266950</xdr:colOff>
      <xdr:row>71</xdr:row>
      <xdr:rowOff>104774</xdr:rowOff>
    </xdr:to>
    <xdr:pic>
      <xdr:nvPicPr>
        <xdr:cNvPr id="8" name="Grafik 16" descr="G:\01_General\Elysee\07_BILDER\01_Bilder - Artikelbilder\Saddels-Anbohrschellen\Orbitvu\Anbohrschellen\png\550 01402_1.png">
          <a:extLst>
            <a:ext uri="{FF2B5EF4-FFF2-40B4-BE49-F238E27FC236}">
              <a16:creationId xmlns:a16="http://schemas.microsoft.com/office/drawing/2014/main" id="{D046052F-A694-4613-B53A-88C71300E8E3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87149"/>
          <a:ext cx="138112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952500</xdr:colOff>
      <xdr:row>12</xdr:row>
      <xdr:rowOff>19050</xdr:rowOff>
    </xdr:from>
    <xdr:to>
      <xdr:col>1</xdr:col>
      <xdr:colOff>2162175</xdr:colOff>
      <xdr:row>18</xdr:row>
      <xdr:rowOff>114300</xdr:rowOff>
    </xdr:to>
    <xdr:pic>
      <xdr:nvPicPr>
        <xdr:cNvPr id="9" name="Grafik 15" descr="G:\01_General\Elysee\07_BILDER\01_Bilder - Artikelbilder\Saddels-Anbohrschellen\Orbitvu\Anbohrschellen\png\550 0020_1.png">
          <a:extLst>
            <a:ext uri="{FF2B5EF4-FFF2-40B4-BE49-F238E27FC236}">
              <a16:creationId xmlns:a16="http://schemas.microsoft.com/office/drawing/2014/main" id="{B89CBD73-3F16-4F4B-8197-50DB1145558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247900"/>
          <a:ext cx="1209675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866774</xdr:colOff>
      <xdr:row>34</xdr:row>
      <xdr:rowOff>19050</xdr:rowOff>
    </xdr:from>
    <xdr:to>
      <xdr:col>1</xdr:col>
      <xdr:colOff>2190750</xdr:colOff>
      <xdr:row>41</xdr:row>
      <xdr:rowOff>9525</xdr:rowOff>
    </xdr:to>
    <xdr:pic>
      <xdr:nvPicPr>
        <xdr:cNvPr id="11" name="Grafik 31" descr="G:\01_General\Elysee\07_BILDER\01_Bilder - Artikelbilder\Saddels-Anbohrschellen\Orbitvu\png\550 046303_2.png">
          <a:extLst>
            <a:ext uri="{FF2B5EF4-FFF2-40B4-BE49-F238E27FC236}">
              <a16:creationId xmlns:a16="http://schemas.microsoft.com/office/drawing/2014/main" id="{11E88667-4AB0-4933-A821-8571BCA20BD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49" y="6229350"/>
          <a:ext cx="1323976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pie%20-%20C&#780;ESKY&#769;%20CENI&#769;K%20CZK%20%20N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plelevne\Documents\1%20Griffon\2025%20Griffon\1%20cenik\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nfo\Desktop\Cen&#237;ky\Cen&#237;ky%20FUSAMATIC\2014\Cen&#237;ky\Cen&#237;ky%20HYDRODIF\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nfo\Desktop\Cen&#237;ky\Cen&#237;ky%20FUSAMATIC\2014\Cen&#237;ky\Cen&#237;ky%20HYDRODIF\Hydrodif%20CZK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ATOVÝ LIST "/>
      <sheetName val="01. ELEKTROTVAROVKY "/>
      <sheetName val="02. TVAROVKY NA TUPO"/>
      <sheetName val="03. HLADCE FORMOVANÉ OBLOUKY"/>
      <sheetName val="07. PP SVĚRNÉ VENTILY"/>
      <sheetName val="04. OCELOVÉ PŘÍRUBY, PP"/>
      <sheetName val="05. STROJE PRO SPOJOVÁNÍ"/>
      <sheetName val="06. PP SVĚRNÉ SPOJKY"/>
      <sheetName val="PP PREMIUM a PP svěrné ventily"/>
      <sheetName val="Universální svěrné spojky"/>
      <sheetName val="Nářadí"/>
      <sheetName val="08. NAVRTÁVACÍ SPOJKY"/>
      <sheetName val="09. PLASTOVÉ ŠROUBENÍ"/>
      <sheetName val="PVC Tlakové tvarovky"/>
      <sheetName val="11. PVC TLAKOVÉ VENTILY"/>
      <sheetName val="12. PVC ZPĚTNÉ KLAPKY"/>
      <sheetName val="PVC,PE Lepidlo a čistič BISSON"/>
      <sheetName val="14. FLEXIBILNÍ HADICE"/>
      <sheetName val="15. PVC TLAKOVÉ POTRUBÍ"/>
      <sheetName val="16. PE TLAKOVÉ POTRUBÍ"/>
      <sheetName val="PRICING"/>
      <sheetName val="Opravné pasy"/>
    </sheetNames>
    <sheetDataSet>
      <sheetData sheetId="0">
        <row r="23">
          <cell r="J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5"/>
      <sheetName val="List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  <sheetName val="List4"/>
      <sheetName val="List3"/>
      <sheetName val="List6"/>
      <sheetName val="List8"/>
      <sheetName val="List7"/>
      <sheetName val="List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PP šroubení a montážní klíče</v>
          </cell>
        </row>
      </sheetData>
      <sheetData sheetId="6"/>
      <sheetData sheetId="7">
        <row r="4">
          <cell r="B4" t="str">
            <v>Zpětná klapka - připojení lepení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atový list"/>
      <sheetName val="TRYSKY (str.4-17)"/>
      <sheetName val="Dnové výpusti (str.18-21)"/>
      <sheetName val="SKIMMERY (str.22-27)"/>
      <sheetName val="MŘÍŽKY (str.28-29)"/>
      <sheetName val="Bazénové reflektory(str.30-43)"/>
      <sheetName val="Transformátory (str.44-45)"/>
      <sheetName val="Vybavení pro čištění (str.55)"/>
      <sheetName val="Filtrace (str.47-53)"/>
      <sheetName val="ČERPADLA (str.54-77)"/>
      <sheetName val="Žebříky (str.78-81)"/>
      <sheetName val="Flexibilní hadice (str.100-101)"/>
      <sheetName val="PVC tvarovky (str. 82-95)"/>
      <sheetName val="PVC kul. ventily (str. 96-97)"/>
      <sheetName val="PVC Zpětné klapky (str. 98-99)"/>
      <sheetName val="PP Svěrné spojky (str.84-90)"/>
      <sheetName val="PP Navrtávací pasy (str.91-92)"/>
      <sheetName val="PP šroubení a m. klíče (93-9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16A7DB"/>
  </sheetPr>
  <dimension ref="A1:L39"/>
  <sheetViews>
    <sheetView tabSelected="1" zoomScaleNormal="100" workbookViewId="0"/>
  </sheetViews>
  <sheetFormatPr defaultColWidth="9.140625" defaultRowHeight="14.25" customHeight="1"/>
  <cols>
    <col min="1" max="1" width="3.42578125" style="10" customWidth="1"/>
    <col min="2" max="2" width="15.42578125" style="10" customWidth="1"/>
    <col min="3" max="3" width="30.28515625" style="10" bestFit="1" customWidth="1"/>
    <col min="4" max="5" width="9.140625" style="10"/>
    <col min="6" max="6" width="10.140625" style="10" bestFit="1" customWidth="1"/>
    <col min="7" max="7" width="9.140625" style="10"/>
    <col min="8" max="8" width="17.85546875" style="10" customWidth="1"/>
    <col min="9" max="9" width="6.42578125" style="10" customWidth="1"/>
    <col min="10" max="10" width="15.7109375" style="10" customWidth="1"/>
    <col min="11" max="11" width="2.28515625" style="10" customWidth="1"/>
    <col min="12" max="12" width="21.85546875" style="862" customWidth="1"/>
    <col min="13" max="15" width="9.140625" style="10"/>
    <col min="16" max="16" width="27.42578125" style="10" bestFit="1" customWidth="1"/>
    <col min="17" max="16384" width="9.140625" style="10"/>
  </cols>
  <sheetData>
    <row r="1" spans="1:12" ht="9.9499999999999993" customHeight="1">
      <c r="A1" s="57"/>
      <c r="B1" s="655"/>
      <c r="C1" s="655"/>
      <c r="D1" s="655"/>
      <c r="E1" s="655"/>
      <c r="F1" s="57"/>
      <c r="G1" s="57"/>
      <c r="H1" s="57"/>
      <c r="I1" s="57"/>
      <c r="J1" s="57"/>
      <c r="K1" s="57"/>
      <c r="L1" s="861"/>
    </row>
    <row r="2" spans="1:12" ht="20.85" customHeight="1">
      <c r="A2" s="57"/>
      <c r="B2" s="999" t="s">
        <v>1627</v>
      </c>
      <c r="C2" s="1000"/>
      <c r="D2" s="1000"/>
      <c r="E2" s="1000"/>
      <c r="F2" s="1000"/>
      <c r="G2" s="1000"/>
      <c r="H2" s="1000"/>
      <c r="I2" s="1000"/>
      <c r="J2" s="1000"/>
      <c r="K2" s="57"/>
    </row>
    <row r="3" spans="1:12" ht="14.25" customHeight="1">
      <c r="A3" s="57"/>
      <c r="B3" s="1001" t="s">
        <v>1518</v>
      </c>
      <c r="C3" s="1001"/>
      <c r="D3" s="1001"/>
      <c r="E3" s="1001"/>
      <c r="F3" s="1001"/>
      <c r="G3" s="1001"/>
      <c r="H3" s="1001"/>
      <c r="I3" s="1001"/>
      <c r="J3" s="1001"/>
      <c r="K3" s="57"/>
    </row>
    <row r="4" spans="1:12" ht="14.25" customHeight="1">
      <c r="A4" s="57"/>
      <c r="B4" s="745" t="s">
        <v>2207</v>
      </c>
      <c r="C4" s="748" t="s">
        <v>1519</v>
      </c>
      <c r="D4" s="746"/>
      <c r="E4" s="747"/>
      <c r="F4" s="1009" t="s">
        <v>2209</v>
      </c>
      <c r="G4" s="1009"/>
      <c r="H4" s="1009"/>
      <c r="I4" s="1009"/>
      <c r="J4" s="1009"/>
      <c r="K4" s="57"/>
    </row>
    <row r="5" spans="1:12" ht="14.25" customHeight="1">
      <c r="A5" s="57"/>
      <c r="B5" s="1002" t="s">
        <v>2208</v>
      </c>
      <c r="C5" s="1002"/>
      <c r="D5" s="1002"/>
      <c r="E5" s="1002"/>
      <c r="F5" s="1002"/>
      <c r="G5" s="1002"/>
      <c r="H5" s="1002"/>
      <c r="I5" s="1002"/>
      <c r="J5" s="1002"/>
      <c r="K5" s="57"/>
    </row>
    <row r="6" spans="1:12" ht="14.25" customHeight="1" thickBot="1">
      <c r="A6" s="57"/>
      <c r="B6" s="1003" t="s">
        <v>2509</v>
      </c>
      <c r="C6" s="1003"/>
      <c r="D6" s="1003"/>
      <c r="E6" s="1003"/>
      <c r="F6" s="1003"/>
      <c r="G6" s="1003"/>
      <c r="H6" s="1003"/>
      <c r="I6" s="1003"/>
      <c r="J6" s="1003"/>
      <c r="K6" s="57"/>
    </row>
    <row r="7" spans="1:12" ht="14.25" customHeight="1">
      <c r="A7" s="57"/>
      <c r="B7" s="1004"/>
      <c r="C7" s="1005"/>
      <c r="D7" s="1005"/>
      <c r="E7" s="1005"/>
      <c r="F7" s="1005"/>
      <c r="G7" s="1005"/>
      <c r="H7" s="1005"/>
      <c r="I7" s="1006"/>
      <c r="J7" s="1007" t="s">
        <v>1548</v>
      </c>
      <c r="K7" s="57"/>
      <c r="L7" s="859"/>
    </row>
    <row r="8" spans="1:12" ht="14.25" customHeight="1">
      <c r="A8" s="57"/>
      <c r="B8" s="447"/>
      <c r="C8" s="448"/>
      <c r="D8" s="448"/>
      <c r="E8" s="448"/>
      <c r="F8" s="448"/>
      <c r="G8" s="448"/>
      <c r="H8" s="448"/>
      <c r="I8" s="449"/>
      <c r="J8" s="1008"/>
      <c r="K8" s="57"/>
      <c r="L8" s="859"/>
    </row>
    <row r="9" spans="1:12" ht="14.25" customHeight="1">
      <c r="A9" s="57"/>
      <c r="B9" s="992" t="s">
        <v>1560</v>
      </c>
      <c r="C9" s="993"/>
      <c r="D9" s="993"/>
      <c r="E9" s="993"/>
      <c r="F9" s="993"/>
      <c r="G9" s="993"/>
      <c r="H9" s="993"/>
      <c r="I9" s="994"/>
      <c r="J9" s="657" t="s">
        <v>2309</v>
      </c>
      <c r="K9" s="57"/>
      <c r="L9" s="860" t="s">
        <v>1524</v>
      </c>
    </row>
    <row r="10" spans="1:12" ht="14.25" customHeight="1">
      <c r="A10" s="57"/>
      <c r="B10" s="992" t="s">
        <v>1561</v>
      </c>
      <c r="C10" s="993"/>
      <c r="D10" s="993"/>
      <c r="E10" s="993"/>
      <c r="F10" s="993"/>
      <c r="G10" s="993"/>
      <c r="H10" s="993"/>
      <c r="I10" s="994"/>
      <c r="J10" s="657">
        <v>0</v>
      </c>
      <c r="K10" s="57"/>
      <c r="L10" s="860" t="s">
        <v>1525</v>
      </c>
    </row>
    <row r="11" spans="1:12" s="39" customFormat="1" ht="14.25" customHeight="1">
      <c r="A11" s="654"/>
      <c r="B11" s="992" t="s">
        <v>1520</v>
      </c>
      <c r="C11" s="993"/>
      <c r="D11" s="993"/>
      <c r="E11" s="993"/>
      <c r="F11" s="993"/>
      <c r="G11" s="993"/>
      <c r="H11" s="993"/>
      <c r="I11" s="994"/>
      <c r="J11" s="657">
        <v>0</v>
      </c>
      <c r="K11" s="654"/>
      <c r="L11" s="860" t="s">
        <v>1524</v>
      </c>
    </row>
    <row r="12" spans="1:12" s="39" customFormat="1" ht="14.25" customHeight="1">
      <c r="A12" s="654"/>
      <c r="B12" s="992" t="s">
        <v>1562</v>
      </c>
      <c r="C12" s="993"/>
      <c r="D12" s="993"/>
      <c r="E12" s="993"/>
      <c r="F12" s="993"/>
      <c r="G12" s="993"/>
      <c r="H12" s="993"/>
      <c r="I12" s="994"/>
      <c r="J12" s="657">
        <v>0</v>
      </c>
      <c r="K12" s="654"/>
      <c r="L12" s="860" t="s">
        <v>1525</v>
      </c>
    </row>
    <row r="13" spans="1:12" s="39" customFormat="1" ht="14.25" customHeight="1">
      <c r="A13" s="654"/>
      <c r="B13" s="992" t="s">
        <v>1521</v>
      </c>
      <c r="C13" s="993"/>
      <c r="D13" s="993"/>
      <c r="E13" s="993"/>
      <c r="F13" s="993"/>
      <c r="G13" s="993"/>
      <c r="H13" s="993"/>
      <c r="I13" s="994"/>
      <c r="J13" s="657">
        <v>0</v>
      </c>
      <c r="K13" s="654"/>
      <c r="L13" s="860" t="s">
        <v>1524</v>
      </c>
    </row>
    <row r="14" spans="1:12" s="39" customFormat="1" ht="14.25" customHeight="1">
      <c r="A14" s="654"/>
      <c r="B14" s="992" t="s">
        <v>1522</v>
      </c>
      <c r="C14" s="993"/>
      <c r="D14" s="993"/>
      <c r="E14" s="993"/>
      <c r="F14" s="993"/>
      <c r="G14" s="993"/>
      <c r="H14" s="993"/>
      <c r="I14" s="994"/>
      <c r="J14" s="657">
        <v>0</v>
      </c>
      <c r="K14" s="654"/>
      <c r="L14" s="860" t="s">
        <v>1525</v>
      </c>
    </row>
    <row r="15" spans="1:12" s="39" customFormat="1" ht="14.25" customHeight="1">
      <c r="A15" s="654"/>
      <c r="B15" s="992" t="s">
        <v>1523</v>
      </c>
      <c r="C15" s="993"/>
      <c r="D15" s="993"/>
      <c r="E15" s="993"/>
      <c r="F15" s="993"/>
      <c r="G15" s="993"/>
      <c r="H15" s="993"/>
      <c r="I15" s="994"/>
      <c r="J15" s="657">
        <v>0</v>
      </c>
      <c r="K15" s="654"/>
      <c r="L15" s="860" t="s">
        <v>1525</v>
      </c>
    </row>
    <row r="16" spans="1:12" s="39" customFormat="1" ht="14.25" customHeight="1">
      <c r="A16" s="654"/>
      <c r="B16" s="992" t="s">
        <v>1563</v>
      </c>
      <c r="C16" s="993"/>
      <c r="D16" s="993"/>
      <c r="E16" s="993"/>
      <c r="F16" s="993"/>
      <c r="G16" s="993"/>
      <c r="H16" s="993"/>
      <c r="I16" s="994"/>
      <c r="J16" s="657">
        <v>0</v>
      </c>
      <c r="K16" s="654"/>
      <c r="L16" s="860" t="s">
        <v>1525</v>
      </c>
    </row>
    <row r="17" spans="1:12" s="39" customFormat="1" ht="14.25" customHeight="1">
      <c r="A17" s="654"/>
      <c r="B17" s="992" t="s">
        <v>1564</v>
      </c>
      <c r="C17" s="993"/>
      <c r="D17" s="993"/>
      <c r="E17" s="993"/>
      <c r="F17" s="993"/>
      <c r="G17" s="993"/>
      <c r="H17" s="993"/>
      <c r="I17" s="994"/>
      <c r="J17" s="657">
        <v>0</v>
      </c>
      <c r="K17" s="654"/>
      <c r="L17" s="860" t="s">
        <v>1525</v>
      </c>
    </row>
    <row r="18" spans="1:12" s="39" customFormat="1" ht="14.25" customHeight="1">
      <c r="A18" s="654"/>
      <c r="B18" s="992" t="s">
        <v>1558</v>
      </c>
      <c r="C18" s="993"/>
      <c r="D18" s="993"/>
      <c r="E18" s="993"/>
      <c r="F18" s="993"/>
      <c r="G18" s="993"/>
      <c r="H18" s="993"/>
      <c r="I18" s="994"/>
      <c r="J18" s="657">
        <v>0</v>
      </c>
      <c r="K18" s="654"/>
      <c r="L18" s="860" t="s">
        <v>1525</v>
      </c>
    </row>
    <row r="19" spans="1:12" s="39" customFormat="1" ht="14.25" customHeight="1">
      <c r="A19" s="654"/>
      <c r="B19" s="992" t="s">
        <v>1557</v>
      </c>
      <c r="C19" s="993"/>
      <c r="D19" s="993"/>
      <c r="E19" s="993"/>
      <c r="F19" s="993"/>
      <c r="G19" s="993"/>
      <c r="H19" s="993"/>
      <c r="I19" s="994"/>
      <c r="J19" s="657">
        <v>0</v>
      </c>
      <c r="K19" s="654"/>
      <c r="L19" s="860" t="s">
        <v>1525</v>
      </c>
    </row>
    <row r="20" spans="1:12" s="39" customFormat="1" ht="14.25" customHeight="1">
      <c r="A20" s="654"/>
      <c r="B20" s="992" t="s">
        <v>1556</v>
      </c>
      <c r="C20" s="993"/>
      <c r="D20" s="993"/>
      <c r="E20" s="993"/>
      <c r="F20" s="993"/>
      <c r="G20" s="993"/>
      <c r="H20" s="993"/>
      <c r="I20" s="994"/>
      <c r="J20" s="657">
        <v>0</v>
      </c>
      <c r="K20" s="654"/>
      <c r="L20" s="860" t="s">
        <v>1525</v>
      </c>
    </row>
    <row r="21" spans="1:12" s="39" customFormat="1" ht="14.25" customHeight="1">
      <c r="A21" s="654"/>
      <c r="B21" s="998" t="s">
        <v>2432</v>
      </c>
      <c r="C21" s="993"/>
      <c r="D21" s="993"/>
      <c r="E21" s="993"/>
      <c r="F21" s="993"/>
      <c r="G21" s="993"/>
      <c r="H21" s="993"/>
      <c r="I21" s="994"/>
      <c r="J21" s="657">
        <v>0</v>
      </c>
      <c r="K21" s="654"/>
      <c r="L21" s="860" t="s">
        <v>1525</v>
      </c>
    </row>
    <row r="22" spans="1:12" s="39" customFormat="1" ht="14.25" customHeight="1">
      <c r="A22" s="654"/>
      <c r="B22" s="998" t="s">
        <v>2392</v>
      </c>
      <c r="C22" s="993"/>
      <c r="D22" s="993"/>
      <c r="E22" s="993"/>
      <c r="F22" s="993"/>
      <c r="G22" s="993"/>
      <c r="H22" s="993"/>
      <c r="I22" s="994"/>
      <c r="J22" s="657">
        <v>0</v>
      </c>
      <c r="K22" s="654"/>
      <c r="L22" s="860" t="s">
        <v>1525</v>
      </c>
    </row>
    <row r="23" spans="1:12" s="39" customFormat="1" ht="14.25" customHeight="1">
      <c r="A23" s="654"/>
      <c r="B23" s="998" t="s">
        <v>2393</v>
      </c>
      <c r="C23" s="993"/>
      <c r="D23" s="993"/>
      <c r="E23" s="993"/>
      <c r="F23" s="993"/>
      <c r="G23" s="993"/>
      <c r="H23" s="993"/>
      <c r="I23" s="994"/>
      <c r="J23" s="657">
        <v>0</v>
      </c>
      <c r="K23" s="654"/>
      <c r="L23" s="860" t="s">
        <v>1525</v>
      </c>
    </row>
    <row r="24" spans="1:12" s="39" customFormat="1" ht="14.25" customHeight="1">
      <c r="A24" s="654"/>
      <c r="B24" s="998" t="s">
        <v>2394</v>
      </c>
      <c r="C24" s="993"/>
      <c r="D24" s="993"/>
      <c r="E24" s="993"/>
      <c r="F24" s="993"/>
      <c r="G24" s="993"/>
      <c r="H24" s="993"/>
      <c r="I24" s="994"/>
      <c r="J24" s="657">
        <v>0</v>
      </c>
      <c r="K24" s="654"/>
      <c r="L24" s="860" t="s">
        <v>1525</v>
      </c>
    </row>
    <row r="25" spans="1:12" s="39" customFormat="1" ht="14.25" customHeight="1">
      <c r="A25" s="654"/>
      <c r="B25" s="995" t="s">
        <v>2395</v>
      </c>
      <c r="C25" s="996"/>
      <c r="D25" s="996"/>
      <c r="E25" s="996"/>
      <c r="F25" s="996"/>
      <c r="G25" s="996"/>
      <c r="H25" s="996"/>
      <c r="I25" s="997"/>
      <c r="J25" s="734">
        <v>0</v>
      </c>
      <c r="K25" s="654"/>
      <c r="L25" s="860" t="s">
        <v>1525</v>
      </c>
    </row>
    <row r="26" spans="1:12" s="39" customFormat="1" ht="14.25" customHeight="1">
      <c r="A26" s="654"/>
      <c r="B26" s="989" t="s">
        <v>2396</v>
      </c>
      <c r="C26" s="990"/>
      <c r="D26" s="990"/>
      <c r="E26" s="990"/>
      <c r="F26" s="990"/>
      <c r="G26" s="990"/>
      <c r="H26" s="990"/>
      <c r="I26" s="991"/>
      <c r="J26" s="657" t="s">
        <v>2309</v>
      </c>
      <c r="K26" s="654"/>
      <c r="L26" s="860" t="s">
        <v>1525</v>
      </c>
    </row>
    <row r="27" spans="1:12" ht="15" customHeight="1">
      <c r="A27" s="57"/>
      <c r="B27" s="658" t="s">
        <v>1526</v>
      </c>
      <c r="C27" s="659">
        <v>46125</v>
      </c>
      <c r="D27" s="58"/>
      <c r="E27" s="58"/>
      <c r="F27" s="656"/>
      <c r="G27" s="57"/>
      <c r="H27" s="57"/>
      <c r="I27" s="29"/>
      <c r="J27" s="57"/>
      <c r="K27" s="57"/>
    </row>
    <row r="28" spans="1:12" ht="15" customHeight="1">
      <c r="A28" s="57"/>
      <c r="B28" s="658"/>
      <c r="C28" s="659"/>
      <c r="D28" s="58"/>
      <c r="E28" s="58"/>
      <c r="F28" s="656"/>
      <c r="G28" s="57"/>
      <c r="H28" s="57"/>
      <c r="I28" s="29"/>
      <c r="J28" s="57"/>
      <c r="K28" s="57"/>
    </row>
    <row r="29" spans="1:12" ht="15" customHeight="1">
      <c r="A29" s="57"/>
      <c r="B29" s="658"/>
      <c r="C29" s="659"/>
      <c r="D29" s="58"/>
      <c r="E29" s="58"/>
      <c r="F29" s="656"/>
      <c r="G29" s="57"/>
      <c r="H29" s="57"/>
      <c r="I29" s="29"/>
      <c r="J29" s="57"/>
      <c r="K29" s="57"/>
    </row>
    <row r="30" spans="1:12" ht="15" customHeight="1">
      <c r="A30" s="57"/>
      <c r="B30" s="658"/>
      <c r="C30" s="659"/>
      <c r="D30" s="58"/>
      <c r="E30" s="58"/>
      <c r="F30" s="656"/>
      <c r="G30" s="57"/>
      <c r="H30" s="57"/>
      <c r="I30" s="29"/>
      <c r="J30" s="57"/>
      <c r="K30" s="57"/>
    </row>
    <row r="31" spans="1:12" ht="15" customHeight="1">
      <c r="A31" s="57"/>
      <c r="B31" s="57"/>
      <c r="C31" s="57"/>
      <c r="D31" s="57"/>
      <c r="E31" s="57"/>
      <c r="F31" s="57" t="s">
        <v>1840</v>
      </c>
      <c r="G31" s="57"/>
      <c r="H31" s="340"/>
      <c r="I31" s="57"/>
      <c r="J31" s="57"/>
      <c r="K31" s="57"/>
    </row>
    <row r="32" spans="1:12" ht="15" customHeight="1">
      <c r="A32" s="57"/>
      <c r="B32" s="57"/>
      <c r="C32" s="57"/>
      <c r="D32" s="57"/>
      <c r="E32" s="57"/>
      <c r="F32" s="57" t="s">
        <v>1841</v>
      </c>
      <c r="G32" s="57"/>
      <c r="H32" s="341"/>
      <c r="I32" s="57" t="s">
        <v>1845</v>
      </c>
      <c r="J32" s="57"/>
      <c r="K32" s="57"/>
    </row>
    <row r="33" spans="1:11" ht="15" customHeight="1">
      <c r="A33" s="57"/>
      <c r="B33" s="57"/>
      <c r="C33" s="57"/>
      <c r="D33" s="57"/>
      <c r="E33" s="57"/>
      <c r="F33" s="57" t="s">
        <v>1844</v>
      </c>
      <c r="G33" s="57"/>
      <c r="H33" s="341"/>
      <c r="I33" s="57"/>
      <c r="J33" s="57"/>
      <c r="K33" s="57"/>
    </row>
    <row r="34" spans="1:11" ht="14.25" customHeight="1">
      <c r="A34" s="57"/>
      <c r="B34" s="57"/>
      <c r="C34" s="57"/>
      <c r="D34" s="57"/>
      <c r="E34" s="57"/>
      <c r="F34" s="57" t="s">
        <v>1842</v>
      </c>
      <c r="G34" s="57"/>
      <c r="H34" s="341"/>
      <c r="I34" s="57"/>
      <c r="J34" s="57"/>
      <c r="K34" s="57"/>
    </row>
    <row r="35" spans="1:11" ht="14.25" customHeight="1">
      <c r="A35" s="57"/>
      <c r="B35" s="57"/>
      <c r="C35" s="57"/>
      <c r="D35" s="57"/>
      <c r="E35" s="57"/>
      <c r="F35" s="57" t="s">
        <v>1843</v>
      </c>
      <c r="G35" s="57"/>
      <c r="H35" s="341"/>
      <c r="I35" s="57" t="s">
        <v>1846</v>
      </c>
      <c r="J35" s="57"/>
      <c r="K35" s="57"/>
    </row>
    <row r="36" spans="1:11" ht="14.2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ht="14.2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ht="14.2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ht="14.2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</sheetData>
  <mergeCells count="25">
    <mergeCell ref="B14:I14"/>
    <mergeCell ref="B15:I15"/>
    <mergeCell ref="B10:I10"/>
    <mergeCell ref="B9:I9"/>
    <mergeCell ref="B13:I13"/>
    <mergeCell ref="B12:I12"/>
    <mergeCell ref="B11:I11"/>
    <mergeCell ref="B2:J2"/>
    <mergeCell ref="B3:J3"/>
    <mergeCell ref="B5:J5"/>
    <mergeCell ref="B6:J6"/>
    <mergeCell ref="B7:I7"/>
    <mergeCell ref="J7:J8"/>
    <mergeCell ref="F4:J4"/>
    <mergeCell ref="B26:I26"/>
    <mergeCell ref="B16:I16"/>
    <mergeCell ref="B17:I17"/>
    <mergeCell ref="B18:I18"/>
    <mergeCell ref="B25:I25"/>
    <mergeCell ref="B19:I19"/>
    <mergeCell ref="B20:I20"/>
    <mergeCell ref="B21:I21"/>
    <mergeCell ref="B23:I23"/>
    <mergeCell ref="B24:I24"/>
    <mergeCell ref="B22:I22"/>
  </mergeCells>
  <hyperlinks>
    <hyperlink ref="L12" location="'04. PŘÍRUBY'!A1" display="» vstup do kategorie" xr:uid="{00000000-0004-0000-0000-000000000000}"/>
    <hyperlink ref="L14" location="'06. PP SVĚRNÉ SPOJKY'!A1" display="» přejít do kategorie" xr:uid="{00000000-0004-0000-0000-000001000000}"/>
    <hyperlink ref="L15" location="'07. PP SVĚRNÉ VENTILY'!A1" display="» přejít do kategorie «" xr:uid="{00000000-0004-0000-0000-000002000000}"/>
    <hyperlink ref="L16" location="'08. NAVRTÁVACÍ OBJÍMKY'!A1" display="» vstup do kategorie" xr:uid="{00000000-0004-0000-0000-000003000000}"/>
    <hyperlink ref="L17" location="'09. PLASTOVÉ ŠROUBENÍ'!A1" display="» vstup do kategorie" xr:uid="{00000000-0004-0000-0000-000004000000}"/>
    <hyperlink ref="L18" location="'10. PVC TLAKOVÉ TVAROVKY'!A1" display="» vstup do kategorie" xr:uid="{00000000-0004-0000-0000-000005000000}"/>
    <hyperlink ref="L19" location="'11. PVC TLAKOVÉ VENTILY'!A1" display="» vstup do kategorie" xr:uid="{00000000-0004-0000-0000-000006000000}"/>
    <hyperlink ref="L20" location="'12. PVC ZPĚTNÉ KLAPKY'!A1" display="» přejít do kategorie «" xr:uid="{00000000-0004-0000-0000-000007000000}"/>
    <hyperlink ref="L23" location="'15. FLEXIBILNÍ HADICE'!A1" display="» vstup do kategorie" xr:uid="{00000000-0004-0000-0000-000008000000}"/>
    <hyperlink ref="L11" location="'03. HLADCE FORMOVANÉ OBLOUKY'!A1" display="» vstup do kategorie " xr:uid="{00000000-0004-0000-0000-000009000000}"/>
    <hyperlink ref="L21" location="'13. PVC LEPIDLA A ČISTIČE'!A1" display="» vstup do kategorie" xr:uid="{00000000-0004-0000-0000-00000A000000}"/>
    <hyperlink ref="L24" location="'16. PVC TLAKOVÉ POTRUBÍ'!A1" display="» vstup do kategorie" xr:uid="{00000000-0004-0000-0000-00000B000000}"/>
    <hyperlink ref="L25" location="'17. PE TLAKOVÉ POTRUBÍ'!A1" display="» vstup do kategorie" xr:uid="{00000000-0004-0000-0000-00000C000000}"/>
    <hyperlink ref="L13" location="'05. STROJE PRO SPOJOVÁNÍ'!A1" display="» vstup do kategorie " xr:uid="{00000000-0004-0000-0000-00000D000000}"/>
    <hyperlink ref="L9" location="'01. ELEKTROTVAROVKY '!A1" display="» vstup do kategorie " xr:uid="{00000000-0004-0000-0000-00000E000000}"/>
    <hyperlink ref="L10" location="'02. TVAROVKY NA TUPO'!A1" display="» vstup do kategorie" xr:uid="{00000000-0004-0000-0000-00000F000000}"/>
    <hyperlink ref="L26" location="'18. BAZÉNOVÉ PŘÍSLUŠENSTVÍ'!A1" display="» vstup do kategorie" xr:uid="{FA1092F1-CD08-42C0-9AB0-F7F1D9BBDC67}"/>
    <hyperlink ref="L22" location="'14. STAVEBNÍ CHEMIE GRIFFON'!A1" display="» vstup do kategorie" xr:uid="{CDCA31FA-E320-4557-8AD0-3A7198659388}"/>
  </hyperlinks>
  <printOptions horizontalCentered="1"/>
  <pageMargins left="0.78740157480314965" right="0.78740157480314965" top="0.98425196850393704" bottom="0.98425196850393704" header="0.51181102362204722" footer="0.51181102362204722"/>
  <pageSetup scale="90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tabColor theme="2"/>
    <pageSetUpPr autoPageBreaks="0"/>
  </sheetPr>
  <dimension ref="B2:F149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0" customWidth="1"/>
    <col min="2" max="2" width="45.7109375" style="244" customWidth="1"/>
    <col min="3" max="3" width="15.7109375" style="60" customWidth="1"/>
    <col min="4" max="4" width="16.42578125" style="245" customWidth="1"/>
    <col min="5" max="5" width="14.7109375" style="13" customWidth="1"/>
    <col min="6" max="6" width="14.7109375" style="278" customWidth="1"/>
    <col min="7" max="7" width="2.140625" style="10" customWidth="1"/>
    <col min="8" max="16384" width="9.140625" style="10"/>
  </cols>
  <sheetData>
    <row r="2" spans="2:6" ht="20.85" customHeight="1">
      <c r="B2" s="1176" t="s">
        <v>1439</v>
      </c>
      <c r="C2" s="1176"/>
      <c r="D2" s="1176"/>
      <c r="E2" s="1176"/>
      <c r="F2" s="1176"/>
    </row>
    <row r="3" spans="2:6" ht="14.25" customHeight="1">
      <c r="B3" s="1053" t="s">
        <v>1376</v>
      </c>
      <c r="C3" s="1037" t="s">
        <v>1407</v>
      </c>
      <c r="D3" s="1034" t="s">
        <v>1450</v>
      </c>
      <c r="E3" s="1060" t="s">
        <v>1666</v>
      </c>
      <c r="F3" s="1043" t="s">
        <v>1549</v>
      </c>
    </row>
    <row r="4" spans="2:6" ht="14.25" customHeight="1">
      <c r="B4" s="1054"/>
      <c r="C4" s="1038"/>
      <c r="D4" s="1035"/>
      <c r="E4" s="1061"/>
      <c r="F4" s="1044"/>
    </row>
    <row r="5" spans="2:6" ht="14.25" customHeight="1">
      <c r="B5" s="1055"/>
      <c r="C5" s="1039"/>
      <c r="D5" s="1036"/>
      <c r="E5" s="1062"/>
      <c r="F5" s="801">
        <f>'RABATOVÝ LIST '!J17</f>
        <v>0</v>
      </c>
    </row>
    <row r="6" spans="2:6" ht="14.25" customHeight="1" thickBot="1">
      <c r="B6" s="279"/>
      <c r="C6" s="280"/>
      <c r="D6" s="281"/>
      <c r="E6" s="282"/>
      <c r="F6" s="283"/>
    </row>
    <row r="7" spans="2:6" ht="14.25" customHeight="1">
      <c r="B7" s="285"/>
      <c r="C7" s="286"/>
      <c r="D7" s="287"/>
      <c r="E7" s="288"/>
      <c r="F7" s="289"/>
    </row>
    <row r="8" spans="2:6" ht="14.25" customHeight="1">
      <c r="B8" s="100"/>
      <c r="C8" s="239">
        <v>450001</v>
      </c>
      <c r="D8" s="240" t="s">
        <v>275</v>
      </c>
      <c r="E8" s="324">
        <v>7.5785419008000012</v>
      </c>
      <c r="F8" s="325">
        <f t="shared" ref="F8:F100" si="0">E8*(100-$F$5)/100</f>
        <v>7.5785419008000012</v>
      </c>
    </row>
    <row r="9" spans="2:6" ht="14.25" customHeight="1">
      <c r="B9" s="626" t="s">
        <v>1438</v>
      </c>
      <c r="C9" s="231">
        <v>450002</v>
      </c>
      <c r="D9" s="232" t="s">
        <v>276</v>
      </c>
      <c r="E9" s="222">
        <v>12.1208090016</v>
      </c>
      <c r="F9" s="326">
        <f t="shared" si="0"/>
        <v>12.120809001600001</v>
      </c>
    </row>
    <row r="10" spans="2:6" ht="14.25" customHeight="1">
      <c r="B10" s="65"/>
      <c r="C10" s="231">
        <v>450003</v>
      </c>
      <c r="D10" s="232" t="s">
        <v>277</v>
      </c>
      <c r="E10" s="222">
        <v>13.663236600000001</v>
      </c>
      <c r="F10" s="326">
        <f t="shared" si="0"/>
        <v>13.663236599999999</v>
      </c>
    </row>
    <row r="11" spans="2:6" ht="14.25" customHeight="1">
      <c r="B11" s="97"/>
      <c r="C11" s="231">
        <v>450004</v>
      </c>
      <c r="D11" s="232" t="s">
        <v>451</v>
      </c>
      <c r="E11" s="222">
        <v>21.241778500799999</v>
      </c>
      <c r="F11" s="326">
        <f t="shared" si="0"/>
        <v>21.241778500800002</v>
      </c>
    </row>
    <row r="12" spans="2:6" ht="14.25" customHeight="1">
      <c r="B12" s="4"/>
      <c r="C12" s="231">
        <v>450005</v>
      </c>
      <c r="D12" s="232" t="s">
        <v>452</v>
      </c>
      <c r="E12" s="222">
        <v>24.278053300800003</v>
      </c>
      <c r="F12" s="326">
        <f t="shared" si="0"/>
        <v>24.278053300800003</v>
      </c>
    </row>
    <row r="13" spans="2:6" ht="14.25" customHeight="1">
      <c r="B13" s="230"/>
      <c r="C13" s="231">
        <v>450006</v>
      </c>
      <c r="D13" s="232" t="s">
        <v>453</v>
      </c>
      <c r="E13" s="222">
        <v>43.9895493024</v>
      </c>
      <c r="F13" s="326">
        <f t="shared" si="0"/>
        <v>43.9895493024</v>
      </c>
    </row>
    <row r="14" spans="2:6" ht="14.25" customHeight="1">
      <c r="B14" s="230"/>
      <c r="C14" s="231">
        <v>450007</v>
      </c>
      <c r="D14" s="232" t="s">
        <v>454</v>
      </c>
      <c r="E14" s="222">
        <v>89.497236004800001</v>
      </c>
      <c r="F14" s="326">
        <f t="shared" si="0"/>
        <v>89.497236004800001</v>
      </c>
    </row>
    <row r="15" spans="2:6" ht="14.25" customHeight="1">
      <c r="B15" s="230"/>
      <c r="C15" s="239">
        <v>450008</v>
      </c>
      <c r="D15" s="240" t="s">
        <v>455</v>
      </c>
      <c r="E15" s="324">
        <v>112.24500680640001</v>
      </c>
      <c r="F15" s="325">
        <f>E15*(100-$F$5)/100</f>
        <v>112.24500680640001</v>
      </c>
    </row>
    <row r="16" spans="2:6" ht="14.25" customHeight="1" thickBot="1">
      <c r="B16" s="249"/>
      <c r="C16" s="250"/>
      <c r="D16" s="251"/>
      <c r="E16" s="206"/>
      <c r="F16" s="207"/>
    </row>
    <row r="17" spans="2:6" ht="14.25" customHeight="1" thickBot="1">
      <c r="C17" s="28"/>
      <c r="E17" s="284"/>
      <c r="F17" s="284"/>
    </row>
    <row r="18" spans="2:6" ht="14.25" customHeight="1">
      <c r="B18" s="229"/>
      <c r="C18" s="235"/>
      <c r="D18" s="105"/>
      <c r="E18" s="293"/>
      <c r="F18" s="291"/>
    </row>
    <row r="19" spans="2:6" ht="14.25" customHeight="1">
      <c r="B19" s="100"/>
      <c r="C19" s="239">
        <v>451000</v>
      </c>
      <c r="D19" s="240" t="s">
        <v>480</v>
      </c>
      <c r="E19" s="324">
        <v>6.131424</v>
      </c>
      <c r="F19" s="325">
        <f t="shared" si="0"/>
        <v>6.1314239999999991</v>
      </c>
    </row>
    <row r="20" spans="2:6" ht="14.25" customHeight="1">
      <c r="B20" s="626" t="s">
        <v>1690</v>
      </c>
      <c r="C20" s="239">
        <v>451001</v>
      </c>
      <c r="D20" s="240" t="s">
        <v>191</v>
      </c>
      <c r="E20" s="324">
        <v>7.5785419008000012</v>
      </c>
      <c r="F20" s="325">
        <f t="shared" ref="F20:F21" si="1">E20*(100-$F$5)/100</f>
        <v>7.5785419008000012</v>
      </c>
    </row>
    <row r="21" spans="2:6" ht="14.25" customHeight="1">
      <c r="B21" s="5" t="s">
        <v>1440</v>
      </c>
      <c r="C21" s="239">
        <v>451012</v>
      </c>
      <c r="D21" s="240" t="s">
        <v>194</v>
      </c>
      <c r="E21" s="324">
        <v>12.124944000000001</v>
      </c>
      <c r="F21" s="325">
        <f t="shared" si="1"/>
        <v>12.124944000000001</v>
      </c>
    </row>
    <row r="22" spans="2:6" ht="14.25" customHeight="1">
      <c r="B22" s="5"/>
      <c r="C22" s="231">
        <v>451002</v>
      </c>
      <c r="D22" s="232" t="s">
        <v>193</v>
      </c>
      <c r="E22" s="222">
        <v>12.1208090016</v>
      </c>
      <c r="F22" s="326">
        <f t="shared" si="0"/>
        <v>12.120809001600001</v>
      </c>
    </row>
    <row r="23" spans="2:6" ht="14.25" customHeight="1">
      <c r="B23" s="626"/>
      <c r="C23" s="231">
        <v>451014</v>
      </c>
      <c r="D23" s="232" t="s">
        <v>456</v>
      </c>
      <c r="E23" s="222">
        <v>18.203327999999999</v>
      </c>
      <c r="F23" s="326">
        <f t="shared" si="0"/>
        <v>18.203327999999999</v>
      </c>
    </row>
    <row r="24" spans="2:6" ht="14.25" customHeight="1">
      <c r="B24" s="5"/>
      <c r="C24" s="231">
        <v>451003</v>
      </c>
      <c r="D24" s="232" t="s">
        <v>196</v>
      </c>
      <c r="E24" s="222">
        <v>18.205503700800001</v>
      </c>
      <c r="F24" s="326">
        <f t="shared" si="0"/>
        <v>18.205503700800001</v>
      </c>
    </row>
    <row r="25" spans="2:6" ht="14.25" customHeight="1">
      <c r="B25" s="5"/>
      <c r="C25" s="231">
        <v>451017</v>
      </c>
      <c r="D25" s="232" t="s">
        <v>200</v>
      </c>
      <c r="E25" s="222">
        <v>22.743552000000001</v>
      </c>
      <c r="F25" s="326">
        <f t="shared" si="0"/>
        <v>22.743552000000001</v>
      </c>
    </row>
    <row r="26" spans="2:6" ht="14.25" customHeight="1">
      <c r="B26" s="97"/>
      <c r="C26" s="231">
        <v>451004</v>
      </c>
      <c r="D26" s="232" t="s">
        <v>199</v>
      </c>
      <c r="E26" s="222">
        <v>22.747770801600002</v>
      </c>
      <c r="F26" s="326">
        <f t="shared" si="0"/>
        <v>22.747770801599998</v>
      </c>
    </row>
    <row r="27" spans="2:6" ht="14.25" customHeight="1">
      <c r="B27" s="97"/>
      <c r="C27" s="231">
        <v>451019</v>
      </c>
      <c r="D27" s="232" t="s">
        <v>204</v>
      </c>
      <c r="E27" s="222">
        <v>31.382442000000008</v>
      </c>
      <c r="F27" s="326">
        <f t="shared" si="0"/>
        <v>31.382442000000012</v>
      </c>
    </row>
    <row r="28" spans="2:6" ht="14.25" customHeight="1">
      <c r="B28" s="97"/>
      <c r="C28" s="231">
        <v>451020</v>
      </c>
      <c r="D28" s="232" t="s">
        <v>203</v>
      </c>
      <c r="E28" s="222">
        <v>31.382442000000008</v>
      </c>
      <c r="F28" s="326">
        <f t="shared" si="0"/>
        <v>31.382442000000012</v>
      </c>
    </row>
    <row r="29" spans="2:6" ht="14.25" customHeight="1">
      <c r="B29" s="4"/>
      <c r="C29" s="231">
        <v>451005</v>
      </c>
      <c r="D29" s="232" t="s">
        <v>202</v>
      </c>
      <c r="E29" s="222">
        <v>31.382442000000008</v>
      </c>
      <c r="F29" s="326">
        <f t="shared" si="0"/>
        <v>31.382442000000012</v>
      </c>
    </row>
    <row r="30" spans="2:6" ht="14.25" customHeight="1">
      <c r="B30" s="230"/>
      <c r="C30" s="231">
        <v>451006</v>
      </c>
      <c r="D30" s="232" t="s">
        <v>278</v>
      </c>
      <c r="E30" s="222">
        <v>71.816160000000011</v>
      </c>
      <c r="F30" s="326">
        <f t="shared" si="0"/>
        <v>71.816160000000011</v>
      </c>
    </row>
    <row r="31" spans="2:6" ht="14.25" customHeight="1">
      <c r="B31" s="230"/>
      <c r="C31" s="231">
        <v>451011</v>
      </c>
      <c r="D31" s="232" t="s">
        <v>280</v>
      </c>
      <c r="E31" s="222">
        <v>99.725808000000015</v>
      </c>
      <c r="F31" s="326">
        <f>E31*(100-$F$5)/100</f>
        <v>99.725808000000015</v>
      </c>
    </row>
    <row r="32" spans="2:6" ht="14.25" customHeight="1" thickBot="1">
      <c r="B32" s="249"/>
      <c r="C32" s="250"/>
      <c r="D32" s="251"/>
      <c r="E32" s="206"/>
      <c r="F32" s="207"/>
    </row>
    <row r="33" spans="2:6" ht="14.25" customHeight="1" thickBot="1">
      <c r="C33" s="28"/>
      <c r="E33" s="284"/>
      <c r="F33" s="284"/>
    </row>
    <row r="34" spans="2:6" ht="14.25" customHeight="1">
      <c r="B34" s="229"/>
      <c r="C34" s="235"/>
      <c r="D34" s="105"/>
      <c r="E34" s="293"/>
      <c r="F34" s="291"/>
    </row>
    <row r="35" spans="2:6" ht="14.25" customHeight="1">
      <c r="B35" s="100"/>
      <c r="C35" s="239">
        <v>452001</v>
      </c>
      <c r="D35" s="240" t="s">
        <v>133</v>
      </c>
      <c r="E35" s="324">
        <v>5.4896400000000014</v>
      </c>
      <c r="F35" s="325">
        <f t="shared" si="0"/>
        <v>5.4896400000000014</v>
      </c>
    </row>
    <row r="36" spans="2:6" ht="14.25" customHeight="1">
      <c r="B36" s="626" t="s">
        <v>1378</v>
      </c>
      <c r="C36" s="231">
        <v>452002</v>
      </c>
      <c r="D36" s="232" t="s">
        <v>132</v>
      </c>
      <c r="E36" s="222">
        <v>6.1300980000000012</v>
      </c>
      <c r="F36" s="326">
        <f t="shared" si="0"/>
        <v>6.1300980000000012</v>
      </c>
    </row>
    <row r="37" spans="2:6" ht="14.25" customHeight="1">
      <c r="B37" s="5" t="s">
        <v>1441</v>
      </c>
      <c r="C37" s="231">
        <v>452003</v>
      </c>
      <c r="D37" s="232" t="s">
        <v>131</v>
      </c>
      <c r="E37" s="222">
        <v>10.338822000000002</v>
      </c>
      <c r="F37" s="326">
        <f t="shared" si="0"/>
        <v>10.338822000000002</v>
      </c>
    </row>
    <row r="38" spans="2:6" ht="14.25" customHeight="1">
      <c r="B38" s="97"/>
      <c r="C38" s="231">
        <v>452004</v>
      </c>
      <c r="D38" s="232" t="s">
        <v>130</v>
      </c>
      <c r="E38" s="222">
        <v>14.456052000000003</v>
      </c>
      <c r="F38" s="326">
        <f t="shared" si="0"/>
        <v>14.456052000000005</v>
      </c>
    </row>
    <row r="39" spans="2:6" ht="14.25" customHeight="1">
      <c r="B39" s="4"/>
      <c r="C39" s="231">
        <v>452005</v>
      </c>
      <c r="D39" s="232" t="s">
        <v>134</v>
      </c>
      <c r="E39" s="222">
        <v>25.252344000000011</v>
      </c>
      <c r="F39" s="326">
        <f t="shared" si="0"/>
        <v>25.252344000000011</v>
      </c>
    </row>
    <row r="40" spans="2:6" ht="14.25" customHeight="1">
      <c r="B40" s="230"/>
      <c r="C40" s="231">
        <v>452006</v>
      </c>
      <c r="D40" s="232" t="s">
        <v>135</v>
      </c>
      <c r="E40" s="222">
        <v>31.382442000000008</v>
      </c>
      <c r="F40" s="326">
        <f t="shared" si="0"/>
        <v>31.382442000000012</v>
      </c>
    </row>
    <row r="41" spans="2:6" ht="14.25" customHeight="1">
      <c r="B41" s="230"/>
      <c r="C41" s="231">
        <v>452007</v>
      </c>
      <c r="D41" s="232" t="s">
        <v>157</v>
      </c>
      <c r="E41" s="222">
        <v>64.32028200000002</v>
      </c>
      <c r="F41" s="326">
        <f t="shared" si="0"/>
        <v>64.32028200000002</v>
      </c>
    </row>
    <row r="42" spans="2:6" ht="14.25" customHeight="1">
      <c r="B42" s="230"/>
      <c r="C42" s="239">
        <v>452008</v>
      </c>
      <c r="D42" s="240" t="s">
        <v>158</v>
      </c>
      <c r="E42" s="324">
        <v>75.116574000000014</v>
      </c>
      <c r="F42" s="325">
        <f>E42*(100-$F$5)/100</f>
        <v>75.116574000000014</v>
      </c>
    </row>
    <row r="43" spans="2:6" ht="14.25" customHeight="1" thickBot="1">
      <c r="B43" s="249"/>
      <c r="C43" s="250"/>
      <c r="D43" s="251"/>
      <c r="E43" s="206"/>
      <c r="F43" s="207"/>
    </row>
    <row r="44" spans="2:6" ht="14.25" customHeight="1" thickBot="1">
      <c r="C44" s="28"/>
      <c r="E44" s="284"/>
      <c r="F44" s="284"/>
    </row>
    <row r="45" spans="2:6" ht="14.25" customHeight="1">
      <c r="B45" s="229"/>
      <c r="C45" s="235"/>
      <c r="D45" s="105"/>
      <c r="E45" s="293"/>
      <c r="F45" s="291"/>
    </row>
    <row r="46" spans="2:6" ht="14.25" customHeight="1">
      <c r="B46" s="626" t="s">
        <v>1378</v>
      </c>
      <c r="C46" s="239">
        <v>453001</v>
      </c>
      <c r="D46" s="240" t="s">
        <v>133</v>
      </c>
      <c r="E46" s="324">
        <v>5.4896400000000014</v>
      </c>
      <c r="F46" s="325">
        <f t="shared" si="0"/>
        <v>5.4896400000000014</v>
      </c>
    </row>
    <row r="47" spans="2:6" ht="14.25" customHeight="1">
      <c r="B47" s="5" t="s">
        <v>1442</v>
      </c>
      <c r="C47" s="231">
        <v>453002</v>
      </c>
      <c r="D47" s="232" t="s">
        <v>132</v>
      </c>
      <c r="E47" s="222">
        <v>6.7705560000000018</v>
      </c>
      <c r="F47" s="326">
        <f t="shared" si="0"/>
        <v>6.7705560000000018</v>
      </c>
    </row>
    <row r="48" spans="2:6" ht="14.25" customHeight="1">
      <c r="B48" s="5"/>
      <c r="C48" s="231">
        <v>453003</v>
      </c>
      <c r="D48" s="232" t="s">
        <v>131</v>
      </c>
      <c r="E48" s="222">
        <v>12.260196000000002</v>
      </c>
      <c r="F48" s="326">
        <f t="shared" si="0"/>
        <v>12.260196000000002</v>
      </c>
    </row>
    <row r="49" spans="2:6" ht="14.25" customHeight="1">
      <c r="B49" s="97"/>
      <c r="C49" s="231">
        <v>453004</v>
      </c>
      <c r="D49" s="232" t="s">
        <v>130</v>
      </c>
      <c r="E49" s="222">
        <v>14.913522000000006</v>
      </c>
      <c r="F49" s="326">
        <f t="shared" si="0"/>
        <v>14.913522000000006</v>
      </c>
    </row>
    <row r="50" spans="2:6" ht="14.25" customHeight="1">
      <c r="B50" s="4"/>
      <c r="C50" s="231">
        <v>453005</v>
      </c>
      <c r="D50" s="232" t="s">
        <v>134</v>
      </c>
      <c r="E50" s="222">
        <v>24.611886000000005</v>
      </c>
      <c r="F50" s="326">
        <f t="shared" si="0"/>
        <v>24.611886000000005</v>
      </c>
    </row>
    <row r="51" spans="2:6" ht="14.25" customHeight="1">
      <c r="B51" s="4"/>
      <c r="C51" s="231">
        <v>453006</v>
      </c>
      <c r="D51" s="232" t="s">
        <v>135</v>
      </c>
      <c r="E51" s="222">
        <v>32.937840000000008</v>
      </c>
      <c r="F51" s="326">
        <f t="shared" ref="F51" si="2">E51*(100-$F$5)/100</f>
        <v>32.937840000000008</v>
      </c>
    </row>
    <row r="52" spans="2:6" ht="14.25" customHeight="1">
      <c r="B52" s="4"/>
      <c r="C52" s="231">
        <v>453007</v>
      </c>
      <c r="D52" s="232" t="s">
        <v>157</v>
      </c>
      <c r="E52" s="222">
        <v>64.960740000000001</v>
      </c>
      <c r="F52" s="326">
        <f t="shared" si="0"/>
        <v>64.960740000000001</v>
      </c>
    </row>
    <row r="53" spans="2:6" ht="14.25" customHeight="1" thickBot="1">
      <c r="B53" s="249"/>
      <c r="C53" s="250"/>
      <c r="D53" s="251"/>
      <c r="E53" s="206"/>
      <c r="F53" s="207"/>
    </row>
    <row r="54" spans="2:6" ht="14.25" customHeight="1">
      <c r="B54" s="668"/>
      <c r="C54" s="59"/>
      <c r="D54" s="29"/>
      <c r="E54" s="202"/>
      <c r="F54" s="202"/>
    </row>
    <row r="55" spans="2:6" ht="14.25" customHeight="1">
      <c r="B55" s="668"/>
      <c r="C55" s="59"/>
      <c r="D55" s="29"/>
      <c r="E55" s="202"/>
      <c r="F55" s="202"/>
    </row>
    <row r="56" spans="2:6" ht="14.25" customHeight="1">
      <c r="B56" s="668"/>
      <c r="C56" s="59"/>
      <c r="D56" s="29"/>
      <c r="E56" s="202"/>
      <c r="F56" s="202"/>
    </row>
    <row r="57" spans="2:6" ht="14.25" customHeight="1">
      <c r="B57" s="668"/>
      <c r="C57" s="59"/>
      <c r="D57" s="29"/>
      <c r="E57" s="202"/>
      <c r="F57" s="202"/>
    </row>
    <row r="58" spans="2:6" ht="14.25" customHeight="1" thickBot="1">
      <c r="C58" s="28"/>
      <c r="E58" s="284"/>
      <c r="F58" s="284"/>
    </row>
    <row r="59" spans="2:6" ht="14.25" customHeight="1">
      <c r="B59" s="229"/>
      <c r="C59" s="235"/>
      <c r="D59" s="105"/>
      <c r="E59" s="293"/>
      <c r="F59" s="291"/>
    </row>
    <row r="60" spans="2:6" ht="14.25" customHeight="1">
      <c r="B60" s="100"/>
      <c r="C60" s="239">
        <v>454001</v>
      </c>
      <c r="D60" s="240" t="s">
        <v>275</v>
      </c>
      <c r="E60" s="324">
        <v>10.338822000000002</v>
      </c>
      <c r="F60" s="325">
        <f t="shared" si="0"/>
        <v>10.338822000000002</v>
      </c>
    </row>
    <row r="61" spans="2:6" ht="14.25" customHeight="1">
      <c r="B61" s="626" t="s">
        <v>1443</v>
      </c>
      <c r="C61" s="231">
        <v>454002</v>
      </c>
      <c r="D61" s="232" t="s">
        <v>276</v>
      </c>
      <c r="E61" s="222">
        <v>10.979280000000003</v>
      </c>
      <c r="F61" s="326">
        <f t="shared" si="0"/>
        <v>10.979280000000003</v>
      </c>
    </row>
    <row r="62" spans="2:6" ht="14.25" customHeight="1">
      <c r="B62" s="65"/>
      <c r="C62" s="231">
        <v>454003</v>
      </c>
      <c r="D62" s="232" t="s">
        <v>277</v>
      </c>
      <c r="E62" s="222">
        <v>13.632606000000003</v>
      </c>
      <c r="F62" s="326">
        <f t="shared" si="0"/>
        <v>13.632606000000003</v>
      </c>
    </row>
    <row r="63" spans="2:6" ht="14.25" customHeight="1">
      <c r="B63" s="97"/>
      <c r="C63" s="231">
        <v>454004</v>
      </c>
      <c r="D63" s="232" t="s">
        <v>451</v>
      </c>
      <c r="E63" s="222">
        <v>43.002180000000003</v>
      </c>
      <c r="F63" s="326">
        <f t="shared" si="0"/>
        <v>43.002179999999996</v>
      </c>
    </row>
    <row r="64" spans="2:6" ht="14.25" customHeight="1">
      <c r="B64" s="4"/>
      <c r="C64" s="231">
        <v>454005</v>
      </c>
      <c r="D64" s="232" t="s">
        <v>452</v>
      </c>
      <c r="E64" s="222">
        <v>49.864230000000013</v>
      </c>
      <c r="F64" s="326">
        <f t="shared" si="0"/>
        <v>49.864230000000013</v>
      </c>
    </row>
    <row r="65" spans="2:6" ht="14.25" customHeight="1">
      <c r="B65" s="230"/>
      <c r="C65" s="231">
        <v>454006</v>
      </c>
      <c r="D65" s="232" t="s">
        <v>453</v>
      </c>
      <c r="E65" s="222">
        <v>71.822790000000012</v>
      </c>
      <c r="F65" s="326">
        <f t="shared" si="0"/>
        <v>71.822790000000012</v>
      </c>
    </row>
    <row r="66" spans="2:6" ht="14.25" customHeight="1">
      <c r="B66" s="230"/>
      <c r="C66" s="231">
        <v>454007</v>
      </c>
      <c r="D66" s="232" t="s">
        <v>454</v>
      </c>
      <c r="E66" s="222">
        <v>375.94884600000012</v>
      </c>
      <c r="F66" s="326">
        <f t="shared" si="0"/>
        <v>375.94884600000012</v>
      </c>
    </row>
    <row r="67" spans="2:6" ht="14.25" customHeight="1">
      <c r="B67" s="230"/>
      <c r="C67" s="239">
        <v>454008</v>
      </c>
      <c r="D67" s="240" t="s">
        <v>455</v>
      </c>
      <c r="E67" s="324">
        <v>478.51362000000012</v>
      </c>
      <c r="F67" s="325">
        <f>E67*(100-$F$5)/100</f>
        <v>478.51362000000006</v>
      </c>
    </row>
    <row r="68" spans="2:6" ht="14.25" customHeight="1" thickBot="1">
      <c r="B68" s="249"/>
      <c r="C68" s="250"/>
      <c r="D68" s="251"/>
      <c r="E68" s="206"/>
      <c r="F68" s="207"/>
    </row>
    <row r="69" spans="2:6" ht="14.25" customHeight="1" thickBot="1">
      <c r="C69" s="28"/>
      <c r="E69" s="284"/>
      <c r="F69" s="284"/>
    </row>
    <row r="70" spans="2:6" ht="14.25" customHeight="1">
      <c r="B70" s="229"/>
      <c r="C70" s="235"/>
      <c r="D70" s="105"/>
      <c r="E70" s="293"/>
      <c r="F70" s="291"/>
    </row>
    <row r="71" spans="2:6" ht="14.25" customHeight="1">
      <c r="B71" s="626" t="s">
        <v>1444</v>
      </c>
      <c r="C71" s="239">
        <v>455001</v>
      </c>
      <c r="D71" s="240" t="s">
        <v>191</v>
      </c>
      <c r="E71" s="324">
        <v>12.262848</v>
      </c>
      <c r="F71" s="325">
        <f t="shared" si="0"/>
        <v>12.262847999999998</v>
      </c>
    </row>
    <row r="72" spans="2:6" ht="14.25" customHeight="1">
      <c r="B72" s="626"/>
      <c r="C72" s="231">
        <v>455002</v>
      </c>
      <c r="D72" s="232" t="s">
        <v>193</v>
      </c>
      <c r="E72" s="222">
        <v>13.63128</v>
      </c>
      <c r="F72" s="326">
        <f t="shared" si="0"/>
        <v>13.631279999999999</v>
      </c>
    </row>
    <row r="73" spans="2:6" ht="14.25" customHeight="1">
      <c r="B73" s="65"/>
      <c r="C73" s="231">
        <v>455003</v>
      </c>
      <c r="D73" s="232" t="s">
        <v>196</v>
      </c>
      <c r="E73" s="222">
        <v>42.368352000000002</v>
      </c>
      <c r="F73" s="326">
        <f t="shared" si="0"/>
        <v>42.368352000000002</v>
      </c>
    </row>
    <row r="74" spans="2:6" ht="14.25" customHeight="1">
      <c r="B74" s="97"/>
      <c r="C74" s="231">
        <v>455004</v>
      </c>
      <c r="D74" s="232" t="s">
        <v>199</v>
      </c>
      <c r="E74" s="222">
        <v>49.857599999999998</v>
      </c>
      <c r="F74" s="326">
        <f t="shared" si="0"/>
        <v>49.857600000000005</v>
      </c>
    </row>
    <row r="75" spans="2:6" ht="14.25" customHeight="1">
      <c r="B75" s="4"/>
      <c r="C75" s="231">
        <v>455005</v>
      </c>
      <c r="D75" s="232" t="s">
        <v>202</v>
      </c>
      <c r="E75" s="222">
        <v>71.816160000000011</v>
      </c>
      <c r="F75" s="326">
        <f t="shared" si="0"/>
        <v>71.816160000000011</v>
      </c>
    </row>
    <row r="76" spans="2:6" ht="14.25" customHeight="1" thickBot="1">
      <c r="B76" s="249"/>
      <c r="C76" s="250"/>
      <c r="D76" s="251"/>
      <c r="E76" s="206"/>
      <c r="F76" s="207"/>
    </row>
    <row r="77" spans="2:6" ht="14.25" customHeight="1" thickBot="1">
      <c r="C77" s="28"/>
      <c r="E77" s="284"/>
      <c r="F77" s="284"/>
    </row>
    <row r="78" spans="2:6" ht="14.25" customHeight="1">
      <c r="B78" s="229"/>
      <c r="C78" s="235"/>
      <c r="D78" s="105"/>
      <c r="E78" s="293"/>
      <c r="F78" s="291"/>
    </row>
    <row r="79" spans="2:6" ht="14.25" customHeight="1">
      <c r="B79" s="100"/>
      <c r="C79" s="239">
        <v>456001</v>
      </c>
      <c r="D79" s="850" t="s">
        <v>480</v>
      </c>
      <c r="E79" s="324">
        <v>16.687366300800001</v>
      </c>
      <c r="F79" s="325">
        <f t="shared" si="0"/>
        <v>16.687366300800001</v>
      </c>
    </row>
    <row r="80" spans="2:6" ht="14.25" customHeight="1">
      <c r="B80" s="626" t="s">
        <v>1445</v>
      </c>
      <c r="C80" s="231">
        <v>456002</v>
      </c>
      <c r="D80" s="232" t="s">
        <v>191</v>
      </c>
      <c r="E80" s="222">
        <v>21.241778500799999</v>
      </c>
      <c r="F80" s="326">
        <f t="shared" si="0"/>
        <v>21.241778500800002</v>
      </c>
    </row>
    <row r="81" spans="2:6" ht="14.25" customHeight="1">
      <c r="B81" s="65"/>
      <c r="C81" s="231">
        <v>456003</v>
      </c>
      <c r="D81" s="232" t="s">
        <v>194</v>
      </c>
      <c r="E81" s="222">
        <v>24.278053300800003</v>
      </c>
      <c r="F81" s="326">
        <f t="shared" si="0"/>
        <v>24.278053300800003</v>
      </c>
    </row>
    <row r="82" spans="2:6" ht="14.25" customHeight="1">
      <c r="B82" s="97"/>
      <c r="C82" s="231">
        <v>456004</v>
      </c>
      <c r="D82" s="232" t="s">
        <v>193</v>
      </c>
      <c r="E82" s="222">
        <v>24.278053300800003</v>
      </c>
      <c r="F82" s="326">
        <f t="shared" si="0"/>
        <v>24.278053300800003</v>
      </c>
    </row>
    <row r="83" spans="2:6" ht="14.25" customHeight="1">
      <c r="B83" s="4"/>
      <c r="C83" s="231">
        <v>456005</v>
      </c>
      <c r="D83" s="232" t="s">
        <v>197</v>
      </c>
      <c r="E83" s="222">
        <v>24.278053300800003</v>
      </c>
      <c r="F83" s="326">
        <f t="shared" si="0"/>
        <v>24.278053300800003</v>
      </c>
    </row>
    <row r="84" spans="2:6" ht="14.25" customHeight="1">
      <c r="B84" s="230"/>
      <c r="C84" s="231">
        <v>456006</v>
      </c>
      <c r="D84" s="232" t="s">
        <v>196</v>
      </c>
      <c r="E84" s="222">
        <v>28.808175302400002</v>
      </c>
      <c r="F84" s="326">
        <f t="shared" si="0"/>
        <v>28.808175302400006</v>
      </c>
    </row>
    <row r="85" spans="2:6" ht="14.25" customHeight="1">
      <c r="B85" s="230"/>
      <c r="C85" s="239">
        <v>456007</v>
      </c>
      <c r="D85" s="240" t="s">
        <v>199</v>
      </c>
      <c r="E85" s="324">
        <v>30.350602900800006</v>
      </c>
      <c r="F85" s="325">
        <f t="shared" si="0"/>
        <v>30.350602900800006</v>
      </c>
    </row>
    <row r="86" spans="2:6" ht="14.25" customHeight="1">
      <c r="B86" s="230"/>
      <c r="C86" s="231">
        <v>456008</v>
      </c>
      <c r="D86" s="232" t="s">
        <v>202</v>
      </c>
      <c r="E86" s="222">
        <v>51.568091203199998</v>
      </c>
      <c r="F86" s="326">
        <f t="shared" si="0"/>
        <v>51.568091203199998</v>
      </c>
    </row>
    <row r="87" spans="2:6" ht="14.25" customHeight="1" thickBot="1">
      <c r="B87" s="249"/>
      <c r="C87" s="250"/>
      <c r="D87" s="251"/>
      <c r="E87" s="275"/>
      <c r="F87" s="207"/>
    </row>
    <row r="88" spans="2:6" ht="14.25" customHeight="1" thickBot="1">
      <c r="C88" s="28"/>
      <c r="E88" s="277"/>
      <c r="F88" s="284"/>
    </row>
    <row r="89" spans="2:6" ht="14.25" customHeight="1">
      <c r="B89" s="229"/>
      <c r="C89" s="235"/>
      <c r="D89" s="105"/>
      <c r="E89" s="290"/>
      <c r="F89" s="291"/>
    </row>
    <row r="90" spans="2:6" ht="14.25" customHeight="1">
      <c r="B90" s="100"/>
      <c r="C90" s="239">
        <v>457001</v>
      </c>
      <c r="D90" s="240" t="s">
        <v>191</v>
      </c>
      <c r="E90" s="324">
        <v>11.619738000000003</v>
      </c>
      <c r="F90" s="325">
        <f t="shared" si="0"/>
        <v>11.619738000000005</v>
      </c>
    </row>
    <row r="91" spans="2:6" ht="14.25" customHeight="1">
      <c r="B91" s="626" t="s">
        <v>1446</v>
      </c>
      <c r="C91" s="231">
        <v>457002</v>
      </c>
      <c r="D91" s="232" t="s">
        <v>194</v>
      </c>
      <c r="E91" s="222">
        <v>12.992148000000002</v>
      </c>
      <c r="F91" s="326">
        <f t="shared" si="0"/>
        <v>12.992148000000002</v>
      </c>
    </row>
    <row r="92" spans="2:6" ht="14.25" customHeight="1">
      <c r="B92" s="100"/>
      <c r="C92" s="231">
        <v>457003</v>
      </c>
      <c r="D92" s="232" t="s">
        <v>193</v>
      </c>
      <c r="E92" s="222">
        <v>12.992148000000002</v>
      </c>
      <c r="F92" s="326">
        <f t="shared" si="0"/>
        <v>12.992148000000002</v>
      </c>
    </row>
    <row r="93" spans="2:6" ht="14.25" customHeight="1">
      <c r="B93" s="65"/>
      <c r="C93" s="231">
        <v>457005</v>
      </c>
      <c r="D93" s="232" t="s">
        <v>197</v>
      </c>
      <c r="E93" s="222">
        <v>23.971428000000003</v>
      </c>
      <c r="F93" s="326">
        <f t="shared" si="0"/>
        <v>23.971428000000007</v>
      </c>
    </row>
    <row r="94" spans="2:6" ht="14.25" customHeight="1">
      <c r="B94" s="65"/>
      <c r="C94" s="231">
        <v>457006</v>
      </c>
      <c r="D94" s="232" t="s">
        <v>196</v>
      </c>
      <c r="E94" s="222">
        <v>23.971428000000003</v>
      </c>
      <c r="F94" s="326">
        <f t="shared" si="0"/>
        <v>23.971428000000007</v>
      </c>
    </row>
    <row r="95" spans="2:6" ht="14.25" customHeight="1">
      <c r="B95" s="65"/>
      <c r="C95" s="231">
        <v>457007</v>
      </c>
      <c r="D95" s="232" t="s">
        <v>201</v>
      </c>
      <c r="E95" s="222">
        <v>35.591166000000001</v>
      </c>
      <c r="F95" s="326">
        <f t="shared" si="0"/>
        <v>35.591166000000001</v>
      </c>
    </row>
    <row r="96" spans="2:6" ht="14.25" customHeight="1">
      <c r="B96" s="97"/>
      <c r="C96" s="231">
        <v>457008</v>
      </c>
      <c r="D96" s="232" t="s">
        <v>200</v>
      </c>
      <c r="E96" s="222">
        <v>35.591166000000001</v>
      </c>
      <c r="F96" s="326">
        <f t="shared" si="0"/>
        <v>35.591166000000001</v>
      </c>
    </row>
    <row r="97" spans="2:6" ht="14.25" customHeight="1">
      <c r="B97" s="97"/>
      <c r="C97" s="231">
        <v>457009</v>
      </c>
      <c r="D97" s="232" t="s">
        <v>199</v>
      </c>
      <c r="E97" s="222">
        <v>35.591166000000001</v>
      </c>
      <c r="F97" s="326">
        <f t="shared" si="0"/>
        <v>35.591166000000001</v>
      </c>
    </row>
    <row r="98" spans="2:6" ht="14.25" customHeight="1">
      <c r="B98" s="97"/>
      <c r="C98" s="231">
        <v>457010</v>
      </c>
      <c r="D98" s="232" t="s">
        <v>222</v>
      </c>
      <c r="E98" s="222">
        <v>46.570446000000004</v>
      </c>
      <c r="F98" s="326">
        <f t="shared" si="0"/>
        <v>46.570446000000004</v>
      </c>
    </row>
    <row r="99" spans="2:6" ht="14.25" customHeight="1">
      <c r="B99" s="4"/>
      <c r="C99" s="231">
        <v>457011</v>
      </c>
      <c r="D99" s="232" t="s">
        <v>204</v>
      </c>
      <c r="E99" s="222">
        <v>46.570446000000004</v>
      </c>
      <c r="F99" s="326">
        <f t="shared" si="0"/>
        <v>46.570446000000004</v>
      </c>
    </row>
    <row r="100" spans="2:6" ht="14.25" customHeight="1">
      <c r="B100" s="4"/>
      <c r="C100" s="231">
        <v>457012</v>
      </c>
      <c r="D100" s="232" t="s">
        <v>203</v>
      </c>
      <c r="E100" s="222">
        <v>46.570446000000004</v>
      </c>
      <c r="F100" s="326">
        <f t="shared" si="0"/>
        <v>46.570446000000004</v>
      </c>
    </row>
    <row r="101" spans="2:6" ht="14.25" customHeight="1">
      <c r="B101" s="230"/>
      <c r="C101" s="231">
        <v>457013</v>
      </c>
      <c r="D101" s="232" t="s">
        <v>202</v>
      </c>
      <c r="E101" s="222">
        <v>46.570446000000004</v>
      </c>
      <c r="F101" s="326">
        <f>E101*(100-$F$5)/100</f>
        <v>46.570446000000004</v>
      </c>
    </row>
    <row r="102" spans="2:6" ht="14.25" customHeight="1">
      <c r="B102" s="230"/>
      <c r="C102" s="231">
        <v>457014</v>
      </c>
      <c r="D102" s="232" t="s">
        <v>278</v>
      </c>
      <c r="E102" s="222">
        <v>75.116574000000014</v>
      </c>
      <c r="F102" s="326">
        <f>E102*(100-$F$5)/100</f>
        <v>75.116574000000014</v>
      </c>
    </row>
    <row r="103" spans="2:6" ht="14.25" customHeight="1">
      <c r="B103" s="230"/>
      <c r="C103" s="231">
        <v>457015</v>
      </c>
      <c r="D103" s="232" t="s">
        <v>280</v>
      </c>
      <c r="E103" s="222">
        <v>103.84569000000003</v>
      </c>
      <c r="F103" s="326">
        <f>E103*(100-$F$5)/100</f>
        <v>103.84569000000003</v>
      </c>
    </row>
    <row r="104" spans="2:6" ht="14.25" customHeight="1">
      <c r="B104" s="230"/>
      <c r="C104" s="239">
        <v>457016</v>
      </c>
      <c r="D104" s="240" t="s">
        <v>279</v>
      </c>
      <c r="E104" s="324">
        <v>103.84569000000003</v>
      </c>
      <c r="F104" s="325">
        <f>E104*(100-$F$5)/100</f>
        <v>103.84569000000003</v>
      </c>
    </row>
    <row r="105" spans="2:6" ht="14.25" customHeight="1" thickBot="1">
      <c r="B105" s="249"/>
      <c r="C105" s="250"/>
      <c r="D105" s="251"/>
      <c r="E105" s="206"/>
      <c r="F105" s="207"/>
    </row>
    <row r="106" spans="2:6" ht="14.25" customHeight="1" thickBot="1">
      <c r="C106" s="28"/>
      <c r="E106" s="284"/>
      <c r="F106" s="284"/>
    </row>
    <row r="107" spans="2:6" ht="14.25" customHeight="1">
      <c r="B107" s="229"/>
      <c r="C107" s="235"/>
      <c r="D107" s="105"/>
      <c r="E107" s="293"/>
      <c r="F107" s="291"/>
    </row>
    <row r="108" spans="2:6" ht="14.25" customHeight="1">
      <c r="B108" s="99"/>
      <c r="C108" s="59"/>
      <c r="D108" s="29"/>
      <c r="E108" s="255"/>
      <c r="F108" s="259"/>
    </row>
    <row r="109" spans="2:6" ht="14.25" customHeight="1">
      <c r="B109" s="626" t="s">
        <v>1559</v>
      </c>
      <c r="C109" s="239">
        <v>458001</v>
      </c>
      <c r="D109" s="240" t="s">
        <v>275</v>
      </c>
      <c r="E109" s="324">
        <v>36.231624000000011</v>
      </c>
      <c r="F109" s="325">
        <f t="shared" ref="F109:F121" si="3">E109*(100-$F$5)/100</f>
        <v>36.231624000000011</v>
      </c>
    </row>
    <row r="110" spans="2:6" ht="14.25" customHeight="1">
      <c r="B110" s="97"/>
      <c r="C110" s="231">
        <v>458002</v>
      </c>
      <c r="D110" s="232" t="s">
        <v>276</v>
      </c>
      <c r="E110" s="324">
        <v>38.884950000000003</v>
      </c>
      <c r="F110" s="325">
        <f t="shared" si="3"/>
        <v>38.884950000000003</v>
      </c>
    </row>
    <row r="111" spans="2:6" ht="14.25" customHeight="1">
      <c r="B111" s="4"/>
      <c r="C111" s="239">
        <v>458003</v>
      </c>
      <c r="D111" s="240" t="s">
        <v>277</v>
      </c>
      <c r="E111" s="324">
        <v>46.570446000000004</v>
      </c>
      <c r="F111" s="325">
        <f t="shared" si="3"/>
        <v>46.570446000000004</v>
      </c>
    </row>
    <row r="112" spans="2:6" ht="14.25" customHeight="1">
      <c r="B112" s="230"/>
      <c r="C112" s="239">
        <v>458004</v>
      </c>
      <c r="D112" s="232" t="s">
        <v>451</v>
      </c>
      <c r="E112" s="324">
        <v>109.33533000000003</v>
      </c>
      <c r="F112" s="325">
        <f t="shared" ref="F112" si="4">E112*(100-$F$5)/100</f>
        <v>109.33533000000003</v>
      </c>
    </row>
    <row r="113" spans="2:6" ht="14.25" customHeight="1">
      <c r="B113" s="230"/>
      <c r="C113" s="239">
        <v>458005</v>
      </c>
      <c r="D113" s="232" t="s">
        <v>452</v>
      </c>
      <c r="E113" s="324">
        <v>136.78353000000007</v>
      </c>
      <c r="F113" s="325">
        <f t="shared" ref="F113" si="5">E113*(100-$F$5)/100</f>
        <v>136.78353000000007</v>
      </c>
    </row>
    <row r="114" spans="2:6" ht="14.25" customHeight="1" thickBot="1">
      <c r="B114" s="249"/>
      <c r="C114" s="250"/>
      <c r="D114" s="251"/>
      <c r="E114" s="294"/>
      <c r="F114" s="295"/>
    </row>
    <row r="115" spans="2:6" ht="14.25" customHeight="1" thickBot="1">
      <c r="C115" s="28"/>
      <c r="E115" s="248"/>
    </row>
    <row r="116" spans="2:6" ht="14.25" customHeight="1">
      <c r="B116" s="229"/>
      <c r="C116" s="235"/>
      <c r="D116" s="105"/>
      <c r="E116" s="296"/>
      <c r="F116" s="297"/>
    </row>
    <row r="117" spans="2:6" ht="14.25" customHeight="1">
      <c r="B117" s="626" t="s">
        <v>1447</v>
      </c>
      <c r="C117" s="239">
        <v>459001</v>
      </c>
      <c r="D117" s="240" t="s">
        <v>133</v>
      </c>
      <c r="E117" s="324">
        <v>35.591166000000001</v>
      </c>
      <c r="F117" s="325">
        <f t="shared" si="3"/>
        <v>35.591166000000001</v>
      </c>
    </row>
    <row r="118" spans="2:6" ht="14.25" customHeight="1">
      <c r="B118" s="626"/>
      <c r="C118" s="231">
        <v>459002</v>
      </c>
      <c r="D118" s="232" t="s">
        <v>132</v>
      </c>
      <c r="E118" s="222">
        <v>41.080806000000017</v>
      </c>
      <c r="F118" s="326">
        <f t="shared" si="3"/>
        <v>41.080806000000024</v>
      </c>
    </row>
    <row r="119" spans="2:6" ht="14.25" customHeight="1">
      <c r="B119" s="65"/>
      <c r="C119" s="231">
        <v>459003</v>
      </c>
      <c r="D119" s="232" t="s">
        <v>131</v>
      </c>
      <c r="E119" s="222">
        <v>47.851362000000016</v>
      </c>
      <c r="F119" s="326">
        <f t="shared" si="3"/>
        <v>47.851362000000016</v>
      </c>
    </row>
    <row r="120" spans="2:6" ht="14.25" customHeight="1">
      <c r="B120" s="97"/>
      <c r="C120" s="231">
        <v>459004</v>
      </c>
      <c r="D120" s="232" t="s">
        <v>130</v>
      </c>
      <c r="E120" s="222">
        <v>136.78353000000007</v>
      </c>
      <c r="F120" s="326">
        <f t="shared" si="3"/>
        <v>136.78353000000007</v>
      </c>
    </row>
    <row r="121" spans="2:6" ht="14.25" customHeight="1">
      <c r="B121" s="4"/>
      <c r="C121" s="231">
        <v>459005</v>
      </c>
      <c r="D121" s="232" t="s">
        <v>134</v>
      </c>
      <c r="E121" s="222">
        <v>198.26749800000005</v>
      </c>
      <c r="F121" s="326">
        <f t="shared" si="3"/>
        <v>198.26749800000005</v>
      </c>
    </row>
    <row r="122" spans="2:6" ht="14.25" customHeight="1">
      <c r="B122" s="4"/>
      <c r="C122" s="231">
        <v>459006</v>
      </c>
      <c r="D122" s="232" t="s">
        <v>135</v>
      </c>
      <c r="E122" s="222">
        <v>273.384072</v>
      </c>
      <c r="F122" s="326">
        <f>E122*(100-$F$5)/100</f>
        <v>273.384072</v>
      </c>
    </row>
    <row r="123" spans="2:6" ht="14.25" customHeight="1" thickBot="1">
      <c r="B123" s="249"/>
      <c r="C123" s="250"/>
      <c r="D123" s="251"/>
      <c r="E123" s="206"/>
      <c r="F123" s="207"/>
    </row>
    <row r="124" spans="2:6" ht="14.25" customHeight="1" thickBot="1">
      <c r="C124" s="28"/>
      <c r="E124" s="284"/>
      <c r="F124" s="284"/>
    </row>
    <row r="125" spans="2:6" ht="14.25" customHeight="1">
      <c r="B125" s="229"/>
      <c r="C125" s="235"/>
      <c r="D125" s="105"/>
      <c r="E125" s="293"/>
      <c r="F125" s="291"/>
    </row>
    <row r="126" spans="2:6" ht="14.25" customHeight="1">
      <c r="B126" s="100"/>
      <c r="C126" s="353" t="s">
        <v>1671</v>
      </c>
      <c r="D126" s="354" t="s">
        <v>191</v>
      </c>
      <c r="E126" s="370" t="s">
        <v>1373</v>
      </c>
      <c r="F126" s="371" t="s">
        <v>1373</v>
      </c>
    </row>
    <row r="127" spans="2:6" ht="14.25" customHeight="1">
      <c r="B127" s="626" t="s">
        <v>1445</v>
      </c>
      <c r="C127" s="336" t="s">
        <v>1672</v>
      </c>
      <c r="D127" s="337" t="s">
        <v>194</v>
      </c>
      <c r="E127" s="338" t="s">
        <v>1373</v>
      </c>
      <c r="F127" s="339" t="s">
        <v>1373</v>
      </c>
    </row>
    <row r="128" spans="2:6" ht="14.25" customHeight="1">
      <c r="B128" s="626" t="s">
        <v>1448</v>
      </c>
      <c r="C128" s="336" t="s">
        <v>1673</v>
      </c>
      <c r="D128" s="337" t="s">
        <v>457</v>
      </c>
      <c r="E128" s="338" t="s">
        <v>1373</v>
      </c>
      <c r="F128" s="339" t="s">
        <v>1373</v>
      </c>
    </row>
    <row r="129" spans="2:6" ht="14.25" customHeight="1">
      <c r="B129" s="100"/>
      <c r="C129" s="336" t="s">
        <v>1674</v>
      </c>
      <c r="D129" s="337" t="s">
        <v>198</v>
      </c>
      <c r="E129" s="338" t="s">
        <v>1373</v>
      </c>
      <c r="F129" s="339" t="s">
        <v>1373</v>
      </c>
    </row>
    <row r="130" spans="2:6" ht="14.25" customHeight="1">
      <c r="B130" s="65"/>
      <c r="C130" s="336" t="s">
        <v>1675</v>
      </c>
      <c r="D130" s="337" t="s">
        <v>197</v>
      </c>
      <c r="E130" s="338" t="s">
        <v>1373</v>
      </c>
      <c r="F130" s="339" t="s">
        <v>1373</v>
      </c>
    </row>
    <row r="131" spans="2:6" ht="14.25" customHeight="1">
      <c r="B131" s="65"/>
      <c r="C131" s="336" t="s">
        <v>1676</v>
      </c>
      <c r="D131" s="337" t="s">
        <v>2360</v>
      </c>
      <c r="E131" s="338" t="s">
        <v>1373</v>
      </c>
      <c r="F131" s="339" t="s">
        <v>1373</v>
      </c>
    </row>
    <row r="132" spans="2:6" ht="14.25" customHeight="1">
      <c r="B132" s="65"/>
      <c r="C132" s="336" t="s">
        <v>1677</v>
      </c>
      <c r="D132" s="337" t="s">
        <v>221</v>
      </c>
      <c r="E132" s="338" t="s">
        <v>1373</v>
      </c>
      <c r="F132" s="339" t="s">
        <v>1373</v>
      </c>
    </row>
    <row r="133" spans="2:6" ht="14.25" customHeight="1">
      <c r="B133" s="97"/>
      <c r="C133" s="336" t="s">
        <v>1678</v>
      </c>
      <c r="D133" s="337" t="s">
        <v>201</v>
      </c>
      <c r="E133" s="338" t="s">
        <v>1373</v>
      </c>
      <c r="F133" s="339" t="s">
        <v>1373</v>
      </c>
    </row>
    <row r="134" spans="2:6" ht="14.25" customHeight="1">
      <c r="B134" s="97"/>
      <c r="C134" s="336" t="s">
        <v>1679</v>
      </c>
      <c r="D134" s="337" t="s">
        <v>200</v>
      </c>
      <c r="E134" s="338" t="s">
        <v>1373</v>
      </c>
      <c r="F134" s="339" t="s">
        <v>1373</v>
      </c>
    </row>
    <row r="135" spans="2:6" ht="14.25" customHeight="1">
      <c r="B135" s="97"/>
      <c r="C135" s="336" t="s">
        <v>1680</v>
      </c>
      <c r="D135" s="337" t="s">
        <v>199</v>
      </c>
      <c r="E135" s="338" t="s">
        <v>1373</v>
      </c>
      <c r="F135" s="339" t="s">
        <v>1373</v>
      </c>
    </row>
    <row r="136" spans="2:6" ht="14.25" customHeight="1">
      <c r="B136" s="4"/>
      <c r="C136" s="336" t="s">
        <v>1681</v>
      </c>
      <c r="D136" s="337" t="s">
        <v>222</v>
      </c>
      <c r="E136" s="338" t="s">
        <v>1373</v>
      </c>
      <c r="F136" s="339" t="s">
        <v>1373</v>
      </c>
    </row>
    <row r="137" spans="2:6" ht="14.25" customHeight="1">
      <c r="B137" s="4"/>
      <c r="C137" s="336" t="s">
        <v>1682</v>
      </c>
      <c r="D137" s="337" t="s">
        <v>204</v>
      </c>
      <c r="E137" s="338" t="s">
        <v>1373</v>
      </c>
      <c r="F137" s="339" t="s">
        <v>1373</v>
      </c>
    </row>
    <row r="138" spans="2:6" ht="14.25" customHeight="1">
      <c r="B138" s="230"/>
      <c r="C138" s="353" t="s">
        <v>1683</v>
      </c>
      <c r="D138" s="354" t="s">
        <v>203</v>
      </c>
      <c r="E138" s="370" t="s">
        <v>1373</v>
      </c>
      <c r="F138" s="371" t="s">
        <v>1373</v>
      </c>
    </row>
    <row r="139" spans="2:6" ht="14.25" customHeight="1">
      <c r="B139" s="230"/>
      <c r="C139" s="336">
        <v>460014</v>
      </c>
      <c r="D139" s="337" t="s">
        <v>202</v>
      </c>
      <c r="E139" s="338" t="s">
        <v>1373</v>
      </c>
      <c r="F139" s="339" t="s">
        <v>1373</v>
      </c>
    </row>
    <row r="140" spans="2:6" ht="14.25" customHeight="1" thickBot="1">
      <c r="B140" s="249"/>
      <c r="C140" s="250"/>
      <c r="D140" s="251"/>
      <c r="E140" s="206"/>
      <c r="F140" s="207"/>
    </row>
    <row r="141" spans="2:6" ht="14.25" customHeight="1" thickBot="1">
      <c r="C141" s="28"/>
      <c r="E141" s="284"/>
      <c r="F141" s="284"/>
    </row>
    <row r="142" spans="2:6" ht="14.25" customHeight="1">
      <c r="B142" s="229"/>
      <c r="C142" s="235"/>
      <c r="D142" s="105"/>
      <c r="E142" s="293"/>
      <c r="F142" s="291"/>
    </row>
    <row r="143" spans="2:6" ht="14.25" customHeight="1">
      <c r="B143" s="626" t="s">
        <v>1449</v>
      </c>
      <c r="C143" s="239" t="s">
        <v>1684</v>
      </c>
      <c r="D143" s="240" t="s">
        <v>275</v>
      </c>
      <c r="E143" s="324">
        <v>28.729116000000008</v>
      </c>
      <c r="F143" s="325">
        <f t="shared" ref="F143:F147" si="6">E143*(100-$F$5)/100</f>
        <v>28.729116000000008</v>
      </c>
    </row>
    <row r="144" spans="2:6" ht="14.25" customHeight="1">
      <c r="B144" s="5" t="s">
        <v>1399</v>
      </c>
      <c r="C144" s="231" t="s">
        <v>1685</v>
      </c>
      <c r="D144" s="232" t="s">
        <v>276</v>
      </c>
      <c r="E144" s="222">
        <v>30.741984000000009</v>
      </c>
      <c r="F144" s="326">
        <f t="shared" si="6"/>
        <v>30.741984000000013</v>
      </c>
    </row>
    <row r="145" spans="2:6" ht="14.25" customHeight="1">
      <c r="B145" s="5"/>
      <c r="C145" s="231" t="s">
        <v>1686</v>
      </c>
      <c r="D145" s="232" t="s">
        <v>277</v>
      </c>
      <c r="E145" s="222">
        <v>36.872082000000006</v>
      </c>
      <c r="F145" s="326">
        <f t="shared" si="6"/>
        <v>36.872082000000006</v>
      </c>
    </row>
    <row r="146" spans="2:6" ht="14.25" customHeight="1">
      <c r="B146" s="97"/>
      <c r="C146" s="231" t="s">
        <v>1687</v>
      </c>
      <c r="D146" s="232" t="s">
        <v>451</v>
      </c>
      <c r="E146" s="222">
        <v>116.38036800000003</v>
      </c>
      <c r="F146" s="326">
        <f t="shared" si="6"/>
        <v>116.38036800000003</v>
      </c>
    </row>
    <row r="147" spans="2:6" ht="14.25" customHeight="1">
      <c r="B147" s="4"/>
      <c r="C147" s="231" t="s">
        <v>1688</v>
      </c>
      <c r="D147" s="232" t="s">
        <v>452</v>
      </c>
      <c r="E147" s="222">
        <v>136.78353000000007</v>
      </c>
      <c r="F147" s="326">
        <f t="shared" si="6"/>
        <v>136.78353000000007</v>
      </c>
    </row>
    <row r="148" spans="2:6" ht="14.25" customHeight="1">
      <c r="B148" s="230"/>
      <c r="C148" s="231" t="s">
        <v>1689</v>
      </c>
      <c r="D148" s="232" t="s">
        <v>453</v>
      </c>
      <c r="E148" s="222">
        <v>191.22246000000004</v>
      </c>
      <c r="F148" s="326">
        <f>E148*(100-$F$5)/100</f>
        <v>191.22246000000004</v>
      </c>
    </row>
    <row r="149" spans="2:6" ht="14.25" customHeight="1" thickBot="1">
      <c r="B149" s="249"/>
      <c r="C149" s="266"/>
      <c r="D149" s="251"/>
      <c r="E149" s="156"/>
      <c r="F149" s="295"/>
    </row>
  </sheetData>
  <mergeCells count="6">
    <mergeCell ref="B2:F2"/>
    <mergeCell ref="B3:B5"/>
    <mergeCell ref="D3:D5"/>
    <mergeCell ref="E3:E5"/>
    <mergeCell ref="F3:F4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&amp;"-,Tučné"CLEVELINGS s.r.o.&amp;"-,Obyčejné"
Míškovice 238
768 52 Míškovice&amp;C&amp;G
&amp;R
&amp;"-,Obyčejné"Tel.:  +420 573 033 029
sales@clevelings.cz
www.clevelings.cz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tabColor theme="1" tint="0.499984740745262"/>
  </sheetPr>
  <dimension ref="A2:H87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0" customWidth="1"/>
    <col min="2" max="2" width="39.7109375" style="244" customWidth="1"/>
    <col min="3" max="3" width="15.7109375" style="60" customWidth="1"/>
    <col min="4" max="4" width="15.7109375" style="245" customWidth="1"/>
    <col min="5" max="5" width="15.7109375" style="13" customWidth="1"/>
    <col min="6" max="6" width="15.7109375" style="278" customWidth="1"/>
    <col min="7" max="7" width="2.140625" style="10" customWidth="1"/>
    <col min="8" max="8" width="38.85546875" style="10" bestFit="1" customWidth="1"/>
    <col min="9" max="9" width="16.28515625" style="10" bestFit="1" customWidth="1"/>
    <col min="10" max="16384" width="9.140625" style="10"/>
  </cols>
  <sheetData>
    <row r="2" spans="2:8" ht="20.85" customHeight="1">
      <c r="B2" s="1176" t="s">
        <v>1471</v>
      </c>
      <c r="C2" s="1176"/>
      <c r="D2" s="1176"/>
      <c r="E2" s="1176"/>
      <c r="F2" s="1176"/>
    </row>
    <row r="3" spans="2:8" ht="14.25" customHeight="1">
      <c r="B3" s="1053" t="s">
        <v>1424</v>
      </c>
      <c r="C3" s="1037" t="s">
        <v>1407</v>
      </c>
      <c r="D3" s="1034" t="s">
        <v>1414</v>
      </c>
      <c r="E3" s="1060" t="s">
        <v>1666</v>
      </c>
      <c r="F3" s="1043" t="s">
        <v>1665</v>
      </c>
    </row>
    <row r="4" spans="2:8" ht="14.25" customHeight="1">
      <c r="B4" s="1054"/>
      <c r="C4" s="1038"/>
      <c r="D4" s="1035"/>
      <c r="E4" s="1061"/>
      <c r="F4" s="1044"/>
    </row>
    <row r="5" spans="2:8" ht="14.25" customHeight="1">
      <c r="B5" s="1055"/>
      <c r="C5" s="1039"/>
      <c r="D5" s="1036"/>
      <c r="E5" s="1062"/>
      <c r="F5" s="801">
        <f>'RABATOVÝ LIST '!J18</f>
        <v>0</v>
      </c>
    </row>
    <row r="6" spans="2:8" ht="9.9499999999999993" customHeight="1" thickBot="1">
      <c r="B6" s="279"/>
      <c r="C6" s="280"/>
      <c r="D6" s="281"/>
      <c r="E6" s="282"/>
      <c r="F6" s="283"/>
    </row>
    <row r="7" spans="2:8" ht="9.9499999999999993" customHeight="1">
      <c r="B7" s="285"/>
      <c r="C7" s="286"/>
      <c r="D7" s="287"/>
      <c r="E7" s="288"/>
      <c r="F7" s="289"/>
    </row>
    <row r="8" spans="2:8" ht="14.25" customHeight="1">
      <c r="B8" s="100"/>
      <c r="C8" s="239">
        <v>50416016</v>
      </c>
      <c r="D8" s="240">
        <v>16</v>
      </c>
      <c r="E8" s="324">
        <v>15.050636218080003</v>
      </c>
      <c r="F8" s="325">
        <f t="shared" ref="F8:F23" si="0">E8*(100-$F$5)/100</f>
        <v>15.050636218080003</v>
      </c>
      <c r="H8" s="983"/>
    </row>
    <row r="9" spans="2:8" ht="14.25" customHeight="1">
      <c r="B9" s="99" t="s">
        <v>1468</v>
      </c>
      <c r="C9" s="231">
        <v>50416020</v>
      </c>
      <c r="D9" s="232" t="s">
        <v>136</v>
      </c>
      <c r="E9" s="222">
        <v>17.923817440800004</v>
      </c>
      <c r="F9" s="326">
        <f>E9*(100-$F$5)/100</f>
        <v>17.923817440800004</v>
      </c>
    </row>
    <row r="10" spans="2:8" ht="14.25" customHeight="1">
      <c r="B10" s="99" t="s">
        <v>1641</v>
      </c>
      <c r="C10" s="231">
        <v>50416025</v>
      </c>
      <c r="D10" s="232" t="s">
        <v>137</v>
      </c>
      <c r="E10" s="222">
        <v>21.481728768000004</v>
      </c>
      <c r="F10" s="326">
        <f t="shared" si="0"/>
        <v>21.481728768000004</v>
      </c>
    </row>
    <row r="11" spans="2:8" ht="14.25" customHeight="1">
      <c r="B11" s="100"/>
      <c r="C11" s="231">
        <v>50416032</v>
      </c>
      <c r="D11" s="232" t="s">
        <v>138</v>
      </c>
      <c r="E11" s="222">
        <v>32.236019232480011</v>
      </c>
      <c r="F11" s="326">
        <f t="shared" si="0"/>
        <v>32.236019232480011</v>
      </c>
    </row>
    <row r="12" spans="2:8" ht="14.25" customHeight="1">
      <c r="B12" s="100"/>
      <c r="C12" s="231">
        <v>50416040</v>
      </c>
      <c r="D12" s="232" t="s">
        <v>139</v>
      </c>
      <c r="E12" s="222">
        <v>44.789404481280009</v>
      </c>
      <c r="F12" s="326">
        <f t="shared" si="0"/>
        <v>44.789404481280009</v>
      </c>
    </row>
    <row r="13" spans="2:8" ht="14.25" customHeight="1">
      <c r="B13" s="230"/>
      <c r="C13" s="231">
        <v>50416050</v>
      </c>
      <c r="D13" s="232" t="s">
        <v>140</v>
      </c>
      <c r="E13" s="222">
        <v>64.48546454544001</v>
      </c>
      <c r="F13" s="326">
        <f t="shared" si="0"/>
        <v>64.48546454544001</v>
      </c>
    </row>
    <row r="14" spans="2:8" ht="14.25" customHeight="1">
      <c r="B14" s="230"/>
      <c r="C14" s="231">
        <v>50416063</v>
      </c>
      <c r="D14" s="232" t="s">
        <v>141</v>
      </c>
      <c r="E14" s="222">
        <v>96.721483777920028</v>
      </c>
      <c r="F14" s="326">
        <f t="shared" si="0"/>
        <v>96.721483777920014</v>
      </c>
    </row>
    <row r="15" spans="2:8" ht="14.25" customHeight="1">
      <c r="B15" s="230"/>
      <c r="C15" s="231">
        <v>50416075</v>
      </c>
      <c r="D15" s="232" t="s">
        <v>142</v>
      </c>
      <c r="E15" s="222">
        <v>182.70210317184006</v>
      </c>
      <c r="F15" s="326">
        <f t="shared" si="0"/>
        <v>182.70210317184006</v>
      </c>
    </row>
    <row r="16" spans="2:8" ht="14.25" customHeight="1">
      <c r="B16" s="230"/>
      <c r="C16" s="231">
        <v>50416090</v>
      </c>
      <c r="D16" s="232" t="s">
        <v>143</v>
      </c>
      <c r="E16" s="222">
        <v>299.14649917488009</v>
      </c>
      <c r="F16" s="326">
        <f t="shared" si="0"/>
        <v>299.14649917488009</v>
      </c>
    </row>
    <row r="17" spans="2:8" ht="14.25" customHeight="1">
      <c r="B17" s="230"/>
      <c r="C17" s="231">
        <v>50416110</v>
      </c>
      <c r="D17" s="232" t="s">
        <v>144</v>
      </c>
      <c r="E17" s="222">
        <v>551.70449908416015</v>
      </c>
      <c r="F17" s="326">
        <f t="shared" si="0"/>
        <v>551.70449908416015</v>
      </c>
    </row>
    <row r="18" spans="2:8" ht="14.25" customHeight="1">
      <c r="B18" s="230"/>
      <c r="C18" s="231">
        <v>50416125</v>
      </c>
      <c r="D18" s="232" t="s">
        <v>145</v>
      </c>
      <c r="E18" s="222">
        <v>827.55674862624016</v>
      </c>
      <c r="F18" s="326">
        <f t="shared" si="0"/>
        <v>827.55674862624016</v>
      </c>
    </row>
    <row r="19" spans="2:8" ht="14.25" customHeight="1">
      <c r="B19" s="230"/>
      <c r="C19" s="231">
        <v>50416140</v>
      </c>
      <c r="D19" s="232" t="s">
        <v>146</v>
      </c>
      <c r="E19" s="222">
        <v>1418.6802199996803</v>
      </c>
      <c r="F19" s="326">
        <f t="shared" si="0"/>
        <v>1418.6802199996805</v>
      </c>
    </row>
    <row r="20" spans="2:8" ht="14.25" customHeight="1">
      <c r="B20" s="230"/>
      <c r="C20" s="231">
        <v>50416160</v>
      </c>
      <c r="D20" s="232" t="s">
        <v>147</v>
      </c>
      <c r="E20" s="222">
        <v>1608.5652762283205</v>
      </c>
      <c r="F20" s="326">
        <f t="shared" si="0"/>
        <v>1608.5652762283205</v>
      </c>
    </row>
    <row r="21" spans="2:8" ht="14.25" customHeight="1">
      <c r="B21" s="230"/>
      <c r="C21" s="231">
        <v>50410200</v>
      </c>
      <c r="D21" s="232" t="s">
        <v>148</v>
      </c>
      <c r="E21" s="222">
        <v>2427.1668291744008</v>
      </c>
      <c r="F21" s="326">
        <f t="shared" si="0"/>
        <v>2427.1668291744008</v>
      </c>
    </row>
    <row r="22" spans="2:8" ht="14.25" customHeight="1">
      <c r="B22" s="230"/>
      <c r="C22" s="231">
        <v>50410225</v>
      </c>
      <c r="D22" s="232" t="s">
        <v>149</v>
      </c>
      <c r="E22" s="222">
        <v>3887.0651162476806</v>
      </c>
      <c r="F22" s="326">
        <f t="shared" si="0"/>
        <v>3887.0651162476806</v>
      </c>
    </row>
    <row r="23" spans="2:8" ht="14.25" customHeight="1">
      <c r="B23" s="230"/>
      <c r="C23" s="231">
        <v>50410250</v>
      </c>
      <c r="D23" s="232" t="s">
        <v>150</v>
      </c>
      <c r="E23" s="222">
        <v>10014.969916768323</v>
      </c>
      <c r="F23" s="326">
        <f t="shared" si="0"/>
        <v>10014.969916768323</v>
      </c>
    </row>
    <row r="24" spans="2:8" ht="14.25" customHeight="1">
      <c r="B24" s="230"/>
      <c r="C24" s="336">
        <v>50410280</v>
      </c>
      <c r="D24" s="337">
        <v>280</v>
      </c>
      <c r="E24" s="338" t="s">
        <v>1373</v>
      </c>
      <c r="F24" s="339" t="s">
        <v>1373</v>
      </c>
    </row>
    <row r="25" spans="2:8" ht="14.25" customHeight="1">
      <c r="B25" s="230"/>
      <c r="C25" s="231">
        <v>50410315</v>
      </c>
      <c r="D25" s="232" t="s">
        <v>151</v>
      </c>
      <c r="E25" s="222">
        <v>17525.734154568006</v>
      </c>
      <c r="F25" s="326">
        <f>E25*(100-$F$5)/100</f>
        <v>17525.734154568006</v>
      </c>
    </row>
    <row r="26" spans="2:8" ht="14.25" customHeight="1">
      <c r="B26" s="230"/>
      <c r="C26" s="336">
        <v>50410400</v>
      </c>
      <c r="D26" s="337">
        <v>400</v>
      </c>
      <c r="E26" s="338" t="s">
        <v>1373</v>
      </c>
      <c r="F26" s="339" t="s">
        <v>1373</v>
      </c>
    </row>
    <row r="27" spans="2:8" ht="14.25" customHeight="1" thickBot="1">
      <c r="B27" s="249"/>
      <c r="C27" s="250"/>
      <c r="D27" s="251"/>
      <c r="E27" s="275"/>
      <c r="F27" s="207"/>
    </row>
    <row r="28" spans="2:8" ht="9.9499999999999993" customHeight="1" thickBot="1">
      <c r="C28" s="28"/>
      <c r="E28" s="277"/>
      <c r="F28" s="284"/>
    </row>
    <row r="29" spans="2:8" ht="9.9499999999999993" customHeight="1">
      <c r="B29" s="229"/>
      <c r="C29" s="235"/>
      <c r="D29" s="105"/>
      <c r="E29" s="290"/>
      <c r="F29" s="291"/>
    </row>
    <row r="30" spans="2:8" ht="14.25" customHeight="1">
      <c r="B30" s="99" t="s">
        <v>1931</v>
      </c>
      <c r="C30" s="239">
        <v>53416020</v>
      </c>
      <c r="D30" s="240" t="s">
        <v>152</v>
      </c>
      <c r="E30" s="324">
        <v>34.021687936320006</v>
      </c>
      <c r="F30" s="325">
        <f t="shared" ref="F30:F39" si="1">E30*(100-$F$5)/100</f>
        <v>34.021687936320006</v>
      </c>
    </row>
    <row r="31" spans="2:8" ht="14.25" customHeight="1">
      <c r="B31" s="99" t="s">
        <v>1642</v>
      </c>
      <c r="C31" s="231">
        <v>53416024</v>
      </c>
      <c r="D31" s="232" t="s">
        <v>170</v>
      </c>
      <c r="E31" s="222">
        <v>50.159836673280005</v>
      </c>
      <c r="F31" s="326">
        <f t="shared" si="1"/>
        <v>50.159836673280005</v>
      </c>
    </row>
    <row r="32" spans="2:8" ht="14.25" customHeight="1">
      <c r="B32" s="100"/>
      <c r="C32" s="231">
        <v>53416025</v>
      </c>
      <c r="D32" s="232" t="s">
        <v>19</v>
      </c>
      <c r="E32" s="222">
        <v>50.159836673280005</v>
      </c>
      <c r="F32" s="326">
        <f t="shared" si="1"/>
        <v>50.159836673280005</v>
      </c>
      <c r="H32" s="31"/>
    </row>
    <row r="33" spans="2:6" ht="14.25" customHeight="1">
      <c r="B33" s="97"/>
      <c r="C33" s="231">
        <v>53416032</v>
      </c>
      <c r="D33" s="232" t="s">
        <v>153</v>
      </c>
      <c r="E33" s="222">
        <v>50.159836673280005</v>
      </c>
      <c r="F33" s="326">
        <f t="shared" si="1"/>
        <v>50.159836673280005</v>
      </c>
    </row>
    <row r="34" spans="2:6" ht="14.25" customHeight="1">
      <c r="B34" s="4"/>
      <c r="C34" s="231">
        <v>53416040</v>
      </c>
      <c r="D34" s="232" t="s">
        <v>23</v>
      </c>
      <c r="E34" s="222">
        <v>66.271133249280027</v>
      </c>
      <c r="F34" s="326">
        <f t="shared" si="1"/>
        <v>66.271133249280027</v>
      </c>
    </row>
    <row r="35" spans="2:6" ht="14.25" customHeight="1">
      <c r="B35" s="230"/>
      <c r="C35" s="231">
        <v>53416050</v>
      </c>
      <c r="D35" s="232" t="s">
        <v>25</v>
      </c>
      <c r="E35" s="222">
        <v>100.30624726608001</v>
      </c>
      <c r="F35" s="326">
        <f t="shared" si="1"/>
        <v>100.30624726608001</v>
      </c>
    </row>
    <row r="36" spans="2:6" ht="14.25" customHeight="1">
      <c r="B36" s="230"/>
      <c r="C36" s="231">
        <v>53416063</v>
      </c>
      <c r="D36" s="232" t="s">
        <v>26</v>
      </c>
      <c r="E36" s="222">
        <v>134.36821344384003</v>
      </c>
      <c r="F36" s="326">
        <f t="shared" si="1"/>
        <v>134.36821344384003</v>
      </c>
    </row>
    <row r="37" spans="2:6" ht="14.25" customHeight="1">
      <c r="B37" s="230"/>
      <c r="C37" s="231">
        <v>53416075</v>
      </c>
      <c r="D37" s="232" t="s">
        <v>154</v>
      </c>
      <c r="E37" s="222">
        <v>737.99136574416002</v>
      </c>
      <c r="F37" s="326">
        <f t="shared" si="1"/>
        <v>737.99136574416002</v>
      </c>
    </row>
    <row r="38" spans="2:6" ht="14.25" customHeight="1">
      <c r="B38" s="230"/>
      <c r="C38" s="231">
        <v>53416090</v>
      </c>
      <c r="D38" s="232" t="s">
        <v>155</v>
      </c>
      <c r="E38" s="222">
        <v>1106.9937616564803</v>
      </c>
      <c r="F38" s="326">
        <f t="shared" si="1"/>
        <v>1106.9937616564803</v>
      </c>
    </row>
    <row r="39" spans="2:6" ht="14.25" customHeight="1">
      <c r="B39" s="230"/>
      <c r="C39" s="231">
        <v>53416110</v>
      </c>
      <c r="D39" s="232" t="s">
        <v>156</v>
      </c>
      <c r="E39" s="222">
        <v>1705.2733339257602</v>
      </c>
      <c r="F39" s="326">
        <f t="shared" si="1"/>
        <v>1705.2733339257602</v>
      </c>
    </row>
    <row r="40" spans="2:6" ht="14.25" customHeight="1" thickBot="1">
      <c r="B40" s="249"/>
      <c r="C40" s="250"/>
      <c r="D40" s="251"/>
      <c r="E40" s="275"/>
      <c r="F40" s="207"/>
    </row>
    <row r="41" spans="2:6" ht="9.9499999999999993" customHeight="1" thickBot="1">
      <c r="C41" s="28"/>
      <c r="E41" s="277"/>
      <c r="F41" s="284"/>
    </row>
    <row r="42" spans="2:6" ht="9.9499999999999993" customHeight="1">
      <c r="B42" s="229"/>
      <c r="C42" s="235"/>
      <c r="D42" s="105"/>
      <c r="E42" s="290"/>
      <c r="F42" s="291"/>
    </row>
    <row r="43" spans="2:6" ht="14.25" customHeight="1">
      <c r="B43" s="99" t="s">
        <v>1931</v>
      </c>
      <c r="C43" s="239">
        <v>52416020</v>
      </c>
      <c r="D43" s="240" t="s">
        <v>133</v>
      </c>
      <c r="E43" s="324">
        <v>55.543694945760009</v>
      </c>
      <c r="F43" s="325">
        <f t="shared" ref="F43:F51" si="2">E43*(100-$F$5)/100</f>
        <v>55.543694945760009</v>
      </c>
    </row>
    <row r="44" spans="2:6" ht="14.25" customHeight="1">
      <c r="B44" s="323" t="s">
        <v>1469</v>
      </c>
      <c r="C44" s="231">
        <v>52416025</v>
      </c>
      <c r="D44" s="232" t="s">
        <v>132</v>
      </c>
      <c r="E44" s="222">
        <v>68.056801953120015</v>
      </c>
      <c r="F44" s="326">
        <f t="shared" si="2"/>
        <v>68.056801953120015</v>
      </c>
    </row>
    <row r="45" spans="2:6" ht="14.25" customHeight="1">
      <c r="B45" s="323"/>
      <c r="C45" s="231">
        <v>52416032</v>
      </c>
      <c r="D45" s="232" t="s">
        <v>131</v>
      </c>
      <c r="E45" s="222">
        <v>91.351051585920032</v>
      </c>
      <c r="F45" s="326">
        <f t="shared" si="2"/>
        <v>91.351051585920032</v>
      </c>
    </row>
    <row r="46" spans="2:6" ht="14.25" customHeight="1">
      <c r="B46" s="4"/>
      <c r="C46" s="231">
        <v>52416040</v>
      </c>
      <c r="D46" s="232" t="s">
        <v>130</v>
      </c>
      <c r="E46" s="222">
        <v>137.92612477104004</v>
      </c>
      <c r="F46" s="326">
        <f t="shared" si="2"/>
        <v>137.92612477104004</v>
      </c>
    </row>
    <row r="47" spans="2:6" ht="14.25" customHeight="1">
      <c r="B47" s="230"/>
      <c r="C47" s="231">
        <v>52416050</v>
      </c>
      <c r="D47" s="232" t="s">
        <v>134</v>
      </c>
      <c r="E47" s="222">
        <v>105.69010553856003</v>
      </c>
      <c r="F47" s="326">
        <f t="shared" si="2"/>
        <v>105.69010553856003</v>
      </c>
    </row>
    <row r="48" spans="2:6" ht="14.25" customHeight="1">
      <c r="B48" s="230"/>
      <c r="C48" s="231">
        <v>52416063</v>
      </c>
      <c r="D48" s="232" t="s">
        <v>135</v>
      </c>
      <c r="E48" s="222">
        <v>152.23832656272003</v>
      </c>
      <c r="F48" s="326">
        <f t="shared" si="2"/>
        <v>152.23832656272003</v>
      </c>
    </row>
    <row r="49" spans="1:8" ht="14.25" customHeight="1">
      <c r="B49" s="230"/>
      <c r="C49" s="231">
        <v>52416075</v>
      </c>
      <c r="D49" s="232" t="s">
        <v>157</v>
      </c>
      <c r="E49" s="222">
        <v>788.15120241744023</v>
      </c>
      <c r="F49" s="326">
        <f t="shared" si="2"/>
        <v>788.15120241744023</v>
      </c>
    </row>
    <row r="50" spans="1:8" ht="14.25" customHeight="1">
      <c r="B50" s="230"/>
      <c r="C50" s="231">
        <v>52416090</v>
      </c>
      <c r="D50" s="232" t="s">
        <v>158</v>
      </c>
      <c r="E50" s="222">
        <v>1169.7069835785603</v>
      </c>
      <c r="F50" s="326">
        <f t="shared" si="2"/>
        <v>1169.7069835785603</v>
      </c>
    </row>
    <row r="51" spans="1:8" ht="14.25" customHeight="1">
      <c r="B51" s="230"/>
      <c r="C51" s="231">
        <v>52416110</v>
      </c>
      <c r="D51" s="232" t="s">
        <v>159</v>
      </c>
      <c r="E51" s="222">
        <v>1920.2383084910407</v>
      </c>
      <c r="F51" s="326">
        <f t="shared" si="2"/>
        <v>1920.2383084910407</v>
      </c>
    </row>
    <row r="52" spans="1:8" ht="9.9499999999999993" customHeight="1" thickBot="1">
      <c r="B52" s="249"/>
      <c r="C52" s="250"/>
      <c r="D52" s="251"/>
      <c r="E52" s="275"/>
      <c r="F52" s="207"/>
    </row>
    <row r="53" spans="1:8" ht="9.9499999999999993" customHeight="1" thickBot="1">
      <c r="A53" s="31"/>
      <c r="B53" s="312"/>
      <c r="C53" s="313"/>
      <c r="D53" s="314"/>
      <c r="E53" s="315"/>
      <c r="F53" s="316"/>
      <c r="G53" s="31"/>
      <c r="H53" s="31"/>
    </row>
    <row r="54" spans="1:8" ht="14.25" customHeight="1">
      <c r="A54" s="31"/>
      <c r="B54" s="828"/>
      <c r="C54" s="829"/>
      <c r="D54" s="830"/>
      <c r="E54" s="830"/>
      <c r="F54" s="847"/>
      <c r="G54" s="284"/>
      <c r="H54" s="31"/>
    </row>
    <row r="55" spans="1:8" ht="18" customHeight="1">
      <c r="A55" s="31"/>
      <c r="B55" s="840"/>
      <c r="C55" s="844" t="s">
        <v>2350</v>
      </c>
      <c r="D55" s="843"/>
      <c r="E55" s="843"/>
      <c r="F55" s="841"/>
      <c r="G55" s="843"/>
      <c r="H55" s="31"/>
    </row>
    <row r="56" spans="1:8" ht="9.9499999999999993" customHeight="1">
      <c r="A56" s="31"/>
      <c r="B56" s="833"/>
      <c r="C56" s="844"/>
      <c r="E56" s="245"/>
      <c r="F56" s="848"/>
      <c r="G56" s="284"/>
      <c r="H56" s="31"/>
    </row>
    <row r="57" spans="1:8" ht="18" customHeight="1">
      <c r="A57" s="31"/>
      <c r="B57" s="833"/>
      <c r="C57" s="844" t="s">
        <v>2349</v>
      </c>
      <c r="E57" s="245"/>
      <c r="F57" s="848"/>
      <c r="G57" s="284"/>
      <c r="H57" s="31"/>
    </row>
    <row r="58" spans="1:8" ht="9.9499999999999993" customHeight="1">
      <c r="A58" s="31"/>
      <c r="B58" s="839"/>
      <c r="C58" s="845"/>
      <c r="E58" s="245"/>
      <c r="F58" s="848"/>
      <c r="G58" s="284"/>
      <c r="H58" s="31"/>
    </row>
    <row r="59" spans="1:8" ht="18" customHeight="1">
      <c r="A59" s="31"/>
      <c r="B59" s="833"/>
      <c r="C59" s="846" t="s">
        <v>2351</v>
      </c>
      <c r="E59" s="245"/>
      <c r="F59" s="848"/>
      <c r="G59" s="284"/>
      <c r="H59" s="31"/>
    </row>
    <row r="60" spans="1:8" ht="14.25" customHeight="1" thickBot="1">
      <c r="A60" s="31"/>
      <c r="B60" s="834"/>
      <c r="C60" s="835"/>
      <c r="D60" s="455"/>
      <c r="E60" s="455"/>
      <c r="F60" s="849"/>
      <c r="G60" s="284"/>
      <c r="H60" s="31"/>
    </row>
    <row r="61" spans="1:8" ht="14.25" customHeight="1">
      <c r="A61" s="31"/>
      <c r="B61" s="317"/>
      <c r="C61" s="318"/>
      <c r="D61" s="319"/>
      <c r="E61" s="320"/>
      <c r="F61" s="321"/>
      <c r="G61" s="31"/>
      <c r="H61" s="31"/>
    </row>
    <row r="62" spans="1:8" ht="14.25" customHeight="1">
      <c r="B62" s="682" t="s">
        <v>1932</v>
      </c>
      <c r="C62" s="239" t="s">
        <v>920</v>
      </c>
      <c r="D62" s="240" t="s">
        <v>152</v>
      </c>
      <c r="E62" s="324">
        <v>63.773882280000009</v>
      </c>
      <c r="F62" s="325">
        <f t="shared" ref="F62:F68" si="3">E62*(100-$F$5)/100</f>
        <v>63.773882280000009</v>
      </c>
    </row>
    <row r="63" spans="1:8" ht="14.25" customHeight="1">
      <c r="B63" s="99" t="s">
        <v>1643</v>
      </c>
      <c r="C63" s="231" t="s">
        <v>921</v>
      </c>
      <c r="D63" s="232" t="s">
        <v>170</v>
      </c>
      <c r="E63" s="222">
        <v>71.292487348800037</v>
      </c>
      <c r="F63" s="326">
        <f t="shared" si="3"/>
        <v>71.292487348800037</v>
      </c>
    </row>
    <row r="64" spans="1:8" ht="14.25" customHeight="1">
      <c r="B64" s="99"/>
      <c r="C64" s="231" t="s">
        <v>922</v>
      </c>
      <c r="D64" s="232" t="s">
        <v>19</v>
      </c>
      <c r="E64" s="222">
        <v>71.292487348800037</v>
      </c>
      <c r="F64" s="326">
        <f t="shared" si="3"/>
        <v>71.292487348800037</v>
      </c>
    </row>
    <row r="65" spans="2:6" ht="14.25" customHeight="1">
      <c r="B65" s="4"/>
      <c r="C65" s="231" t="s">
        <v>923</v>
      </c>
      <c r="D65" s="232" t="s">
        <v>153</v>
      </c>
      <c r="E65" s="222">
        <v>94.761276027840012</v>
      </c>
      <c r="F65" s="326">
        <f t="shared" si="3"/>
        <v>94.761276027840012</v>
      </c>
    </row>
    <row r="66" spans="2:6" ht="14.25" customHeight="1">
      <c r="B66" s="230"/>
      <c r="C66" s="231" t="s">
        <v>924</v>
      </c>
      <c r="D66" s="232" t="s">
        <v>23</v>
      </c>
      <c r="E66" s="222">
        <v>122.35187141424004</v>
      </c>
      <c r="F66" s="326">
        <f t="shared" si="3"/>
        <v>122.35187141424004</v>
      </c>
    </row>
    <row r="67" spans="2:6" ht="14.25" customHeight="1">
      <c r="B67" s="230"/>
      <c r="C67" s="231" t="s">
        <v>925</v>
      </c>
      <c r="D67" s="232" t="s">
        <v>25</v>
      </c>
      <c r="E67" s="222">
        <v>174.12283774512005</v>
      </c>
      <c r="F67" s="326">
        <f t="shared" si="3"/>
        <v>174.12283774512005</v>
      </c>
    </row>
    <row r="68" spans="2:6" ht="14.25" customHeight="1">
      <c r="B68" s="230"/>
      <c r="C68" s="231" t="s">
        <v>926</v>
      </c>
      <c r="D68" s="232" t="s">
        <v>26</v>
      </c>
      <c r="E68" s="222">
        <v>229.63968052992001</v>
      </c>
      <c r="F68" s="326">
        <f t="shared" si="3"/>
        <v>229.63968052992001</v>
      </c>
    </row>
    <row r="69" spans="2:6" ht="14.25" customHeight="1" thickBot="1">
      <c r="B69" s="249"/>
      <c r="C69" s="250"/>
      <c r="D69" s="251"/>
      <c r="E69" s="275"/>
      <c r="F69" s="207"/>
    </row>
    <row r="70" spans="2:6" ht="9.9499999999999993" customHeight="1" thickBot="1">
      <c r="C70" s="28"/>
      <c r="E70" s="277"/>
      <c r="F70" s="284"/>
    </row>
    <row r="71" spans="2:6" ht="14.25" customHeight="1">
      <c r="B71" s="229"/>
      <c r="C71" s="235"/>
      <c r="D71" s="105"/>
      <c r="E71" s="290"/>
      <c r="F71" s="291"/>
    </row>
    <row r="72" spans="2:6" ht="14.25" customHeight="1">
      <c r="B72" s="100"/>
      <c r="C72" s="239">
        <v>55416325</v>
      </c>
      <c r="D72" s="240" t="s">
        <v>160</v>
      </c>
      <c r="E72" s="324">
        <v>155.84994221184002</v>
      </c>
      <c r="F72" s="325">
        <f t="shared" ref="F72:F80" si="4">E72*(100-$F$5)/100</f>
        <v>155.84994221184002</v>
      </c>
    </row>
    <row r="73" spans="2:6" ht="14.25" customHeight="1">
      <c r="B73" s="99" t="s">
        <v>1472</v>
      </c>
      <c r="C73" s="231">
        <v>55416332</v>
      </c>
      <c r="D73" s="232" t="s">
        <v>161</v>
      </c>
      <c r="E73" s="222">
        <v>155.84994221184002</v>
      </c>
      <c r="F73" s="326">
        <f t="shared" si="4"/>
        <v>155.84994221184002</v>
      </c>
    </row>
    <row r="74" spans="2:6" ht="14.25" customHeight="1">
      <c r="B74" s="99" t="s">
        <v>1644</v>
      </c>
      <c r="C74" s="231">
        <v>55416340</v>
      </c>
      <c r="D74" s="232" t="s">
        <v>162</v>
      </c>
      <c r="E74" s="222">
        <v>155.84994221184002</v>
      </c>
      <c r="F74" s="326">
        <f t="shared" si="4"/>
        <v>155.84994221184002</v>
      </c>
    </row>
    <row r="75" spans="2:6" ht="14.25" customHeight="1">
      <c r="B75" s="4"/>
      <c r="C75" s="231">
        <v>55416440</v>
      </c>
      <c r="D75" s="232" t="s">
        <v>163</v>
      </c>
      <c r="E75" s="222">
        <v>161.20694832336005</v>
      </c>
      <c r="F75" s="326">
        <f t="shared" si="4"/>
        <v>161.20694832336005</v>
      </c>
    </row>
    <row r="76" spans="2:6" ht="14.25" customHeight="1">
      <c r="B76" s="230"/>
      <c r="C76" s="231">
        <v>55416450</v>
      </c>
      <c r="D76" s="232" t="s">
        <v>164</v>
      </c>
      <c r="E76" s="222">
        <v>161.20694832336005</v>
      </c>
      <c r="F76" s="326">
        <f t="shared" si="4"/>
        <v>161.20694832336005</v>
      </c>
    </row>
    <row r="77" spans="2:6" ht="14.25" customHeight="1">
      <c r="B77" s="230"/>
      <c r="C77" s="231">
        <v>55416540</v>
      </c>
      <c r="D77" s="232" t="s">
        <v>165</v>
      </c>
      <c r="E77" s="222">
        <v>197.02773104400006</v>
      </c>
      <c r="F77" s="326">
        <f t="shared" si="4"/>
        <v>197.02773104400006</v>
      </c>
    </row>
    <row r="78" spans="2:6" ht="14.25" customHeight="1">
      <c r="B78" s="230"/>
      <c r="C78" s="231">
        <v>55416550</v>
      </c>
      <c r="D78" s="232" t="s">
        <v>166</v>
      </c>
      <c r="E78" s="222">
        <v>197.02773104400006</v>
      </c>
      <c r="F78" s="326">
        <f t="shared" si="4"/>
        <v>197.02773104400006</v>
      </c>
    </row>
    <row r="79" spans="2:6" ht="14.25" customHeight="1">
      <c r="B79" s="230"/>
      <c r="C79" s="231">
        <v>55416563</v>
      </c>
      <c r="D79" s="232" t="s">
        <v>167</v>
      </c>
      <c r="E79" s="222">
        <v>290.17787741424007</v>
      </c>
      <c r="F79" s="326">
        <f t="shared" si="4"/>
        <v>290.17787741424007</v>
      </c>
    </row>
    <row r="80" spans="2:6" ht="14.25" customHeight="1">
      <c r="B80" s="230"/>
      <c r="C80" s="231">
        <v>55416663</v>
      </c>
      <c r="D80" s="232" t="s">
        <v>168</v>
      </c>
      <c r="E80" s="222">
        <v>413.80522647408009</v>
      </c>
      <c r="F80" s="326">
        <f t="shared" si="4"/>
        <v>413.80522647408014</v>
      </c>
    </row>
    <row r="81" spans="2:6" ht="14.25" customHeight="1" thickBot="1">
      <c r="B81" s="249"/>
      <c r="C81" s="250"/>
      <c r="D81" s="251"/>
      <c r="E81" s="275"/>
      <c r="F81" s="207"/>
    </row>
    <row r="82" spans="2:6" ht="9.9499999999999993" customHeight="1" thickBot="1">
      <c r="C82" s="28"/>
      <c r="E82" s="277"/>
      <c r="F82" s="284"/>
    </row>
    <row r="83" spans="2:6" ht="14.25" customHeight="1">
      <c r="B83" s="229"/>
      <c r="C83" s="235"/>
      <c r="D83" s="105"/>
      <c r="E83" s="290"/>
      <c r="F83" s="291"/>
    </row>
    <row r="84" spans="2:6" ht="14.25" customHeight="1">
      <c r="B84" s="99" t="s">
        <v>1467</v>
      </c>
      <c r="C84" s="239">
        <v>50416432</v>
      </c>
      <c r="D84" s="240" t="s">
        <v>1933</v>
      </c>
      <c r="E84" s="324">
        <v>166.59080659584004</v>
      </c>
      <c r="F84" s="325">
        <f>E84*(100-$F$5)/100</f>
        <v>166.59080659584004</v>
      </c>
    </row>
    <row r="85" spans="2:6" ht="14.25" customHeight="1">
      <c r="B85" s="99"/>
      <c r="C85" s="239">
        <v>50416532</v>
      </c>
      <c r="D85" s="240" t="s">
        <v>1934</v>
      </c>
      <c r="E85" s="324">
        <v>189.85820406768005</v>
      </c>
      <c r="F85" s="325">
        <f>E85*(100-$F$5)/100</f>
        <v>189.85820406768005</v>
      </c>
    </row>
    <row r="86" spans="2:6" ht="14.25" customHeight="1">
      <c r="B86" s="97"/>
      <c r="C86" s="239">
        <v>50416540</v>
      </c>
      <c r="D86" s="240" t="s">
        <v>1935</v>
      </c>
      <c r="E86" s="324">
        <v>240.01804074096006</v>
      </c>
      <c r="F86" s="325">
        <f>E86*(100-$F$5)/100</f>
        <v>240.01804074096006</v>
      </c>
    </row>
    <row r="87" spans="2:6" ht="14.25" customHeight="1">
      <c r="B87" s="4"/>
      <c r="C87" s="239">
        <v>50416650</v>
      </c>
      <c r="D87" s="240" t="s">
        <v>1936</v>
      </c>
      <c r="E87" s="324">
        <v>354.67676804016014</v>
      </c>
      <c r="F87" s="325">
        <f>E87*(100-$F$5)/100</f>
        <v>354.67676804016014</v>
      </c>
    </row>
    <row r="88" spans="2:6" ht="14.25" customHeight="1" thickBot="1">
      <c r="B88" s="322"/>
      <c r="C88" s="250"/>
      <c r="D88" s="251"/>
      <c r="E88" s="275"/>
      <c r="F88" s="207"/>
    </row>
    <row r="89" spans="2:6" ht="9.9499999999999993" customHeight="1" thickBot="1">
      <c r="B89" s="28"/>
      <c r="C89" s="28"/>
      <c r="E89" s="277"/>
      <c r="F89" s="284"/>
    </row>
    <row r="90" spans="2:6" ht="14.25" customHeight="1">
      <c r="B90" s="84"/>
      <c r="C90" s="235"/>
      <c r="D90" s="105"/>
      <c r="E90" s="290"/>
      <c r="F90" s="291"/>
    </row>
    <row r="91" spans="2:6" ht="14.25" customHeight="1">
      <c r="B91" s="100"/>
      <c r="C91" s="239">
        <v>50016020</v>
      </c>
      <c r="D91" s="240">
        <v>20</v>
      </c>
      <c r="E91" s="324">
        <v>94.949241154560028</v>
      </c>
      <c r="F91" s="325">
        <f>E91*(100-$F$5)/100</f>
        <v>94.949241154560028</v>
      </c>
    </row>
    <row r="92" spans="2:6" ht="14.25" customHeight="1">
      <c r="B92" s="99" t="s">
        <v>1470</v>
      </c>
      <c r="C92" s="231">
        <v>50016025</v>
      </c>
      <c r="D92" s="232">
        <v>25</v>
      </c>
      <c r="E92" s="222">
        <v>116.43096992256004</v>
      </c>
      <c r="F92" s="326">
        <f t="shared" ref="F92:F103" si="5">E92*(100-$F$5)/100</f>
        <v>116.43096992256004</v>
      </c>
    </row>
    <row r="93" spans="2:6" ht="14.25" customHeight="1">
      <c r="B93" s="99" t="s">
        <v>1645</v>
      </c>
      <c r="C93" s="231">
        <v>50016032</v>
      </c>
      <c r="D93" s="232">
        <v>32</v>
      </c>
      <c r="E93" s="222">
        <v>152.23832656272003</v>
      </c>
      <c r="F93" s="326">
        <f t="shared" si="5"/>
        <v>152.23832656272003</v>
      </c>
    </row>
    <row r="94" spans="2:6" ht="14.25" customHeight="1">
      <c r="B94" s="100"/>
      <c r="C94" s="231">
        <v>50016040</v>
      </c>
      <c r="D94" s="232">
        <v>40</v>
      </c>
      <c r="E94" s="222">
        <v>220.33540675728005</v>
      </c>
      <c r="F94" s="326">
        <f t="shared" si="5"/>
        <v>220.33540675728008</v>
      </c>
    </row>
    <row r="95" spans="2:6" ht="14.25" customHeight="1">
      <c r="B95" s="100"/>
      <c r="C95" s="231">
        <v>50016050</v>
      </c>
      <c r="D95" s="232">
        <v>50</v>
      </c>
      <c r="E95" s="222">
        <v>318.84255923904004</v>
      </c>
      <c r="F95" s="326">
        <f t="shared" si="5"/>
        <v>318.84255923904004</v>
      </c>
    </row>
    <row r="96" spans="2:6" ht="14.25" customHeight="1">
      <c r="B96" s="100"/>
      <c r="C96" s="231">
        <v>50016063</v>
      </c>
      <c r="D96" s="232">
        <v>63</v>
      </c>
      <c r="E96" s="222">
        <v>510.4998580910401</v>
      </c>
      <c r="F96" s="326">
        <f t="shared" si="5"/>
        <v>510.4998580910401</v>
      </c>
    </row>
    <row r="97" spans="2:6" ht="14.25" customHeight="1">
      <c r="B97" s="100"/>
      <c r="C97" s="231">
        <v>50016075</v>
      </c>
      <c r="D97" s="232">
        <v>75</v>
      </c>
      <c r="E97" s="222">
        <v>895.64040274032016</v>
      </c>
      <c r="F97" s="326">
        <f t="shared" si="5"/>
        <v>895.64040274032016</v>
      </c>
    </row>
    <row r="98" spans="2:6" ht="14.25" customHeight="1">
      <c r="B98" s="100"/>
      <c r="C98" s="231">
        <v>50016090</v>
      </c>
      <c r="D98" s="232">
        <v>90</v>
      </c>
      <c r="E98" s="222">
        <v>2059.9501019659206</v>
      </c>
      <c r="F98" s="326">
        <f t="shared" si="5"/>
        <v>2059.9501019659206</v>
      </c>
    </row>
    <row r="99" spans="2:6" ht="14.25" customHeight="1">
      <c r="B99" s="100"/>
      <c r="C99" s="231">
        <v>50016110</v>
      </c>
      <c r="D99" s="232">
        <v>110</v>
      </c>
      <c r="E99" s="222">
        <v>3344.2889606827207</v>
      </c>
      <c r="F99" s="326">
        <f t="shared" si="5"/>
        <v>3344.2889606827207</v>
      </c>
    </row>
    <row r="100" spans="2:6" ht="14.25" customHeight="1">
      <c r="B100" s="100"/>
      <c r="C100" s="231">
        <v>50016125</v>
      </c>
      <c r="D100" s="232">
        <v>125</v>
      </c>
      <c r="E100" s="222">
        <v>4912.951925724481</v>
      </c>
      <c r="F100" s="326">
        <f t="shared" si="5"/>
        <v>4912.951925724481</v>
      </c>
    </row>
    <row r="101" spans="2:6" ht="14.25" customHeight="1">
      <c r="B101" s="100"/>
      <c r="C101" s="231">
        <v>50016140</v>
      </c>
      <c r="D101" s="232">
        <v>140</v>
      </c>
      <c r="E101" s="222">
        <v>6034.6606715870412</v>
      </c>
      <c r="F101" s="326">
        <f t="shared" si="5"/>
        <v>6034.6606715870412</v>
      </c>
    </row>
    <row r="102" spans="2:6" ht="14.25" customHeight="1">
      <c r="B102" s="97"/>
      <c r="C102" s="231">
        <v>50016160</v>
      </c>
      <c r="D102" s="232">
        <v>160</v>
      </c>
      <c r="E102" s="222">
        <v>6921.5875480958421</v>
      </c>
      <c r="F102" s="326">
        <f t="shared" si="5"/>
        <v>6921.5875480958421</v>
      </c>
    </row>
    <row r="103" spans="2:6" ht="14.25" customHeight="1">
      <c r="B103" s="4"/>
      <c r="C103" s="231">
        <v>50010200</v>
      </c>
      <c r="D103" s="232">
        <v>200</v>
      </c>
      <c r="E103" s="222">
        <v>15825.737270270884</v>
      </c>
      <c r="F103" s="326">
        <f t="shared" si="5"/>
        <v>15825.737270270884</v>
      </c>
    </row>
    <row r="104" spans="2:6" ht="14.25" customHeight="1" thickBot="1">
      <c r="B104" s="249"/>
      <c r="C104" s="250"/>
      <c r="D104" s="251"/>
      <c r="E104" s="206"/>
      <c r="F104" s="207"/>
    </row>
    <row r="105" spans="2:6" ht="9.9499999999999993" customHeight="1" thickBot="1">
      <c r="C105" s="28"/>
      <c r="E105" s="284"/>
      <c r="F105" s="284"/>
    </row>
    <row r="106" spans="2:6" ht="14.25" customHeight="1">
      <c r="B106" s="229"/>
      <c r="C106" s="235"/>
      <c r="D106" s="105"/>
      <c r="E106" s="293"/>
      <c r="F106" s="291"/>
    </row>
    <row r="107" spans="2:6" ht="14.25" customHeight="1">
      <c r="B107" s="99" t="s">
        <v>1433</v>
      </c>
      <c r="C107" s="239">
        <v>50516016</v>
      </c>
      <c r="D107" s="240">
        <v>16</v>
      </c>
      <c r="E107" s="324">
        <v>16.527505070880004</v>
      </c>
      <c r="F107" s="325">
        <f t="shared" ref="F107:F122" si="6">E107*(100-$F$5)/100</f>
        <v>16.527505070880004</v>
      </c>
    </row>
    <row r="108" spans="2:6" ht="14.25" customHeight="1">
      <c r="B108" s="99" t="s">
        <v>1645</v>
      </c>
      <c r="C108" s="231">
        <v>50516020</v>
      </c>
      <c r="D108" s="232">
        <v>20</v>
      </c>
      <c r="E108" s="222">
        <v>23.280823552320008</v>
      </c>
      <c r="F108" s="326">
        <f>E108*(100-$F$5)/100</f>
        <v>23.280823552320008</v>
      </c>
    </row>
    <row r="109" spans="2:6" ht="14.25" customHeight="1">
      <c r="B109" s="99"/>
      <c r="C109" s="231">
        <v>50516025</v>
      </c>
      <c r="D109" s="232" t="s">
        <v>137</v>
      </c>
      <c r="E109" s="222">
        <v>28.651255744320007</v>
      </c>
      <c r="F109" s="326">
        <f t="shared" si="6"/>
        <v>28.651255744320007</v>
      </c>
    </row>
    <row r="110" spans="2:6" ht="14.25" customHeight="1">
      <c r="B110" s="97"/>
      <c r="C110" s="231">
        <v>50516032</v>
      </c>
      <c r="D110" s="232" t="s">
        <v>138</v>
      </c>
      <c r="E110" s="222">
        <v>39.405546208800018</v>
      </c>
      <c r="F110" s="326">
        <f t="shared" si="6"/>
        <v>39.405546208800018</v>
      </c>
    </row>
    <row r="111" spans="2:6" ht="14.25" customHeight="1">
      <c r="B111" s="4"/>
      <c r="C111" s="231">
        <v>50516040</v>
      </c>
      <c r="D111" s="232" t="s">
        <v>139</v>
      </c>
      <c r="E111" s="222">
        <v>51.945505377120007</v>
      </c>
      <c r="F111" s="326">
        <f t="shared" si="6"/>
        <v>51.945505377120007</v>
      </c>
    </row>
    <row r="112" spans="2:6" ht="14.25" customHeight="1">
      <c r="B112" s="230"/>
      <c r="C112" s="231">
        <v>50516050</v>
      </c>
      <c r="D112" s="232" t="s">
        <v>140</v>
      </c>
      <c r="E112" s="222">
        <v>68.056801953120015</v>
      </c>
      <c r="F112" s="326">
        <f t="shared" si="6"/>
        <v>68.056801953120015</v>
      </c>
    </row>
    <row r="113" spans="2:6" ht="14.25" customHeight="1">
      <c r="B113" s="230"/>
      <c r="C113" s="231">
        <v>50516063</v>
      </c>
      <c r="D113" s="232" t="s">
        <v>141</v>
      </c>
      <c r="E113" s="222">
        <v>102.10534205040003</v>
      </c>
      <c r="F113" s="326">
        <f t="shared" si="6"/>
        <v>102.10534205040003</v>
      </c>
    </row>
    <row r="114" spans="2:6" ht="14.25" customHeight="1">
      <c r="B114" s="230"/>
      <c r="C114" s="231">
        <v>50516075</v>
      </c>
      <c r="D114" s="232" t="s">
        <v>142</v>
      </c>
      <c r="E114" s="222">
        <v>195.25548842064006</v>
      </c>
      <c r="F114" s="326">
        <f t="shared" si="6"/>
        <v>195.25548842064006</v>
      </c>
    </row>
    <row r="115" spans="2:6" ht="14.25" customHeight="1">
      <c r="B115" s="230"/>
      <c r="C115" s="231">
        <v>50516090</v>
      </c>
      <c r="D115" s="232" t="s">
        <v>143</v>
      </c>
      <c r="E115" s="222">
        <v>299.14649917488009</v>
      </c>
      <c r="F115" s="326">
        <f t="shared" si="6"/>
        <v>299.14649917488009</v>
      </c>
    </row>
    <row r="116" spans="2:6" ht="14.25" customHeight="1">
      <c r="B116" s="230"/>
      <c r="C116" s="231">
        <v>50516110</v>
      </c>
      <c r="D116" s="232" t="s">
        <v>144</v>
      </c>
      <c r="E116" s="222">
        <v>505.14285197952017</v>
      </c>
      <c r="F116" s="326">
        <f t="shared" si="6"/>
        <v>505.14285197952017</v>
      </c>
    </row>
    <row r="117" spans="2:6" ht="14.25" customHeight="1">
      <c r="B117" s="230"/>
      <c r="C117" s="231">
        <v>50516125</v>
      </c>
      <c r="D117" s="232" t="s">
        <v>145</v>
      </c>
      <c r="E117" s="222">
        <v>741.58955531280026</v>
      </c>
      <c r="F117" s="326">
        <f t="shared" si="6"/>
        <v>741.58955531280026</v>
      </c>
    </row>
    <row r="118" spans="2:6" ht="14.25" customHeight="1">
      <c r="B118" s="230"/>
      <c r="C118" s="231">
        <v>50516140</v>
      </c>
      <c r="D118" s="232" t="s">
        <v>146</v>
      </c>
      <c r="E118" s="222">
        <v>1205.5143402187202</v>
      </c>
      <c r="F118" s="326">
        <f t="shared" si="6"/>
        <v>1205.5143402187202</v>
      </c>
    </row>
    <row r="119" spans="2:6" ht="14.25" customHeight="1">
      <c r="B119" s="230"/>
      <c r="C119" s="231">
        <v>50516160</v>
      </c>
      <c r="D119" s="232" t="s">
        <v>147</v>
      </c>
      <c r="E119" s="222">
        <v>1420.4793147840005</v>
      </c>
      <c r="F119" s="326">
        <f t="shared" si="6"/>
        <v>1420.4793147840005</v>
      </c>
    </row>
    <row r="120" spans="2:6" ht="14.25" customHeight="1">
      <c r="B120" s="230"/>
      <c r="C120" s="231">
        <v>50510200</v>
      </c>
      <c r="D120" s="232" t="s">
        <v>148</v>
      </c>
      <c r="E120" s="222">
        <v>2172.7963084003204</v>
      </c>
      <c r="F120" s="326">
        <f t="shared" si="6"/>
        <v>2172.7963084003204</v>
      </c>
    </row>
    <row r="121" spans="2:6" ht="14.25" customHeight="1">
      <c r="B121" s="230"/>
      <c r="C121" s="231">
        <v>50510225</v>
      </c>
      <c r="D121" s="232" t="s">
        <v>149</v>
      </c>
      <c r="E121" s="222">
        <v>3080.9766703089604</v>
      </c>
      <c r="F121" s="326">
        <f t="shared" si="6"/>
        <v>3080.9766703089608</v>
      </c>
    </row>
    <row r="122" spans="2:6" ht="14.25" customHeight="1">
      <c r="B122" s="230"/>
      <c r="C122" s="231">
        <v>50510250</v>
      </c>
      <c r="D122" s="232" t="s">
        <v>150</v>
      </c>
      <c r="E122" s="222">
        <v>8196.8369503276808</v>
      </c>
      <c r="F122" s="326">
        <f t="shared" si="6"/>
        <v>8196.8369503276808</v>
      </c>
    </row>
    <row r="123" spans="2:6" ht="14.25" customHeight="1">
      <c r="B123" s="230"/>
      <c r="C123" s="336">
        <v>50510280</v>
      </c>
      <c r="D123" s="337">
        <v>280</v>
      </c>
      <c r="E123" s="338" t="s">
        <v>1373</v>
      </c>
      <c r="F123" s="339" t="s">
        <v>1373</v>
      </c>
    </row>
    <row r="124" spans="2:6" ht="14.25" customHeight="1">
      <c r="B124" s="230"/>
      <c r="C124" s="231">
        <v>50510315</v>
      </c>
      <c r="D124" s="232" t="s">
        <v>151</v>
      </c>
      <c r="E124" s="222">
        <v>15469.341963929286</v>
      </c>
      <c r="F124" s="326">
        <f>E124*(100-$F$5)/100</f>
        <v>15469.341963929288</v>
      </c>
    </row>
    <row r="125" spans="2:6" ht="14.25" customHeight="1">
      <c r="B125" s="230"/>
      <c r="C125" s="336">
        <v>50506400</v>
      </c>
      <c r="D125" s="337">
        <v>400</v>
      </c>
      <c r="E125" s="338" t="s">
        <v>1373</v>
      </c>
      <c r="F125" s="339" t="s">
        <v>1373</v>
      </c>
    </row>
    <row r="126" spans="2:6" ht="14.25" customHeight="1" thickBot="1">
      <c r="B126" s="249"/>
      <c r="C126" s="250"/>
      <c r="D126" s="251"/>
      <c r="E126" s="206"/>
      <c r="F126" s="207"/>
    </row>
    <row r="127" spans="2:6" ht="9.9499999999999993" customHeight="1" thickBot="1">
      <c r="B127" s="668"/>
      <c r="C127" s="59"/>
      <c r="D127" s="29"/>
      <c r="E127" s="202"/>
      <c r="F127" s="202"/>
    </row>
    <row r="128" spans="2:6" ht="14.25" customHeight="1">
      <c r="B128" s="229"/>
      <c r="C128" s="235"/>
      <c r="D128" s="105"/>
      <c r="E128" s="290"/>
      <c r="F128" s="291"/>
    </row>
    <row r="129" spans="2:6" ht="14.25" customHeight="1">
      <c r="B129" s="99" t="s">
        <v>1937</v>
      </c>
      <c r="C129" s="741">
        <v>505165040</v>
      </c>
      <c r="D129" s="240" t="s">
        <v>1938</v>
      </c>
      <c r="E129" s="324">
        <v>110.35570658400002</v>
      </c>
      <c r="F129" s="325">
        <f>E129*(100-$F$5)/100</f>
        <v>110.35570658400002</v>
      </c>
    </row>
    <row r="130" spans="2:6" ht="14.25" customHeight="1">
      <c r="B130" s="99"/>
      <c r="C130" s="741">
        <v>505166350</v>
      </c>
      <c r="D130" s="240" t="s">
        <v>1939</v>
      </c>
      <c r="E130" s="324">
        <v>163.44875433600001</v>
      </c>
      <c r="F130" s="325">
        <f>E130*(100-$F$5)/100</f>
        <v>163.44875433600001</v>
      </c>
    </row>
    <row r="131" spans="2:6" ht="14.25" customHeight="1" thickBot="1">
      <c r="B131" s="322"/>
      <c r="C131" s="250"/>
      <c r="D131" s="251"/>
      <c r="E131" s="275"/>
      <c r="F131" s="207"/>
    </row>
    <row r="132" spans="2:6" ht="9.9499999999999993" customHeight="1" thickBot="1">
      <c r="C132" s="28"/>
      <c r="E132" s="284"/>
      <c r="F132" s="284"/>
    </row>
    <row r="133" spans="2:6" ht="14.25" customHeight="1">
      <c r="B133" s="229"/>
      <c r="C133" s="235"/>
      <c r="D133" s="105"/>
      <c r="E133" s="293"/>
      <c r="F133" s="291"/>
    </row>
    <row r="134" spans="2:6" ht="14.25" customHeight="1">
      <c r="B134" s="100"/>
      <c r="C134" s="231">
        <v>50216016</v>
      </c>
      <c r="D134" s="232">
        <v>16</v>
      </c>
      <c r="E134" s="222">
        <v>19.467816696000007</v>
      </c>
      <c r="F134" s="326">
        <f t="shared" ref="F134:F208" si="7">E134*(100-$F$5)/100</f>
        <v>19.467816696000007</v>
      </c>
    </row>
    <row r="135" spans="2:6" ht="14.25" customHeight="1">
      <c r="B135" s="99" t="s">
        <v>1473</v>
      </c>
      <c r="C135" s="231">
        <v>50216020</v>
      </c>
      <c r="D135" s="232" t="s">
        <v>136</v>
      </c>
      <c r="E135" s="222">
        <v>21.481728768000004</v>
      </c>
      <c r="F135" s="326">
        <f>E135*(100-$F$5)/100</f>
        <v>21.481728768000004</v>
      </c>
    </row>
    <row r="136" spans="2:6" ht="14.25" customHeight="1">
      <c r="B136" s="99" t="s">
        <v>1646</v>
      </c>
      <c r="C136" s="231">
        <v>50216025</v>
      </c>
      <c r="D136" s="232" t="s">
        <v>137</v>
      </c>
      <c r="E136" s="222">
        <v>26.879013120960007</v>
      </c>
      <c r="F136" s="326">
        <f t="shared" si="7"/>
        <v>26.879013120960007</v>
      </c>
    </row>
    <row r="137" spans="2:6" ht="14.25" customHeight="1">
      <c r="B137" s="97"/>
      <c r="C137" s="231">
        <v>50216032</v>
      </c>
      <c r="D137" s="232" t="s">
        <v>138</v>
      </c>
      <c r="E137" s="222">
        <v>39.405546208800018</v>
      </c>
      <c r="F137" s="326">
        <f t="shared" si="7"/>
        <v>39.405546208800018</v>
      </c>
    </row>
    <row r="138" spans="2:6" ht="14.25" customHeight="1">
      <c r="B138" s="4"/>
      <c r="C138" s="231">
        <v>50216040</v>
      </c>
      <c r="D138" s="232" t="s">
        <v>139</v>
      </c>
      <c r="E138" s="222">
        <v>64.48546454544001</v>
      </c>
      <c r="F138" s="326">
        <f t="shared" si="7"/>
        <v>64.48546454544001</v>
      </c>
    </row>
    <row r="139" spans="2:6" ht="14.25" customHeight="1">
      <c r="B139" s="230"/>
      <c r="C139" s="231">
        <v>50216050</v>
      </c>
      <c r="D139" s="232" t="s">
        <v>140</v>
      </c>
      <c r="E139" s="222">
        <v>85.980619393920037</v>
      </c>
      <c r="F139" s="326">
        <f t="shared" si="7"/>
        <v>85.980619393920037</v>
      </c>
    </row>
    <row r="140" spans="2:6" ht="14.25" customHeight="1">
      <c r="B140" s="230"/>
      <c r="C140" s="231">
        <v>50216063</v>
      </c>
      <c r="D140" s="232" t="s">
        <v>141</v>
      </c>
      <c r="E140" s="222">
        <v>123.58707081840001</v>
      </c>
      <c r="F140" s="326">
        <f t="shared" si="7"/>
        <v>123.58707081840001</v>
      </c>
    </row>
    <row r="141" spans="2:6" ht="14.25" customHeight="1">
      <c r="B141" s="230"/>
      <c r="C141" s="231">
        <v>50216075</v>
      </c>
      <c r="D141" s="232" t="s">
        <v>142</v>
      </c>
      <c r="E141" s="222">
        <v>266.89705386192003</v>
      </c>
      <c r="F141" s="326">
        <f t="shared" si="7"/>
        <v>266.89705386192003</v>
      </c>
    </row>
    <row r="142" spans="2:6" ht="14.25" customHeight="1">
      <c r="B142" s="230"/>
      <c r="C142" s="231">
        <v>50216090</v>
      </c>
      <c r="D142" s="232" t="s">
        <v>143</v>
      </c>
      <c r="E142" s="222">
        <v>481.8486023467201</v>
      </c>
      <c r="F142" s="326">
        <f t="shared" si="7"/>
        <v>481.8486023467201</v>
      </c>
    </row>
    <row r="143" spans="2:6" ht="14.25" customHeight="1">
      <c r="B143" s="230"/>
      <c r="C143" s="231">
        <v>50216110</v>
      </c>
      <c r="D143" s="232" t="s">
        <v>144</v>
      </c>
      <c r="E143" s="222">
        <v>705.76877259216008</v>
      </c>
      <c r="F143" s="326">
        <f t="shared" si="7"/>
        <v>705.76877259216008</v>
      </c>
    </row>
    <row r="144" spans="2:6" ht="14.25" customHeight="1">
      <c r="B144" s="230"/>
      <c r="C144" s="231">
        <v>50216125</v>
      </c>
      <c r="D144" s="232" t="s">
        <v>145</v>
      </c>
      <c r="E144" s="222">
        <v>1173.2648949057602</v>
      </c>
      <c r="F144" s="326">
        <f t="shared" si="7"/>
        <v>1173.2648949057602</v>
      </c>
    </row>
    <row r="145" spans="2:6" ht="14.25" customHeight="1">
      <c r="B145" s="230"/>
      <c r="C145" s="231">
        <v>50216140</v>
      </c>
      <c r="D145" s="232" t="s">
        <v>146</v>
      </c>
      <c r="E145" s="222">
        <v>1775.1426567436808</v>
      </c>
      <c r="F145" s="326">
        <f t="shared" si="7"/>
        <v>1775.1426567436806</v>
      </c>
    </row>
    <row r="146" spans="2:6" ht="14.25" customHeight="1">
      <c r="B146" s="230"/>
      <c r="C146" s="231">
        <v>50216160</v>
      </c>
      <c r="D146" s="232" t="s">
        <v>147</v>
      </c>
      <c r="E146" s="222">
        <v>2029.4997514372806</v>
      </c>
      <c r="F146" s="326">
        <f t="shared" si="7"/>
        <v>2029.4997514372806</v>
      </c>
    </row>
    <row r="147" spans="2:6" ht="14.25" customHeight="1">
      <c r="B147" s="230"/>
      <c r="C147" s="231">
        <v>50210200</v>
      </c>
      <c r="D147" s="232" t="s">
        <v>148</v>
      </c>
      <c r="E147" s="222">
        <v>3029.0177388513612</v>
      </c>
      <c r="F147" s="326">
        <f t="shared" si="7"/>
        <v>3029.0177388513612</v>
      </c>
    </row>
    <row r="148" spans="2:6" ht="14.25" customHeight="1">
      <c r="B148" s="230"/>
      <c r="C148" s="231">
        <v>50210225</v>
      </c>
      <c r="D148" s="232" t="s">
        <v>149</v>
      </c>
      <c r="E148" s="222">
        <v>4334.8651784971207</v>
      </c>
      <c r="F148" s="326">
        <f t="shared" si="7"/>
        <v>4334.8651784971207</v>
      </c>
    </row>
    <row r="149" spans="2:6" ht="14.25" customHeight="1">
      <c r="B149" s="230"/>
      <c r="C149" s="231">
        <v>50210250</v>
      </c>
      <c r="D149" s="232" t="s">
        <v>150</v>
      </c>
      <c r="E149" s="222">
        <v>9868.0751702366433</v>
      </c>
      <c r="F149" s="326">
        <f t="shared" si="7"/>
        <v>9868.0751702366433</v>
      </c>
    </row>
    <row r="150" spans="2:6" ht="14.25" customHeight="1">
      <c r="B150" s="230"/>
      <c r="C150" s="336">
        <v>50210280</v>
      </c>
      <c r="D150" s="337">
        <v>280</v>
      </c>
      <c r="E150" s="338" t="s">
        <v>1373</v>
      </c>
      <c r="F150" s="339" t="s">
        <v>1373</v>
      </c>
    </row>
    <row r="151" spans="2:6" ht="14.25" customHeight="1">
      <c r="B151" s="230"/>
      <c r="C151" s="231">
        <v>50210315</v>
      </c>
      <c r="D151" s="232" t="s">
        <v>151</v>
      </c>
      <c r="E151" s="222">
        <v>23085.823159428481</v>
      </c>
      <c r="F151" s="326">
        <f>E151*(100-$F$5)/100</f>
        <v>23085.823159428481</v>
      </c>
    </row>
    <row r="152" spans="2:6" ht="14.25" customHeight="1">
      <c r="B152" s="230"/>
      <c r="C152" s="336">
        <v>50206400</v>
      </c>
      <c r="D152" s="337">
        <v>400</v>
      </c>
      <c r="E152" s="338" t="s">
        <v>1373</v>
      </c>
      <c r="F152" s="339" t="s">
        <v>1373</v>
      </c>
    </row>
    <row r="153" spans="2:6" ht="14.25" customHeight="1" thickBot="1">
      <c r="B153" s="249"/>
      <c r="C153" s="250"/>
      <c r="D153" s="251"/>
      <c r="E153" s="206"/>
      <c r="F153" s="207"/>
    </row>
    <row r="154" spans="2:6" ht="9" customHeight="1" thickBot="1">
      <c r="C154" s="28"/>
      <c r="E154" s="284"/>
      <c r="F154" s="284"/>
    </row>
    <row r="155" spans="2:6" ht="14.25" customHeight="1">
      <c r="B155" s="229"/>
      <c r="C155" s="235"/>
      <c r="D155" s="105"/>
      <c r="E155" s="293"/>
      <c r="F155" s="291"/>
    </row>
    <row r="156" spans="2:6" ht="14.25" customHeight="1">
      <c r="B156" s="100"/>
      <c r="C156" s="239">
        <v>53216020</v>
      </c>
      <c r="D156" s="240" t="s">
        <v>152</v>
      </c>
      <c r="E156" s="324">
        <v>39.405546208800018</v>
      </c>
      <c r="F156" s="325">
        <f t="shared" si="7"/>
        <v>39.405546208800018</v>
      </c>
    </row>
    <row r="157" spans="2:6" ht="14.25" customHeight="1">
      <c r="B157" s="99" t="s">
        <v>1476</v>
      </c>
      <c r="C157" s="231">
        <v>53216220</v>
      </c>
      <c r="D157" s="232" t="s">
        <v>170</v>
      </c>
      <c r="E157" s="222">
        <v>73.427234145120025</v>
      </c>
      <c r="F157" s="326">
        <f t="shared" si="7"/>
        <v>73.427234145120025</v>
      </c>
    </row>
    <row r="158" spans="2:6" ht="14.25" customHeight="1">
      <c r="B158" s="99" t="s">
        <v>1647</v>
      </c>
      <c r="C158" s="231">
        <v>53216025</v>
      </c>
      <c r="D158" s="232" t="s">
        <v>19</v>
      </c>
      <c r="E158" s="222">
        <v>48.360741888960014</v>
      </c>
      <c r="F158" s="326">
        <f t="shared" si="7"/>
        <v>48.360741888960007</v>
      </c>
    </row>
    <row r="159" spans="2:6" ht="14.25" customHeight="1">
      <c r="B159" s="4"/>
      <c r="C159" s="231">
        <v>53216032</v>
      </c>
      <c r="D159" s="232" t="s">
        <v>22</v>
      </c>
      <c r="E159" s="222">
        <v>57.329363649600019</v>
      </c>
      <c r="F159" s="326">
        <f t="shared" si="7"/>
        <v>57.329363649600019</v>
      </c>
    </row>
    <row r="160" spans="2:6" ht="14.25" customHeight="1">
      <c r="B160" s="230"/>
      <c r="C160" s="231">
        <v>53216040</v>
      </c>
      <c r="D160" s="232" t="s">
        <v>23</v>
      </c>
      <c r="E160" s="222">
        <v>85.980619393920037</v>
      </c>
      <c r="F160" s="326">
        <f t="shared" si="7"/>
        <v>85.980619393920037</v>
      </c>
    </row>
    <row r="161" spans="2:6" ht="14.25" customHeight="1">
      <c r="B161" s="230"/>
      <c r="C161" s="231">
        <v>53216520</v>
      </c>
      <c r="D161" s="232" t="s">
        <v>244</v>
      </c>
      <c r="E161" s="222">
        <v>206.00977888512006</v>
      </c>
      <c r="F161" s="326">
        <f>E161*(100-$F$5)/100</f>
        <v>206.00977888512006</v>
      </c>
    </row>
    <row r="162" spans="2:6" ht="14.25" customHeight="1">
      <c r="B162" s="230"/>
      <c r="C162" s="231">
        <v>53216525</v>
      </c>
      <c r="D162" s="232" t="s">
        <v>245</v>
      </c>
      <c r="E162" s="222">
        <v>206.00977888512006</v>
      </c>
      <c r="F162" s="326">
        <f>E162*(100-$F$5)/100</f>
        <v>206.00977888512006</v>
      </c>
    </row>
    <row r="163" spans="2:6" ht="14.25" customHeight="1">
      <c r="B163" s="230"/>
      <c r="C163" s="231">
        <v>53216532</v>
      </c>
      <c r="D163" s="232" t="s">
        <v>24</v>
      </c>
      <c r="E163" s="222">
        <v>206.00977888512006</v>
      </c>
      <c r="F163" s="326">
        <f t="shared" si="7"/>
        <v>206.00977888512006</v>
      </c>
    </row>
    <row r="164" spans="2:6" ht="14.25" customHeight="1">
      <c r="B164" s="230"/>
      <c r="C164" s="231">
        <v>53216050</v>
      </c>
      <c r="D164" s="232" t="s">
        <v>25</v>
      </c>
      <c r="E164" s="222">
        <v>127.19868646752002</v>
      </c>
      <c r="F164" s="326">
        <f t="shared" si="7"/>
        <v>127.19868646752002</v>
      </c>
    </row>
    <row r="165" spans="2:6" ht="14.25" customHeight="1">
      <c r="B165" s="230"/>
      <c r="C165" s="231">
        <v>53216620</v>
      </c>
      <c r="D165" s="232" t="s">
        <v>246</v>
      </c>
      <c r="E165" s="222">
        <v>309.56513762736006</v>
      </c>
      <c r="F165" s="326">
        <f t="shared" si="7"/>
        <v>309.56513762736006</v>
      </c>
    </row>
    <row r="166" spans="2:6" ht="14.25" customHeight="1">
      <c r="B166" s="230"/>
      <c r="C166" s="231">
        <v>53216650</v>
      </c>
      <c r="D166" s="232" t="s">
        <v>435</v>
      </c>
      <c r="E166" s="222">
        <v>173.74690749168005</v>
      </c>
      <c r="F166" s="326">
        <f t="shared" si="7"/>
        <v>173.74690749168002</v>
      </c>
    </row>
    <row r="167" spans="2:6" ht="14.25" customHeight="1">
      <c r="B167" s="230"/>
      <c r="C167" s="231">
        <v>53216063</v>
      </c>
      <c r="D167" s="232" t="s">
        <v>26</v>
      </c>
      <c r="E167" s="222">
        <v>173.74690749168005</v>
      </c>
      <c r="F167" s="326">
        <f t="shared" si="7"/>
        <v>173.74690749168002</v>
      </c>
    </row>
    <row r="168" spans="2:6" ht="14.25" customHeight="1">
      <c r="B168" s="230"/>
      <c r="C168" s="231">
        <v>53216750</v>
      </c>
      <c r="D168" s="232" t="s">
        <v>436</v>
      </c>
      <c r="E168" s="222">
        <v>777.4103380334401</v>
      </c>
      <c r="F168" s="326">
        <f t="shared" si="7"/>
        <v>777.4103380334401</v>
      </c>
    </row>
    <row r="169" spans="2:6" ht="14.25" customHeight="1">
      <c r="B169" s="230"/>
      <c r="C169" s="231">
        <v>53216950</v>
      </c>
      <c r="D169" s="232" t="s">
        <v>169</v>
      </c>
      <c r="E169" s="222">
        <v>1164.3231253060803</v>
      </c>
      <c r="F169" s="326">
        <f t="shared" si="7"/>
        <v>1164.3231253060803</v>
      </c>
    </row>
    <row r="170" spans="2:6" ht="14.25" customHeight="1">
      <c r="B170" s="230"/>
      <c r="C170" s="231">
        <v>53216090</v>
      </c>
      <c r="D170" s="232" t="s">
        <v>155</v>
      </c>
      <c r="E170" s="222">
        <v>951.15724552512029</v>
      </c>
      <c r="F170" s="326">
        <f t="shared" si="7"/>
        <v>951.15724552512029</v>
      </c>
    </row>
    <row r="171" spans="2:6" ht="14.25" customHeight="1">
      <c r="B171" s="230"/>
      <c r="C171" s="231">
        <v>53216150</v>
      </c>
      <c r="D171" s="232" t="s">
        <v>171</v>
      </c>
      <c r="E171" s="222">
        <v>1920.2383084910407</v>
      </c>
      <c r="F171" s="326">
        <f t="shared" si="7"/>
        <v>1920.2383084910407</v>
      </c>
    </row>
    <row r="172" spans="2:6" ht="14.25" customHeight="1">
      <c r="B172" s="230"/>
      <c r="C172" s="231">
        <v>53216163</v>
      </c>
      <c r="D172" s="232" t="s">
        <v>172</v>
      </c>
      <c r="E172" s="222">
        <v>1920.2383084910407</v>
      </c>
      <c r="F172" s="326">
        <f t="shared" si="7"/>
        <v>1920.2383084910407</v>
      </c>
    </row>
    <row r="173" spans="2:6" ht="14.25" customHeight="1">
      <c r="B173" s="230"/>
      <c r="C173" s="231">
        <v>53216110</v>
      </c>
      <c r="D173" s="232" t="s">
        <v>156</v>
      </c>
      <c r="E173" s="222">
        <v>1599.5966544676805</v>
      </c>
      <c r="F173" s="326">
        <f t="shared" si="7"/>
        <v>1599.5966544676805</v>
      </c>
    </row>
    <row r="174" spans="2:6" ht="14.25" customHeight="1" thickBot="1">
      <c r="B174" s="249"/>
      <c r="C174" s="250"/>
      <c r="D174" s="251"/>
      <c r="E174" s="275"/>
      <c r="F174" s="207"/>
    </row>
    <row r="175" spans="2:6" ht="14.25" customHeight="1">
      <c r="B175" s="229"/>
      <c r="C175" s="235"/>
      <c r="D175" s="105"/>
      <c r="E175" s="290"/>
      <c r="F175" s="291"/>
    </row>
    <row r="176" spans="2:6" ht="14.25" customHeight="1">
      <c r="B176" s="100"/>
      <c r="C176" s="239">
        <v>52216020</v>
      </c>
      <c r="D176" s="240" t="s">
        <v>133</v>
      </c>
      <c r="E176" s="324">
        <v>87.779714178239999</v>
      </c>
      <c r="F176" s="325">
        <f t="shared" si="7"/>
        <v>87.779714178239999</v>
      </c>
    </row>
    <row r="177" spans="2:6" ht="14.25" customHeight="1">
      <c r="B177" s="99" t="s">
        <v>1475</v>
      </c>
      <c r="C177" s="231">
        <v>52216025</v>
      </c>
      <c r="D177" s="232" t="s">
        <v>132</v>
      </c>
      <c r="E177" s="222">
        <v>96.721483777920028</v>
      </c>
      <c r="F177" s="326">
        <f t="shared" si="7"/>
        <v>96.721483777920014</v>
      </c>
    </row>
    <row r="178" spans="2:6" ht="14.25" customHeight="1">
      <c r="B178" s="99" t="s">
        <v>1474</v>
      </c>
      <c r="C178" s="231">
        <v>52216032</v>
      </c>
      <c r="D178" s="232" t="s">
        <v>131</v>
      </c>
      <c r="E178" s="222">
        <v>118.21663862640001</v>
      </c>
      <c r="F178" s="326">
        <f t="shared" si="7"/>
        <v>118.21663862640001</v>
      </c>
    </row>
    <row r="179" spans="2:6" ht="14.25" customHeight="1">
      <c r="B179" s="4"/>
      <c r="C179" s="231">
        <v>52216040</v>
      </c>
      <c r="D179" s="232" t="s">
        <v>130</v>
      </c>
      <c r="E179" s="222">
        <v>186.30029274048005</v>
      </c>
      <c r="F179" s="326">
        <f t="shared" si="7"/>
        <v>186.30029274048005</v>
      </c>
    </row>
    <row r="180" spans="2:6" ht="14.25" customHeight="1">
      <c r="B180" s="230"/>
      <c r="C180" s="231">
        <v>52216050</v>
      </c>
      <c r="D180" s="232" t="s">
        <v>134</v>
      </c>
      <c r="E180" s="222">
        <v>256.15618947792007</v>
      </c>
      <c r="F180" s="326">
        <f t="shared" si="7"/>
        <v>256.15618947792007</v>
      </c>
    </row>
    <row r="181" spans="2:6" ht="14.25" customHeight="1">
      <c r="B181" s="230"/>
      <c r="C181" s="231">
        <v>52216063</v>
      </c>
      <c r="D181" s="232" t="s">
        <v>135</v>
      </c>
      <c r="E181" s="222">
        <v>394.0957403294401</v>
      </c>
      <c r="F181" s="326">
        <f t="shared" si="7"/>
        <v>394.0957403294401</v>
      </c>
    </row>
    <row r="182" spans="2:6" ht="14.25" customHeight="1">
      <c r="B182" s="230"/>
      <c r="C182" s="231">
        <v>52216075</v>
      </c>
      <c r="D182" s="232" t="s">
        <v>157</v>
      </c>
      <c r="E182" s="222">
        <v>1046.0930605992003</v>
      </c>
      <c r="F182" s="326">
        <f t="shared" si="7"/>
        <v>1046.0930605992003</v>
      </c>
    </row>
    <row r="183" spans="2:6" ht="14.25" customHeight="1">
      <c r="B183" s="230"/>
      <c r="C183" s="231">
        <v>52216090</v>
      </c>
      <c r="D183" s="232" t="s">
        <v>158</v>
      </c>
      <c r="E183" s="222">
        <v>1302.2492500771205</v>
      </c>
      <c r="F183" s="326">
        <f t="shared" si="7"/>
        <v>1302.2492500771205</v>
      </c>
    </row>
    <row r="184" spans="2:6" ht="14.25" customHeight="1">
      <c r="B184" s="230"/>
      <c r="C184" s="231">
        <v>52216110</v>
      </c>
      <c r="D184" s="232" t="s">
        <v>159</v>
      </c>
      <c r="E184" s="222">
        <v>2384.1899455579205</v>
      </c>
      <c r="F184" s="326">
        <f t="shared" si="7"/>
        <v>2384.1899455579205</v>
      </c>
    </row>
    <row r="185" spans="2:6" ht="14.25" customHeight="1" thickBot="1">
      <c r="B185" s="249"/>
      <c r="C185" s="250"/>
      <c r="D185" s="251"/>
      <c r="E185" s="275"/>
      <c r="F185" s="207"/>
    </row>
    <row r="186" spans="2:6" ht="9.9499999999999993" customHeight="1" thickBot="1">
      <c r="C186" s="28"/>
      <c r="E186" s="277"/>
      <c r="F186" s="284"/>
    </row>
    <row r="187" spans="2:6" ht="14.25" customHeight="1">
      <c r="B187" s="229"/>
      <c r="C187" s="235"/>
      <c r="D187" s="105"/>
      <c r="E187" s="290"/>
      <c r="F187" s="291"/>
    </row>
    <row r="188" spans="2:6" ht="14.25" customHeight="1">
      <c r="B188" s="100"/>
      <c r="C188" s="239">
        <v>51016020</v>
      </c>
      <c r="D188" s="240">
        <v>20</v>
      </c>
      <c r="E188" s="324">
        <v>151.70128334352003</v>
      </c>
      <c r="F188" s="325">
        <f t="shared" ref="F188:F196" si="8">E188*(100-$F$5)/100</f>
        <v>151.70128334352003</v>
      </c>
    </row>
    <row r="189" spans="2:6" ht="14.25" customHeight="1">
      <c r="B189" s="99" t="s">
        <v>1477</v>
      </c>
      <c r="C189" s="231">
        <v>51016025</v>
      </c>
      <c r="D189" s="232">
        <v>25</v>
      </c>
      <c r="E189" s="222">
        <v>175.18349810304002</v>
      </c>
      <c r="F189" s="326">
        <f t="shared" si="8"/>
        <v>175.18349810304005</v>
      </c>
    </row>
    <row r="190" spans="2:6" ht="14.25" customHeight="1">
      <c r="B190" s="99" t="s">
        <v>1648</v>
      </c>
      <c r="C190" s="231">
        <v>51016032</v>
      </c>
      <c r="D190" s="232">
        <v>32</v>
      </c>
      <c r="E190" s="222">
        <v>196.81291375632006</v>
      </c>
      <c r="F190" s="326">
        <f t="shared" si="8"/>
        <v>196.81291375632006</v>
      </c>
    </row>
    <row r="191" spans="2:6" ht="14.25" customHeight="1">
      <c r="B191" s="4"/>
      <c r="C191" s="231">
        <v>51016040</v>
      </c>
      <c r="D191" s="232">
        <v>40</v>
      </c>
      <c r="E191" s="222">
        <v>267.71604477120007</v>
      </c>
      <c r="F191" s="326">
        <f t="shared" si="8"/>
        <v>267.71604477120007</v>
      </c>
    </row>
    <row r="192" spans="2:6" ht="14.25" customHeight="1">
      <c r="B192" s="230"/>
      <c r="C192" s="231">
        <v>51016050</v>
      </c>
      <c r="D192" s="232">
        <v>50</v>
      </c>
      <c r="E192" s="222">
        <v>206.27830049472004</v>
      </c>
      <c r="F192" s="326">
        <f t="shared" si="8"/>
        <v>206.27830049472001</v>
      </c>
    </row>
    <row r="193" spans="2:6" ht="14.25" customHeight="1">
      <c r="B193" s="230"/>
      <c r="C193" s="231">
        <v>51016063</v>
      </c>
      <c r="D193" s="232">
        <v>63</v>
      </c>
      <c r="E193" s="222">
        <v>431.32626150048009</v>
      </c>
      <c r="F193" s="326">
        <f t="shared" si="8"/>
        <v>431.32626150048009</v>
      </c>
    </row>
    <row r="194" spans="2:6" ht="14.25" customHeight="1">
      <c r="B194" s="230"/>
      <c r="C194" s="231">
        <v>51016075</v>
      </c>
      <c r="D194" s="232">
        <v>75</v>
      </c>
      <c r="E194" s="222">
        <v>972.19591363728023</v>
      </c>
      <c r="F194" s="326">
        <f t="shared" si="8"/>
        <v>972.19591363728023</v>
      </c>
    </row>
    <row r="195" spans="2:6" ht="14.25" customHeight="1">
      <c r="B195" s="230"/>
      <c r="C195" s="231">
        <v>51016090</v>
      </c>
      <c r="D195" s="232">
        <v>90</v>
      </c>
      <c r="E195" s="222">
        <v>2539.8250704820807</v>
      </c>
      <c r="F195" s="326">
        <f t="shared" si="8"/>
        <v>2539.8250704820807</v>
      </c>
    </row>
    <row r="196" spans="2:6" ht="14.25" customHeight="1">
      <c r="B196" s="230"/>
      <c r="C196" s="231">
        <v>51016110</v>
      </c>
      <c r="D196" s="232">
        <v>110</v>
      </c>
      <c r="E196" s="222">
        <v>5142.6453105763221</v>
      </c>
      <c r="F196" s="326">
        <f t="shared" si="8"/>
        <v>5142.6453105763221</v>
      </c>
    </row>
    <row r="197" spans="2:6" ht="14.25" customHeight="1" thickBot="1">
      <c r="B197" s="249"/>
      <c r="C197" s="250"/>
      <c r="D197" s="251"/>
      <c r="E197" s="275"/>
      <c r="F197" s="207"/>
    </row>
    <row r="198" spans="2:6" ht="9.9499999999999993" customHeight="1" thickBot="1">
      <c r="C198" s="28"/>
      <c r="E198" s="277"/>
      <c r="F198" s="284"/>
    </row>
    <row r="199" spans="2:6" ht="14.25" customHeight="1">
      <c r="B199" s="229"/>
      <c r="C199" s="235"/>
      <c r="D199" s="105"/>
      <c r="E199" s="290"/>
      <c r="F199" s="291"/>
    </row>
    <row r="200" spans="2:6" ht="14.25" customHeight="1">
      <c r="B200" s="100"/>
      <c r="C200" s="239">
        <v>51116020</v>
      </c>
      <c r="D200" s="240">
        <v>20</v>
      </c>
      <c r="E200" s="324">
        <v>103.87758467376003</v>
      </c>
      <c r="F200" s="325">
        <f t="shared" si="7"/>
        <v>103.87758467376003</v>
      </c>
    </row>
    <row r="201" spans="2:6" ht="14.25" customHeight="1">
      <c r="B201" s="335" t="s">
        <v>1478</v>
      </c>
      <c r="C201" s="231">
        <v>51116025</v>
      </c>
      <c r="D201" s="232">
        <v>25</v>
      </c>
      <c r="E201" s="222">
        <v>103.87758467376003</v>
      </c>
      <c r="F201" s="326">
        <f t="shared" si="7"/>
        <v>103.87758467376003</v>
      </c>
    </row>
    <row r="202" spans="2:6" ht="14.25" customHeight="1">
      <c r="B202" s="99" t="s">
        <v>1648</v>
      </c>
      <c r="C202" s="231">
        <v>51116032</v>
      </c>
      <c r="D202" s="232">
        <v>32</v>
      </c>
      <c r="E202" s="222">
        <v>137.92612477104004</v>
      </c>
      <c r="F202" s="326">
        <f t="shared" si="7"/>
        <v>137.92612477104004</v>
      </c>
    </row>
    <row r="203" spans="2:6" ht="14.25" customHeight="1">
      <c r="B203" s="4"/>
      <c r="C203" s="231">
        <v>51116040</v>
      </c>
      <c r="D203" s="232">
        <v>40</v>
      </c>
      <c r="E203" s="222">
        <v>220.33540675728005</v>
      </c>
      <c r="F203" s="326">
        <f t="shared" si="7"/>
        <v>220.33540675728008</v>
      </c>
    </row>
    <row r="204" spans="2:6" ht="14.25" customHeight="1">
      <c r="B204" s="230"/>
      <c r="C204" s="231">
        <v>51116050</v>
      </c>
      <c r="D204" s="232" t="s">
        <v>140</v>
      </c>
      <c r="E204" s="222">
        <v>173.74690749168005</v>
      </c>
      <c r="F204" s="326">
        <f t="shared" si="7"/>
        <v>173.74690749168002</v>
      </c>
    </row>
    <row r="205" spans="2:6" ht="14.25" customHeight="1">
      <c r="B205" s="230"/>
      <c r="C205" s="231">
        <v>51116063</v>
      </c>
      <c r="D205" s="232">
        <v>63</v>
      </c>
      <c r="E205" s="222">
        <v>247.18756771728007</v>
      </c>
      <c r="F205" s="326">
        <f t="shared" si="7"/>
        <v>247.18756771728007</v>
      </c>
    </row>
    <row r="206" spans="2:6" ht="14.25" customHeight="1">
      <c r="B206" s="230"/>
      <c r="C206" s="231">
        <v>51116075</v>
      </c>
      <c r="D206" s="232">
        <v>75</v>
      </c>
      <c r="E206" s="222">
        <v>901.01083493232022</v>
      </c>
      <c r="F206" s="326">
        <f t="shared" si="7"/>
        <v>901.01083493232034</v>
      </c>
    </row>
    <row r="207" spans="2:6" ht="14.25" customHeight="1">
      <c r="B207" s="230"/>
      <c r="C207" s="231">
        <v>51116090</v>
      </c>
      <c r="D207" s="232">
        <v>90</v>
      </c>
      <c r="E207" s="222">
        <v>1873.6632353059204</v>
      </c>
      <c r="F207" s="326">
        <f t="shared" si="7"/>
        <v>1873.6632353059204</v>
      </c>
    </row>
    <row r="208" spans="2:6" ht="14.25" customHeight="1">
      <c r="B208" s="230"/>
      <c r="C208" s="231">
        <v>51116110</v>
      </c>
      <c r="D208" s="232">
        <v>110</v>
      </c>
      <c r="E208" s="222">
        <v>2982.4695178272009</v>
      </c>
      <c r="F208" s="326">
        <f t="shared" si="7"/>
        <v>2982.4695178272009</v>
      </c>
    </row>
    <row r="209" spans="2:6" ht="14.25" customHeight="1" thickBot="1">
      <c r="B209" s="249"/>
      <c r="C209" s="250"/>
      <c r="D209" s="251"/>
      <c r="E209" s="275"/>
      <c r="F209" s="207"/>
    </row>
    <row r="210" spans="2:6" ht="9.9499999999999993" customHeight="1" thickBot="1">
      <c r="C210" s="28"/>
      <c r="E210" s="277"/>
      <c r="F210" s="284"/>
    </row>
    <row r="211" spans="2:6" ht="14.25" customHeight="1">
      <c r="B211" s="229"/>
      <c r="C211" s="235"/>
      <c r="D211" s="105"/>
      <c r="E211" s="290"/>
      <c r="F211" s="291"/>
    </row>
    <row r="212" spans="2:6" ht="14.25" customHeight="1">
      <c r="B212" s="100"/>
      <c r="C212" s="239">
        <v>54216220</v>
      </c>
      <c r="D212" s="240" t="s">
        <v>94</v>
      </c>
      <c r="E212" s="324">
        <v>46.561647104640016</v>
      </c>
      <c r="F212" s="325">
        <f>E212*(100-$F$5)/100</f>
        <v>46.561647104640016</v>
      </c>
    </row>
    <row r="213" spans="2:6" ht="14.25" customHeight="1">
      <c r="B213" s="99" t="s">
        <v>2272</v>
      </c>
      <c r="C213" s="231">
        <v>54216320</v>
      </c>
      <c r="D213" s="232" t="s">
        <v>95</v>
      </c>
      <c r="E213" s="222">
        <v>66.271133249280027</v>
      </c>
      <c r="F213" s="326">
        <f>E213*(100-$F$5)/100</f>
        <v>66.271133249280027</v>
      </c>
    </row>
    <row r="214" spans="2:6" ht="14.25" customHeight="1">
      <c r="B214" s="99" t="s">
        <v>1648</v>
      </c>
      <c r="C214" s="231">
        <v>54216325</v>
      </c>
      <c r="D214" s="232" t="s">
        <v>96</v>
      </c>
      <c r="E214" s="222">
        <v>66.271133249280027</v>
      </c>
      <c r="F214" s="326">
        <f>E214*(100-$F$5)/100</f>
        <v>66.271133249280027</v>
      </c>
    </row>
    <row r="215" spans="2:6" ht="14.25" customHeight="1">
      <c r="B215" s="100"/>
      <c r="C215" s="231">
        <v>54216420</v>
      </c>
      <c r="D215" s="232" t="s">
        <v>173</v>
      </c>
      <c r="E215" s="222">
        <v>89.565382882080016</v>
      </c>
      <c r="F215" s="326">
        <f t="shared" ref="F215:F220" si="9">E215*(100-$F$5)/100</f>
        <v>89.565382882080016</v>
      </c>
    </row>
    <row r="216" spans="2:6" ht="14.25" customHeight="1">
      <c r="B216" s="4"/>
      <c r="C216" s="231">
        <v>54216425</v>
      </c>
      <c r="D216" s="232" t="s">
        <v>97</v>
      </c>
      <c r="E216" s="222">
        <v>89.565382882080016</v>
      </c>
      <c r="F216" s="326">
        <f t="shared" si="9"/>
        <v>89.565382882080016</v>
      </c>
    </row>
    <row r="217" spans="2:6" ht="14.25" customHeight="1">
      <c r="B217" s="230"/>
      <c r="C217" s="231">
        <v>54216432</v>
      </c>
      <c r="D217" s="232" t="s">
        <v>98</v>
      </c>
      <c r="E217" s="222">
        <v>89.565382882080016</v>
      </c>
      <c r="F217" s="326">
        <f t="shared" si="9"/>
        <v>89.565382882080016</v>
      </c>
    </row>
    <row r="218" spans="2:6" ht="14.25" customHeight="1">
      <c r="B218" s="230"/>
      <c r="C218" s="231">
        <v>54216520</v>
      </c>
      <c r="D218" s="232" t="s">
        <v>175</v>
      </c>
      <c r="E218" s="222">
        <v>116.43096992256004</v>
      </c>
      <c r="F218" s="326">
        <f t="shared" si="9"/>
        <v>116.43096992256004</v>
      </c>
    </row>
    <row r="219" spans="2:6" ht="14.25" customHeight="1">
      <c r="B219" s="230"/>
      <c r="C219" s="231">
        <v>54216525</v>
      </c>
      <c r="D219" s="232" t="s">
        <v>174</v>
      </c>
      <c r="E219" s="222">
        <v>116.43096992256004</v>
      </c>
      <c r="F219" s="326">
        <f t="shared" si="9"/>
        <v>116.43096992256004</v>
      </c>
    </row>
    <row r="220" spans="2:6" ht="14.25" customHeight="1">
      <c r="B220" s="230"/>
      <c r="C220" s="231">
        <v>54216532</v>
      </c>
      <c r="D220" s="232" t="s">
        <v>99</v>
      </c>
      <c r="E220" s="222">
        <v>89.565382882080016</v>
      </c>
      <c r="F220" s="326">
        <f t="shared" si="9"/>
        <v>89.565382882080016</v>
      </c>
    </row>
    <row r="221" spans="2:6" ht="14.25" customHeight="1">
      <c r="B221" s="230"/>
      <c r="C221" s="231">
        <v>54216540</v>
      </c>
      <c r="D221" s="232" t="s">
        <v>100</v>
      </c>
      <c r="E221" s="222">
        <v>116.43096992256004</v>
      </c>
      <c r="F221" s="326">
        <f t="shared" ref="F221:F236" si="10">E221*(100-$F$5)/100</f>
        <v>116.43096992256004</v>
      </c>
    </row>
    <row r="222" spans="2:6" ht="14.25" customHeight="1">
      <c r="B222" s="230"/>
      <c r="C222" s="231">
        <v>54216620</v>
      </c>
      <c r="D222" s="232" t="s">
        <v>286</v>
      </c>
      <c r="E222" s="222">
        <v>259.72752688560007</v>
      </c>
      <c r="F222" s="326">
        <f t="shared" si="10"/>
        <v>259.72752688560007</v>
      </c>
    </row>
    <row r="223" spans="2:6" ht="14.25" customHeight="1">
      <c r="B223" s="230"/>
      <c r="C223" s="231">
        <v>54216625</v>
      </c>
      <c r="D223" s="232" t="s">
        <v>314</v>
      </c>
      <c r="E223" s="222">
        <v>259.72752688560007</v>
      </c>
      <c r="F223" s="326">
        <f t="shared" si="10"/>
        <v>259.72752688560007</v>
      </c>
    </row>
    <row r="224" spans="2:6" ht="14.25" customHeight="1">
      <c r="B224" s="230"/>
      <c r="C224" s="231">
        <v>54216632</v>
      </c>
      <c r="D224" s="232" t="s">
        <v>281</v>
      </c>
      <c r="E224" s="222">
        <v>259.72752688560007</v>
      </c>
      <c r="F224" s="326">
        <f t="shared" si="10"/>
        <v>259.72752688560007</v>
      </c>
    </row>
    <row r="225" spans="2:6" ht="14.25" customHeight="1">
      <c r="B225" s="230"/>
      <c r="C225" s="231">
        <v>54216640</v>
      </c>
      <c r="D225" s="232" t="s">
        <v>101</v>
      </c>
      <c r="E225" s="222">
        <v>259.72752688560007</v>
      </c>
      <c r="F225" s="326">
        <f t="shared" si="10"/>
        <v>259.72752688560007</v>
      </c>
    </row>
    <row r="226" spans="2:6" ht="14.25" customHeight="1">
      <c r="B226" s="230"/>
      <c r="C226" s="231">
        <v>54216650</v>
      </c>
      <c r="D226" s="232" t="s">
        <v>102</v>
      </c>
      <c r="E226" s="222">
        <v>155.84994221184002</v>
      </c>
      <c r="F226" s="326">
        <f t="shared" si="10"/>
        <v>155.84994221184002</v>
      </c>
    </row>
    <row r="227" spans="2:6" ht="14.25" customHeight="1">
      <c r="B227" s="230"/>
      <c r="C227" s="231">
        <v>54216750</v>
      </c>
      <c r="D227" s="232" t="s">
        <v>184</v>
      </c>
      <c r="E227" s="222">
        <v>317.05689053520007</v>
      </c>
      <c r="F227" s="326">
        <f t="shared" si="10"/>
        <v>317.05689053520007</v>
      </c>
    </row>
    <row r="228" spans="2:6" ht="14.25" customHeight="1">
      <c r="B228" s="230"/>
      <c r="C228" s="231">
        <v>54216763</v>
      </c>
      <c r="D228" s="232" t="s">
        <v>103</v>
      </c>
      <c r="E228" s="222">
        <v>317.05689053520007</v>
      </c>
      <c r="F228" s="326">
        <f t="shared" si="10"/>
        <v>317.05689053520007</v>
      </c>
    </row>
    <row r="229" spans="2:6" ht="14.25" customHeight="1">
      <c r="B229" s="230"/>
      <c r="C229" s="231">
        <v>54216940</v>
      </c>
      <c r="D229" s="232" t="s">
        <v>318</v>
      </c>
      <c r="E229" s="222">
        <v>727.25050136016011</v>
      </c>
      <c r="F229" s="326">
        <f t="shared" si="10"/>
        <v>727.25050136016011</v>
      </c>
    </row>
    <row r="230" spans="2:6" ht="14.25" customHeight="1">
      <c r="B230" s="230"/>
      <c r="C230" s="231">
        <v>54216950</v>
      </c>
      <c r="D230" s="232" t="s">
        <v>178</v>
      </c>
      <c r="E230" s="222">
        <v>727.25050136016011</v>
      </c>
      <c r="F230" s="326">
        <f t="shared" si="10"/>
        <v>727.25050136016011</v>
      </c>
    </row>
    <row r="231" spans="2:6" ht="14.25" customHeight="1">
      <c r="B231" s="230"/>
      <c r="C231" s="231">
        <v>54216963</v>
      </c>
      <c r="D231" s="232" t="s">
        <v>177</v>
      </c>
      <c r="E231" s="222">
        <v>727.25050136016011</v>
      </c>
      <c r="F231" s="326">
        <f t="shared" si="10"/>
        <v>727.25050136016011</v>
      </c>
    </row>
    <row r="232" spans="2:6" ht="14.25" customHeight="1">
      <c r="B232" s="230"/>
      <c r="C232" s="231">
        <v>54216975</v>
      </c>
      <c r="D232" s="232" t="s">
        <v>176</v>
      </c>
      <c r="E232" s="222">
        <v>727.25050136016011</v>
      </c>
      <c r="F232" s="326">
        <f t="shared" si="10"/>
        <v>727.25050136016011</v>
      </c>
    </row>
    <row r="233" spans="2:6" ht="14.25" customHeight="1">
      <c r="B233" s="230"/>
      <c r="C233" s="231">
        <v>54216150</v>
      </c>
      <c r="D233" s="232" t="s">
        <v>179</v>
      </c>
      <c r="E233" s="222">
        <v>1074.7443163435203</v>
      </c>
      <c r="F233" s="326">
        <f t="shared" si="10"/>
        <v>1074.7443163435203</v>
      </c>
    </row>
    <row r="234" spans="2:6" ht="14.25" customHeight="1">
      <c r="B234" s="230"/>
      <c r="C234" s="231">
        <v>54216163</v>
      </c>
      <c r="D234" s="232" t="s">
        <v>180</v>
      </c>
      <c r="E234" s="222">
        <v>1074.7443163435203</v>
      </c>
      <c r="F234" s="326">
        <f t="shared" si="10"/>
        <v>1074.7443163435203</v>
      </c>
    </row>
    <row r="235" spans="2:6" ht="14.25" customHeight="1">
      <c r="B235" s="230"/>
      <c r="C235" s="231">
        <v>54216175</v>
      </c>
      <c r="D235" s="232" t="s">
        <v>181</v>
      </c>
      <c r="E235" s="222">
        <v>1074.7443163435203</v>
      </c>
      <c r="F235" s="326">
        <f t="shared" si="10"/>
        <v>1074.7443163435203</v>
      </c>
    </row>
    <row r="236" spans="2:6" ht="14.25" customHeight="1">
      <c r="B236" s="230"/>
      <c r="C236" s="231">
        <v>54216190</v>
      </c>
      <c r="D236" s="232" t="s">
        <v>104</v>
      </c>
      <c r="E236" s="222">
        <v>1074.7443163435203</v>
      </c>
      <c r="F236" s="326">
        <f t="shared" si="10"/>
        <v>1074.7443163435203</v>
      </c>
    </row>
    <row r="237" spans="2:6" ht="14.25" customHeight="1">
      <c r="B237" s="230"/>
      <c r="C237" s="336">
        <v>54216263</v>
      </c>
      <c r="D237" s="337" t="s">
        <v>295</v>
      </c>
      <c r="E237" s="338" t="s">
        <v>1373</v>
      </c>
      <c r="F237" s="339" t="s">
        <v>1373</v>
      </c>
    </row>
    <row r="238" spans="2:6" ht="14.25" customHeight="1">
      <c r="B238" s="230"/>
      <c r="C238" s="336">
        <v>54216275</v>
      </c>
      <c r="D238" s="337" t="s">
        <v>418</v>
      </c>
      <c r="E238" s="338" t="s">
        <v>1373</v>
      </c>
      <c r="F238" s="339" t="s">
        <v>1373</v>
      </c>
    </row>
    <row r="239" spans="2:6" ht="14.25" customHeight="1">
      <c r="B239" s="230"/>
      <c r="C239" s="231">
        <v>54216290</v>
      </c>
      <c r="D239" s="232" t="s">
        <v>282</v>
      </c>
      <c r="E239" s="222">
        <v>1235.9646907473605</v>
      </c>
      <c r="F239" s="326">
        <f>E239*(100-$F$5)/100</f>
        <v>1235.9646907473605</v>
      </c>
    </row>
    <row r="240" spans="2:6" ht="14.25" customHeight="1">
      <c r="B240" s="230"/>
      <c r="C240" s="231">
        <v>54216210</v>
      </c>
      <c r="D240" s="232" t="s">
        <v>283</v>
      </c>
      <c r="E240" s="222">
        <v>1235.9646907473605</v>
      </c>
      <c r="F240" s="326">
        <f>E240*(100-$F$5)/100</f>
        <v>1235.9646907473605</v>
      </c>
    </row>
    <row r="241" spans="2:8" ht="14.25" customHeight="1">
      <c r="B241" s="230"/>
      <c r="C241" s="231">
        <v>54216475</v>
      </c>
      <c r="D241" s="232" t="s">
        <v>417</v>
      </c>
      <c r="E241" s="222">
        <v>2552.5529947771206</v>
      </c>
      <c r="F241" s="326">
        <f t="shared" ref="F241:F254" si="11">E241*(100-$F$5)/100</f>
        <v>2552.5529947771206</v>
      </c>
    </row>
    <row r="242" spans="2:8" ht="14.25" customHeight="1">
      <c r="B242" s="230"/>
      <c r="C242" s="231">
        <v>54216490</v>
      </c>
      <c r="D242" s="232" t="s">
        <v>419</v>
      </c>
      <c r="E242" s="222">
        <v>2552.5529947771206</v>
      </c>
      <c r="F242" s="326">
        <f>E242*(100-$F$5)/100</f>
        <v>2552.5529947771206</v>
      </c>
    </row>
    <row r="243" spans="2:8" ht="14.25" customHeight="1">
      <c r="B243" s="230"/>
      <c r="C243" s="231">
        <v>54216401</v>
      </c>
      <c r="D243" s="232" t="s">
        <v>420</v>
      </c>
      <c r="E243" s="222">
        <v>2552.5529947771206</v>
      </c>
      <c r="F243" s="326">
        <f>E243*(100-$F$5)/100</f>
        <v>2552.5529947771206</v>
      </c>
    </row>
    <row r="244" spans="2:8" ht="14.25" customHeight="1">
      <c r="B244" s="230"/>
      <c r="C244" s="231">
        <v>54216402</v>
      </c>
      <c r="D244" s="232" t="s">
        <v>185</v>
      </c>
      <c r="E244" s="222">
        <v>2552.5529947771206</v>
      </c>
      <c r="F244" s="326">
        <f>E244*(100-$F$5)/100</f>
        <v>2552.5529947771206</v>
      </c>
    </row>
    <row r="245" spans="2:8" ht="14.25" customHeight="1">
      <c r="B245" s="230"/>
      <c r="C245" s="231">
        <v>54216690</v>
      </c>
      <c r="D245" s="232" t="s">
        <v>284</v>
      </c>
      <c r="E245" s="222">
        <v>3037.9729345315204</v>
      </c>
      <c r="F245" s="326">
        <f t="shared" si="11"/>
        <v>3037.9729345315204</v>
      </c>
    </row>
    <row r="246" spans="2:8" ht="14.25" customHeight="1">
      <c r="B246" s="230"/>
      <c r="C246" s="231">
        <v>54216610</v>
      </c>
      <c r="D246" s="232" t="s">
        <v>229</v>
      </c>
      <c r="E246" s="222">
        <v>3037.9729345315204</v>
      </c>
      <c r="F246" s="326">
        <f t="shared" si="11"/>
        <v>3037.9729345315204</v>
      </c>
      <c r="H246" s="19"/>
    </row>
    <row r="247" spans="2:8" ht="14.25" customHeight="1">
      <c r="B247" s="230"/>
      <c r="C247" s="231">
        <v>54216602</v>
      </c>
      <c r="D247" s="232" t="s">
        <v>285</v>
      </c>
      <c r="E247" s="222">
        <v>3037.9729345315204</v>
      </c>
      <c r="F247" s="326">
        <f>E247*(100-$F$5)/100</f>
        <v>3037.9729345315204</v>
      </c>
    </row>
    <row r="248" spans="2:8" ht="14.25" customHeight="1">
      <c r="B248" s="230"/>
      <c r="C248" s="231">
        <v>54216604</v>
      </c>
      <c r="D248" s="232" t="s">
        <v>228</v>
      </c>
      <c r="E248" s="222">
        <v>3037.9729345315204</v>
      </c>
      <c r="F248" s="326">
        <f t="shared" si="11"/>
        <v>3037.9729345315204</v>
      </c>
    </row>
    <row r="249" spans="2:8" ht="14.25" customHeight="1">
      <c r="B249" s="230"/>
      <c r="C249" s="336">
        <v>54210290</v>
      </c>
      <c r="D249" s="337" t="s">
        <v>344</v>
      </c>
      <c r="E249" s="338" t="s">
        <v>1373</v>
      </c>
      <c r="F249" s="339" t="s">
        <v>1373</v>
      </c>
    </row>
    <row r="250" spans="2:8" ht="14.25" customHeight="1">
      <c r="B250" s="230"/>
      <c r="C250" s="336">
        <v>54210211</v>
      </c>
      <c r="D250" s="337" t="s">
        <v>186</v>
      </c>
      <c r="E250" s="338" t="s">
        <v>1373</v>
      </c>
      <c r="F250" s="339" t="s">
        <v>1373</v>
      </c>
    </row>
    <row r="251" spans="2:8" ht="14.25" customHeight="1">
      <c r="B251" s="230"/>
      <c r="C251" s="336">
        <v>54210212</v>
      </c>
      <c r="D251" s="337" t="s">
        <v>187</v>
      </c>
      <c r="E251" s="338" t="s">
        <v>1373</v>
      </c>
      <c r="F251" s="339" t="s">
        <v>1373</v>
      </c>
    </row>
    <row r="252" spans="2:8" ht="14.25" customHeight="1">
      <c r="B252" s="230"/>
      <c r="C252" s="336">
        <v>54210214</v>
      </c>
      <c r="D252" s="337" t="s">
        <v>188</v>
      </c>
      <c r="E252" s="338" t="s">
        <v>1373</v>
      </c>
      <c r="F252" s="339" t="s">
        <v>1373</v>
      </c>
    </row>
    <row r="253" spans="2:8" ht="14.25" customHeight="1">
      <c r="B253" s="230"/>
      <c r="C253" s="336">
        <v>54210216</v>
      </c>
      <c r="D253" s="337" t="s">
        <v>189</v>
      </c>
      <c r="E253" s="338" t="s">
        <v>1373</v>
      </c>
      <c r="F253" s="339" t="s">
        <v>1373</v>
      </c>
    </row>
    <row r="254" spans="2:8" ht="14.25" customHeight="1">
      <c r="B254" s="230"/>
      <c r="C254" s="795">
        <v>54210316</v>
      </c>
      <c r="D254" s="232" t="s">
        <v>527</v>
      </c>
      <c r="E254" s="222">
        <v>25870.120300800001</v>
      </c>
      <c r="F254" s="326">
        <f t="shared" si="11"/>
        <v>25870.120300800001</v>
      </c>
    </row>
    <row r="255" spans="2:8" ht="9.9499999999999993" customHeight="1" thickBot="1">
      <c r="B255" s="249"/>
      <c r="C255" s="250"/>
      <c r="D255" s="251"/>
      <c r="E255" s="275"/>
      <c r="F255" s="207"/>
    </row>
    <row r="256" spans="2:8" ht="9.9499999999999993" customHeight="1" thickBot="1">
      <c r="C256" s="28"/>
      <c r="E256" s="277"/>
      <c r="F256" s="284"/>
    </row>
    <row r="257" spans="2:6" ht="9.9499999999999993" customHeight="1">
      <c r="B257" s="229"/>
      <c r="C257" s="235"/>
      <c r="D257" s="105"/>
      <c r="E257" s="290"/>
      <c r="F257" s="291"/>
    </row>
    <row r="258" spans="2:6" ht="14.25" customHeight="1">
      <c r="B258" s="100"/>
      <c r="C258" s="239">
        <v>50116016</v>
      </c>
      <c r="D258" s="240">
        <v>16</v>
      </c>
      <c r="E258" s="324">
        <v>17.722426233600004</v>
      </c>
      <c r="F258" s="325">
        <f t="shared" ref="F258:F273" si="12">E258*(100-$F$5)/100</f>
        <v>17.722426233600004</v>
      </c>
    </row>
    <row r="259" spans="2:6" ht="14.25" customHeight="1">
      <c r="B259" s="99" t="s">
        <v>1479</v>
      </c>
      <c r="C259" s="231">
        <v>50116020</v>
      </c>
      <c r="D259" s="232" t="s">
        <v>136</v>
      </c>
      <c r="E259" s="222">
        <v>19.709486144640007</v>
      </c>
      <c r="F259" s="326">
        <f>E259*(100-$F$5)/100</f>
        <v>19.709486144640007</v>
      </c>
    </row>
    <row r="260" spans="2:6" ht="14.25" customHeight="1">
      <c r="B260" s="99" t="s">
        <v>1648</v>
      </c>
      <c r="C260" s="231">
        <v>50116025</v>
      </c>
      <c r="D260" s="232" t="s">
        <v>137</v>
      </c>
      <c r="E260" s="222">
        <v>21.481728768000004</v>
      </c>
      <c r="F260" s="326">
        <f t="shared" si="12"/>
        <v>21.481728768000004</v>
      </c>
    </row>
    <row r="261" spans="2:6" ht="14.25" customHeight="1">
      <c r="B261" s="97"/>
      <c r="C261" s="231">
        <v>50116032</v>
      </c>
      <c r="D261" s="232" t="s">
        <v>138</v>
      </c>
      <c r="E261" s="222">
        <v>26.879013120960007</v>
      </c>
      <c r="F261" s="326">
        <f t="shared" si="12"/>
        <v>26.879013120960007</v>
      </c>
    </row>
    <row r="262" spans="2:6" ht="14.25" customHeight="1">
      <c r="B262" s="4"/>
      <c r="C262" s="231">
        <v>50116040</v>
      </c>
      <c r="D262" s="232" t="s">
        <v>139</v>
      </c>
      <c r="E262" s="222">
        <v>39.405546208800018</v>
      </c>
      <c r="F262" s="326">
        <f t="shared" si="12"/>
        <v>39.405546208800018</v>
      </c>
    </row>
    <row r="263" spans="2:6" ht="14.25" customHeight="1">
      <c r="B263" s="230"/>
      <c r="C263" s="231">
        <v>50116050</v>
      </c>
      <c r="D263" s="232" t="s">
        <v>140</v>
      </c>
      <c r="E263" s="222">
        <v>46.561647104640016</v>
      </c>
      <c r="F263" s="326">
        <f t="shared" si="12"/>
        <v>46.561647104640016</v>
      </c>
    </row>
    <row r="264" spans="2:6" ht="14.25" customHeight="1">
      <c r="B264" s="230"/>
      <c r="C264" s="231">
        <v>50116063</v>
      </c>
      <c r="D264" s="232" t="s">
        <v>141</v>
      </c>
      <c r="E264" s="222">
        <v>73.427234145120025</v>
      </c>
      <c r="F264" s="326">
        <f t="shared" si="12"/>
        <v>73.427234145120025</v>
      </c>
    </row>
    <row r="265" spans="2:6" ht="14.25" customHeight="1">
      <c r="B265" s="230"/>
      <c r="C265" s="231">
        <v>50116075</v>
      </c>
      <c r="D265" s="232" t="s">
        <v>142</v>
      </c>
      <c r="E265" s="222">
        <v>155.84994221184002</v>
      </c>
      <c r="F265" s="326">
        <f t="shared" si="12"/>
        <v>155.84994221184002</v>
      </c>
    </row>
    <row r="266" spans="2:6" ht="14.25" customHeight="1">
      <c r="B266" s="230"/>
      <c r="C266" s="231">
        <v>50116090</v>
      </c>
      <c r="D266" s="232" t="s">
        <v>143</v>
      </c>
      <c r="E266" s="222">
        <v>197.02773104400006</v>
      </c>
      <c r="F266" s="326">
        <f t="shared" si="12"/>
        <v>197.02773104400006</v>
      </c>
    </row>
    <row r="267" spans="2:6" ht="14.25" customHeight="1">
      <c r="B267" s="230"/>
      <c r="C267" s="231">
        <v>50116110</v>
      </c>
      <c r="D267" s="232" t="s">
        <v>144</v>
      </c>
      <c r="E267" s="222">
        <v>336.76637667984005</v>
      </c>
      <c r="F267" s="326">
        <f t="shared" si="12"/>
        <v>336.76637667984005</v>
      </c>
    </row>
    <row r="268" spans="2:6" ht="14.25" customHeight="1">
      <c r="B268" s="230"/>
      <c r="C268" s="231">
        <v>50116125</v>
      </c>
      <c r="D268" s="232" t="s">
        <v>145</v>
      </c>
      <c r="E268" s="222">
        <v>506.94194676384012</v>
      </c>
      <c r="F268" s="326">
        <f t="shared" si="12"/>
        <v>506.94194676384012</v>
      </c>
    </row>
    <row r="269" spans="2:6" ht="14.25" customHeight="1">
      <c r="B269" s="230"/>
      <c r="C269" s="231">
        <v>50116140</v>
      </c>
      <c r="D269" s="232" t="s">
        <v>146</v>
      </c>
      <c r="E269" s="222">
        <v>757.6874258083202</v>
      </c>
      <c r="F269" s="326">
        <f t="shared" si="12"/>
        <v>757.68742580832031</v>
      </c>
    </row>
    <row r="270" spans="2:6" ht="14.25" customHeight="1">
      <c r="B270" s="230"/>
      <c r="C270" s="231">
        <v>50116160</v>
      </c>
      <c r="D270" s="232" t="s">
        <v>147</v>
      </c>
      <c r="E270" s="222">
        <v>997.73231871024018</v>
      </c>
      <c r="F270" s="326">
        <f t="shared" si="12"/>
        <v>997.73231871024018</v>
      </c>
    </row>
    <row r="271" spans="2:6" ht="14.25" customHeight="1">
      <c r="B271" s="230"/>
      <c r="C271" s="231">
        <v>50110200</v>
      </c>
      <c r="D271" s="232" t="s">
        <v>148</v>
      </c>
      <c r="E271" s="222">
        <v>1570.9453987233603</v>
      </c>
      <c r="F271" s="326">
        <f t="shared" si="12"/>
        <v>1570.9453987233603</v>
      </c>
    </row>
    <row r="272" spans="2:6" ht="14.25" customHeight="1">
      <c r="B272" s="230"/>
      <c r="C272" s="231">
        <v>50110225</v>
      </c>
      <c r="D272" s="232" t="s">
        <v>149</v>
      </c>
      <c r="E272" s="222">
        <v>2620.6097967302412</v>
      </c>
      <c r="F272" s="326">
        <f t="shared" si="12"/>
        <v>2620.6097967302412</v>
      </c>
    </row>
    <row r="273" spans="2:6" ht="14.25" customHeight="1">
      <c r="B273" s="230"/>
      <c r="C273" s="231">
        <v>50110250</v>
      </c>
      <c r="D273" s="232" t="s">
        <v>150</v>
      </c>
      <c r="E273" s="222">
        <v>5633.5162390056003</v>
      </c>
      <c r="F273" s="326">
        <f t="shared" si="12"/>
        <v>5633.5162390056012</v>
      </c>
    </row>
    <row r="274" spans="2:6" ht="14.25" customHeight="1">
      <c r="B274" s="230"/>
      <c r="C274" s="336">
        <v>50110280</v>
      </c>
      <c r="D274" s="337">
        <v>280</v>
      </c>
      <c r="E274" s="338" t="s">
        <v>1373</v>
      </c>
      <c r="F274" s="339" t="s">
        <v>1373</v>
      </c>
    </row>
    <row r="275" spans="2:6" ht="14.25" customHeight="1">
      <c r="B275" s="230"/>
      <c r="C275" s="231">
        <v>50110315</v>
      </c>
      <c r="D275" s="232" t="s">
        <v>151</v>
      </c>
      <c r="E275" s="222">
        <v>7897.6904511528028</v>
      </c>
      <c r="F275" s="326">
        <f>E275*(100-$F$5)/100</f>
        <v>7897.6904511528028</v>
      </c>
    </row>
    <row r="276" spans="2:6" ht="14.25" customHeight="1">
      <c r="B276" s="230"/>
      <c r="C276" s="336">
        <v>50106400</v>
      </c>
      <c r="D276" s="337">
        <v>400</v>
      </c>
      <c r="E276" s="338" t="s">
        <v>1373</v>
      </c>
      <c r="F276" s="339" t="s">
        <v>1373</v>
      </c>
    </row>
    <row r="277" spans="2:6" ht="14.25" customHeight="1" thickBot="1">
      <c r="B277" s="249"/>
      <c r="C277" s="250"/>
      <c r="D277" s="251"/>
      <c r="E277" s="206"/>
      <c r="F277" s="207"/>
    </row>
    <row r="278" spans="2:6" ht="9.9499999999999993" customHeight="1" thickBot="1">
      <c r="B278" s="668"/>
      <c r="C278" s="59"/>
      <c r="D278" s="29"/>
      <c r="E278" s="202"/>
      <c r="F278" s="202"/>
    </row>
    <row r="279" spans="2:6" ht="14.25" customHeight="1">
      <c r="B279" s="229"/>
      <c r="C279" s="235"/>
      <c r="D279" s="105"/>
      <c r="E279" s="290"/>
      <c r="F279" s="291"/>
    </row>
    <row r="280" spans="2:6" ht="14.25" customHeight="1">
      <c r="B280" s="99" t="s">
        <v>1940</v>
      </c>
      <c r="C280" s="741" t="s">
        <v>1941</v>
      </c>
      <c r="D280" s="240">
        <v>50</v>
      </c>
      <c r="E280" s="324">
        <v>66.157829136000004</v>
      </c>
      <c r="F280" s="325">
        <f t="shared" ref="F280" si="13">E280*(100-$F$5)/100</f>
        <v>66.157829136000004</v>
      </c>
    </row>
    <row r="281" spans="2:6" ht="14.25" customHeight="1">
      <c r="B281" s="99"/>
      <c r="C281" s="795" t="s">
        <v>1942</v>
      </c>
      <c r="D281" s="232">
        <v>63</v>
      </c>
      <c r="E281" s="222">
        <v>105.908121432</v>
      </c>
      <c r="F281" s="326">
        <f>E281*(100-$F$5)/100</f>
        <v>105.908121432</v>
      </c>
    </row>
    <row r="282" spans="2:6" ht="14.25" customHeight="1">
      <c r="B282" s="99"/>
      <c r="C282" s="59"/>
      <c r="D282" s="29"/>
      <c r="E282" s="221"/>
      <c r="F282" s="203"/>
    </row>
    <row r="283" spans="2:6" ht="14.25" customHeight="1" thickBot="1">
      <c r="B283" s="249"/>
      <c r="C283" s="250"/>
      <c r="D283" s="251"/>
      <c r="E283" s="206"/>
      <c r="F283" s="207"/>
    </row>
    <row r="284" spans="2:6" ht="9.9499999999999993" customHeight="1">
      <c r="C284" s="28"/>
      <c r="E284" s="284"/>
      <c r="F284" s="284"/>
    </row>
    <row r="285" spans="2:6" ht="14.25" customHeight="1">
      <c r="C285" s="28"/>
      <c r="E285" s="284"/>
      <c r="F285" s="284"/>
    </row>
    <row r="286" spans="2:6" ht="14.25" customHeight="1">
      <c r="C286" s="28"/>
      <c r="E286" s="284"/>
      <c r="F286" s="284"/>
    </row>
    <row r="287" spans="2:6" ht="14.25" customHeight="1" thickBot="1">
      <c r="C287" s="28"/>
      <c r="E287" s="284"/>
      <c r="F287" s="284"/>
    </row>
    <row r="288" spans="2:6" ht="14.25" customHeight="1">
      <c r="B288" s="229"/>
      <c r="C288" s="235"/>
      <c r="D288" s="105"/>
      <c r="E288" s="293"/>
      <c r="F288" s="291"/>
    </row>
    <row r="289" spans="2:6" ht="14.25" customHeight="1">
      <c r="B289" s="100"/>
      <c r="C289" s="239">
        <v>53116016</v>
      </c>
      <c r="D289" s="240" t="s">
        <v>182</v>
      </c>
      <c r="E289" s="324">
        <v>38.626833540960007</v>
      </c>
      <c r="F289" s="325">
        <f>E289*(100-$F$5)/100</f>
        <v>38.626833540960007</v>
      </c>
    </row>
    <row r="290" spans="2:6" ht="14.25" customHeight="1">
      <c r="B290" s="99" t="s">
        <v>1480</v>
      </c>
      <c r="C290" s="231">
        <v>53116020</v>
      </c>
      <c r="D290" s="232" t="s">
        <v>152</v>
      </c>
      <c r="E290" s="222">
        <v>31.604993449920006</v>
      </c>
      <c r="F290" s="326">
        <f>E290*(100-$F$5)/100</f>
        <v>31.604993449920006</v>
      </c>
    </row>
    <row r="291" spans="2:6" ht="14.25" customHeight="1">
      <c r="B291" s="5" t="s">
        <v>1643</v>
      </c>
      <c r="C291" s="231">
        <v>53116025</v>
      </c>
      <c r="D291" s="232" t="s">
        <v>19</v>
      </c>
      <c r="E291" s="222">
        <v>40.385650083840005</v>
      </c>
      <c r="F291" s="326">
        <f t="shared" ref="F291:F320" si="14">E291*(100-$F$5)/100</f>
        <v>40.385650083840005</v>
      </c>
    </row>
    <row r="292" spans="2:6" ht="14.25" customHeight="1">
      <c r="B292" s="97"/>
      <c r="C292" s="231">
        <v>53116032</v>
      </c>
      <c r="D292" s="232" t="s">
        <v>22</v>
      </c>
      <c r="E292" s="222">
        <v>43.903283169600016</v>
      </c>
      <c r="F292" s="326">
        <f t="shared" si="14"/>
        <v>43.903283169600016</v>
      </c>
    </row>
    <row r="293" spans="2:6" ht="14.25" customHeight="1">
      <c r="B293" s="4"/>
      <c r="C293" s="231">
        <v>53116040</v>
      </c>
      <c r="D293" s="232" t="s">
        <v>23</v>
      </c>
      <c r="E293" s="222">
        <v>50.925123260640021</v>
      </c>
      <c r="F293" s="326">
        <f t="shared" si="14"/>
        <v>50.925123260640021</v>
      </c>
    </row>
    <row r="294" spans="2:6" ht="14.25" customHeight="1">
      <c r="B294" s="230"/>
      <c r="C294" s="231">
        <v>53116050</v>
      </c>
      <c r="D294" s="232" t="s">
        <v>25</v>
      </c>
      <c r="E294" s="222">
        <v>63.209986899840011</v>
      </c>
      <c r="F294" s="326">
        <f t="shared" si="14"/>
        <v>63.209986899840011</v>
      </c>
    </row>
    <row r="295" spans="2:6" ht="14.25" customHeight="1">
      <c r="B295" s="230"/>
      <c r="C295" s="231">
        <v>53116063</v>
      </c>
      <c r="D295" s="232" t="s">
        <v>26</v>
      </c>
      <c r="E295" s="222">
        <v>93.083015967840026</v>
      </c>
      <c r="F295" s="326">
        <f t="shared" si="14"/>
        <v>93.083015967840026</v>
      </c>
    </row>
    <row r="296" spans="2:6" ht="14.25" customHeight="1">
      <c r="B296" s="230"/>
      <c r="C296" s="231">
        <v>53116075</v>
      </c>
      <c r="D296" s="232" t="s">
        <v>154</v>
      </c>
      <c r="E296" s="222">
        <v>230.06931510528005</v>
      </c>
      <c r="F296" s="326">
        <f t="shared" si="14"/>
        <v>230.06931510528003</v>
      </c>
    </row>
    <row r="297" spans="2:6" ht="14.25" customHeight="1">
      <c r="B297" s="230"/>
      <c r="C297" s="231">
        <v>53116090</v>
      </c>
      <c r="D297" s="232" t="s">
        <v>155</v>
      </c>
      <c r="E297" s="222">
        <v>349.48087489440007</v>
      </c>
      <c r="F297" s="326">
        <f t="shared" si="14"/>
        <v>349.48087489440002</v>
      </c>
    </row>
    <row r="298" spans="2:6" ht="14.25" customHeight="1">
      <c r="B298" s="230"/>
      <c r="C298" s="231">
        <v>53116110</v>
      </c>
      <c r="D298" s="232" t="s">
        <v>156</v>
      </c>
      <c r="E298" s="222">
        <v>554.94018447984013</v>
      </c>
      <c r="F298" s="326">
        <f t="shared" si="14"/>
        <v>554.94018447984013</v>
      </c>
    </row>
    <row r="299" spans="2:6" ht="14.25" customHeight="1" thickBot="1">
      <c r="B299" s="249"/>
      <c r="C299" s="250"/>
      <c r="D299" s="251"/>
      <c r="E299" s="275"/>
      <c r="F299" s="207"/>
    </row>
    <row r="300" spans="2:6" ht="9.9499999999999993" customHeight="1" thickBot="1">
      <c r="C300" s="28"/>
      <c r="E300" s="277"/>
      <c r="F300" s="284"/>
    </row>
    <row r="301" spans="2:6" ht="14.25" customHeight="1">
      <c r="B301" s="229"/>
      <c r="C301" s="235"/>
      <c r="D301" s="105"/>
      <c r="E301" s="290"/>
      <c r="F301" s="291"/>
    </row>
    <row r="302" spans="2:6" ht="14.25" customHeight="1">
      <c r="B302" s="100"/>
      <c r="C302" s="353" t="s">
        <v>927</v>
      </c>
      <c r="D302" s="354" t="s">
        <v>182</v>
      </c>
      <c r="E302" s="370" t="s">
        <v>1373</v>
      </c>
      <c r="F302" s="371" t="s">
        <v>1373</v>
      </c>
    </row>
    <row r="303" spans="2:6" ht="14.25" customHeight="1">
      <c r="B303" s="99" t="s">
        <v>1667</v>
      </c>
      <c r="C303" s="231" t="s">
        <v>928</v>
      </c>
      <c r="D303" s="232" t="s">
        <v>152</v>
      </c>
      <c r="E303" s="222">
        <v>41.19121491264</v>
      </c>
      <c r="F303" s="326">
        <f t="shared" ref="F303:F308" si="15">E303*(100-$F$5)/100</f>
        <v>41.19121491264</v>
      </c>
    </row>
    <row r="304" spans="2:6" ht="14.25" customHeight="1">
      <c r="B304" s="99" t="s">
        <v>1643</v>
      </c>
      <c r="C304" s="231" t="s">
        <v>929</v>
      </c>
      <c r="D304" s="232" t="s">
        <v>19</v>
      </c>
      <c r="E304" s="222">
        <v>50.159836673280005</v>
      </c>
      <c r="F304" s="326">
        <f t="shared" si="15"/>
        <v>50.159836673280005</v>
      </c>
    </row>
    <row r="305" spans="2:6" ht="14.25" customHeight="1">
      <c r="B305" s="99"/>
      <c r="C305" s="231" t="s">
        <v>930</v>
      </c>
      <c r="D305" s="232" t="s">
        <v>22</v>
      </c>
      <c r="E305" s="222">
        <v>62.699795841600022</v>
      </c>
      <c r="F305" s="326">
        <f t="shared" si="15"/>
        <v>62.699795841600029</v>
      </c>
    </row>
    <row r="306" spans="2:6" ht="14.25" customHeight="1">
      <c r="B306" s="230"/>
      <c r="C306" s="231" t="s">
        <v>931</v>
      </c>
      <c r="D306" s="232" t="s">
        <v>23</v>
      </c>
      <c r="E306" s="222">
        <v>68.056801953120001</v>
      </c>
      <c r="F306" s="326">
        <f t="shared" si="15"/>
        <v>68.056801953120001</v>
      </c>
    </row>
    <row r="307" spans="2:6" ht="14.25" customHeight="1">
      <c r="B307" s="230"/>
      <c r="C307" s="231" t="s">
        <v>932</v>
      </c>
      <c r="D307" s="232" t="s">
        <v>25</v>
      </c>
      <c r="E307" s="222">
        <v>132.54226649856002</v>
      </c>
      <c r="F307" s="326">
        <f t="shared" si="15"/>
        <v>132.54226649856002</v>
      </c>
    </row>
    <row r="308" spans="2:6" ht="14.25" customHeight="1">
      <c r="B308" s="230"/>
      <c r="C308" s="231" t="s">
        <v>933</v>
      </c>
      <c r="D308" s="232" t="s">
        <v>26</v>
      </c>
      <c r="E308" s="222">
        <v>193.45639363632006</v>
      </c>
      <c r="F308" s="326">
        <f t="shared" si="15"/>
        <v>193.45639363632006</v>
      </c>
    </row>
    <row r="309" spans="2:6" ht="14.25" customHeight="1" thickBot="1">
      <c r="B309" s="249"/>
      <c r="C309" s="250"/>
      <c r="D309" s="250"/>
      <c r="E309" s="206"/>
      <c r="F309" s="207"/>
    </row>
    <row r="310" spans="2:6" ht="9.9499999999999993" customHeight="1" thickBot="1">
      <c r="C310" s="28"/>
      <c r="D310" s="28"/>
      <c r="E310" s="284"/>
      <c r="F310" s="284"/>
    </row>
    <row r="311" spans="2:6" ht="14.25" customHeight="1">
      <c r="B311" s="229"/>
      <c r="C311" s="235"/>
      <c r="D311" s="235"/>
      <c r="E311" s="293"/>
      <c r="F311" s="291"/>
    </row>
    <row r="312" spans="2:6" ht="14.25" customHeight="1">
      <c r="B312" s="100"/>
      <c r="C312" s="239">
        <v>52116016</v>
      </c>
      <c r="D312" s="240" t="s">
        <v>183</v>
      </c>
      <c r="E312" s="324">
        <v>41.19121491264</v>
      </c>
      <c r="F312" s="325">
        <f>E312*(100-$F$5)/100</f>
        <v>41.19121491264</v>
      </c>
    </row>
    <row r="313" spans="2:6" ht="14.25" customHeight="1">
      <c r="B313" s="99" t="s">
        <v>1480</v>
      </c>
      <c r="C313" s="231">
        <v>52116020</v>
      </c>
      <c r="D313" s="232" t="s">
        <v>133</v>
      </c>
      <c r="E313" s="222">
        <v>39.405546208800018</v>
      </c>
      <c r="F313" s="326">
        <f>E313*(100-$F$5)/100</f>
        <v>39.405546208800018</v>
      </c>
    </row>
    <row r="314" spans="2:6" ht="14.25" customHeight="1">
      <c r="B314" s="5" t="s">
        <v>1469</v>
      </c>
      <c r="C314" s="231">
        <v>52116025</v>
      </c>
      <c r="D314" s="232" t="s">
        <v>132</v>
      </c>
      <c r="E314" s="222">
        <v>44.789404481280009</v>
      </c>
      <c r="F314" s="326">
        <f t="shared" si="14"/>
        <v>44.789404481280009</v>
      </c>
    </row>
    <row r="315" spans="2:6" ht="14.25" customHeight="1">
      <c r="B315" s="97"/>
      <c r="C315" s="231">
        <v>52116032</v>
      </c>
      <c r="D315" s="232" t="s">
        <v>131</v>
      </c>
      <c r="E315" s="222">
        <v>50.159836673280005</v>
      </c>
      <c r="F315" s="326">
        <f t="shared" si="14"/>
        <v>50.159836673280005</v>
      </c>
    </row>
    <row r="316" spans="2:6" ht="14.25" customHeight="1">
      <c r="B316" s="4"/>
      <c r="C316" s="231">
        <v>52116040</v>
      </c>
      <c r="D316" s="232" t="s">
        <v>130</v>
      </c>
      <c r="E316" s="222">
        <v>62.699795841600022</v>
      </c>
      <c r="F316" s="326">
        <f t="shared" si="14"/>
        <v>62.699795841600029</v>
      </c>
    </row>
    <row r="317" spans="2:6" ht="14.25" customHeight="1">
      <c r="B317" s="230"/>
      <c r="C317" s="231">
        <v>52116050</v>
      </c>
      <c r="D317" s="232" t="s">
        <v>134</v>
      </c>
      <c r="E317" s="222">
        <v>105.69010553856003</v>
      </c>
      <c r="F317" s="326">
        <f t="shared" si="14"/>
        <v>105.69010553856003</v>
      </c>
    </row>
    <row r="318" spans="2:6" ht="14.25" customHeight="1">
      <c r="B318" s="230"/>
      <c r="C318" s="231">
        <v>52116063</v>
      </c>
      <c r="D318" s="232" t="s">
        <v>135</v>
      </c>
      <c r="E318" s="222">
        <v>152.23832656272003</v>
      </c>
      <c r="F318" s="326">
        <f t="shared" si="14"/>
        <v>152.23832656272003</v>
      </c>
    </row>
    <row r="319" spans="2:6" ht="14.25" customHeight="1">
      <c r="B319" s="230"/>
      <c r="C319" s="231">
        <v>52116075</v>
      </c>
      <c r="D319" s="232" t="s">
        <v>157</v>
      </c>
      <c r="E319" s="222">
        <v>399.45274644096008</v>
      </c>
      <c r="F319" s="326">
        <f t="shared" si="14"/>
        <v>399.45274644096008</v>
      </c>
    </row>
    <row r="320" spans="2:6" ht="14.25" customHeight="1">
      <c r="B320" s="230"/>
      <c r="C320" s="231">
        <v>52116090</v>
      </c>
      <c r="D320" s="232" t="s">
        <v>158</v>
      </c>
      <c r="E320" s="222">
        <v>564.24445825248006</v>
      </c>
      <c r="F320" s="326">
        <f t="shared" si="14"/>
        <v>564.24445825248006</v>
      </c>
    </row>
    <row r="321" spans="2:6" ht="14.25" customHeight="1">
      <c r="B321" s="230"/>
      <c r="C321" s="336">
        <v>52116110</v>
      </c>
      <c r="D321" s="337" t="s">
        <v>159</v>
      </c>
      <c r="E321" s="338" t="s">
        <v>1373</v>
      </c>
      <c r="F321" s="339" t="s">
        <v>1373</v>
      </c>
    </row>
    <row r="322" spans="2:6" ht="14.25" customHeight="1" thickBot="1">
      <c r="B322" s="249"/>
      <c r="C322" s="250"/>
      <c r="D322" s="251"/>
      <c r="E322" s="275"/>
      <c r="F322" s="207"/>
    </row>
    <row r="323" spans="2:6" ht="9.9499999999999993" customHeight="1" thickBot="1">
      <c r="C323" s="28"/>
      <c r="E323" s="277"/>
      <c r="F323" s="284"/>
    </row>
    <row r="324" spans="2:6" ht="14.25" customHeight="1">
      <c r="B324" s="229"/>
      <c r="C324" s="235"/>
      <c r="D324" s="105"/>
      <c r="E324" s="290"/>
      <c r="F324" s="291"/>
    </row>
    <row r="325" spans="2:6" ht="14.25" customHeight="1">
      <c r="B325" s="100"/>
      <c r="C325" s="239">
        <v>507162520</v>
      </c>
      <c r="D325" s="802" t="s">
        <v>2274</v>
      </c>
      <c r="E325" s="324">
        <v>34.021687936320006</v>
      </c>
      <c r="F325" s="325">
        <f t="shared" ref="F325:F405" si="16">E325*(100-$F$5)/100</f>
        <v>34.021687936320006</v>
      </c>
    </row>
    <row r="326" spans="2:6" ht="14.25" customHeight="1">
      <c r="B326" s="99" t="s">
        <v>1495</v>
      </c>
      <c r="C326" s="231">
        <v>50716322025</v>
      </c>
      <c r="D326" s="803" t="s">
        <v>2275</v>
      </c>
      <c r="E326" s="222">
        <v>34.021687936320006</v>
      </c>
      <c r="F326" s="326">
        <f t="shared" si="16"/>
        <v>34.021687936320006</v>
      </c>
    </row>
    <row r="327" spans="2:6" ht="14.25" customHeight="1">
      <c r="B327" s="99" t="s">
        <v>1648</v>
      </c>
      <c r="C327" s="231">
        <v>507163225</v>
      </c>
      <c r="D327" s="803" t="s">
        <v>2276</v>
      </c>
      <c r="E327" s="222">
        <v>34.021687936320006</v>
      </c>
      <c r="F327" s="326">
        <f t="shared" si="16"/>
        <v>34.021687936320006</v>
      </c>
    </row>
    <row r="328" spans="2:6" ht="14.25" customHeight="1">
      <c r="B328" s="4" t="s">
        <v>2273</v>
      </c>
      <c r="C328" s="231">
        <v>507164025</v>
      </c>
      <c r="D328" s="803" t="s">
        <v>2277</v>
      </c>
      <c r="E328" s="222">
        <v>46.561647104640016</v>
      </c>
      <c r="F328" s="326">
        <f t="shared" si="16"/>
        <v>46.561647104640016</v>
      </c>
    </row>
    <row r="329" spans="2:6" ht="14.25" customHeight="1">
      <c r="B329" s="230"/>
      <c r="C329" s="231">
        <v>507164032</v>
      </c>
      <c r="D329" s="803" t="s">
        <v>2278</v>
      </c>
      <c r="E329" s="222">
        <v>46.561647104640016</v>
      </c>
      <c r="F329" s="326">
        <f t="shared" si="16"/>
        <v>46.561647104640016</v>
      </c>
    </row>
    <row r="330" spans="2:6" ht="14.25" customHeight="1">
      <c r="B330" s="230"/>
      <c r="C330" s="231">
        <v>507165032</v>
      </c>
      <c r="D330" s="803" t="s">
        <v>2279</v>
      </c>
      <c r="E330" s="222">
        <v>71.641565441280022</v>
      </c>
      <c r="F330" s="326">
        <f t="shared" si="16"/>
        <v>71.641565441280022</v>
      </c>
    </row>
    <row r="331" spans="2:6" ht="14.25" customHeight="1">
      <c r="B331" s="230"/>
      <c r="C331" s="231">
        <v>50716504063</v>
      </c>
      <c r="D331" s="803" t="s">
        <v>2280</v>
      </c>
      <c r="E331" s="222">
        <v>71.641565441280022</v>
      </c>
      <c r="F331" s="326">
        <f t="shared" si="16"/>
        <v>71.641565441280022</v>
      </c>
    </row>
    <row r="332" spans="2:6" ht="14.25" customHeight="1">
      <c r="B332" s="230"/>
      <c r="C332" s="231">
        <v>507166350</v>
      </c>
      <c r="D332" s="803" t="s">
        <v>2281</v>
      </c>
      <c r="E332" s="222">
        <v>114.65872729920004</v>
      </c>
      <c r="F332" s="326">
        <f t="shared" si="16"/>
        <v>114.65872729920004</v>
      </c>
    </row>
    <row r="333" spans="2:6" ht="14.25" customHeight="1">
      <c r="B333" s="230"/>
      <c r="C333" s="231">
        <v>507167550</v>
      </c>
      <c r="D333" s="803" t="s">
        <v>2282</v>
      </c>
      <c r="E333" s="222">
        <v>182.70210317184006</v>
      </c>
      <c r="F333" s="326">
        <f t="shared" si="16"/>
        <v>182.70210317184006</v>
      </c>
    </row>
    <row r="334" spans="2:6" ht="14.25" customHeight="1">
      <c r="B334" s="230"/>
      <c r="C334" s="231">
        <v>507167563</v>
      </c>
      <c r="D334" s="803" t="s">
        <v>2283</v>
      </c>
      <c r="E334" s="222">
        <v>182.70210317184006</v>
      </c>
      <c r="F334" s="326">
        <f t="shared" si="16"/>
        <v>182.70210317184006</v>
      </c>
    </row>
    <row r="335" spans="2:6" ht="14.25" customHeight="1">
      <c r="B335" s="230"/>
      <c r="C335" s="231">
        <v>507169063</v>
      </c>
      <c r="D335" s="803" t="s">
        <v>2284</v>
      </c>
      <c r="E335" s="222">
        <v>253.95093000000003</v>
      </c>
      <c r="F335" s="326">
        <f t="shared" si="16"/>
        <v>253.95093000000006</v>
      </c>
    </row>
    <row r="336" spans="2:6" ht="14.25" customHeight="1">
      <c r="B336" s="230"/>
      <c r="C336" s="231">
        <v>507169075</v>
      </c>
      <c r="D336" s="803" t="s">
        <v>2285</v>
      </c>
      <c r="E336" s="222">
        <v>253.95093000000003</v>
      </c>
      <c r="F336" s="326">
        <f t="shared" si="16"/>
        <v>253.95093000000006</v>
      </c>
    </row>
    <row r="337" spans="2:6" ht="14.25" customHeight="1">
      <c r="B337" s="230"/>
      <c r="C337" s="231">
        <v>507161163</v>
      </c>
      <c r="D337" s="803" t="s">
        <v>2286</v>
      </c>
      <c r="E337" s="222">
        <v>394.0957403294401</v>
      </c>
      <c r="F337" s="326">
        <f t="shared" si="16"/>
        <v>394.0957403294401</v>
      </c>
    </row>
    <row r="338" spans="2:6" ht="14.25" customHeight="1">
      <c r="B338" s="230"/>
      <c r="C338" s="231">
        <v>507161175</v>
      </c>
      <c r="D338" s="803" t="s">
        <v>2287</v>
      </c>
      <c r="E338" s="222">
        <v>394.0957403294401</v>
      </c>
      <c r="F338" s="326">
        <f t="shared" si="16"/>
        <v>394.0957403294401</v>
      </c>
    </row>
    <row r="339" spans="2:6" ht="14.25" customHeight="1">
      <c r="B339" s="230"/>
      <c r="C339" s="231">
        <v>507161190</v>
      </c>
      <c r="D339" s="803" t="s">
        <v>2288</v>
      </c>
      <c r="E339" s="222">
        <v>394.0957403294401</v>
      </c>
      <c r="F339" s="326">
        <f t="shared" si="16"/>
        <v>394.0957403294401</v>
      </c>
    </row>
    <row r="340" spans="2:6" ht="14.25" customHeight="1">
      <c r="B340" s="230"/>
      <c r="C340" s="231">
        <v>507126375</v>
      </c>
      <c r="D340" s="803" t="s">
        <v>2289</v>
      </c>
      <c r="E340" s="222">
        <v>716.5096369761601</v>
      </c>
      <c r="F340" s="326">
        <f t="shared" si="16"/>
        <v>716.5096369761601</v>
      </c>
    </row>
    <row r="341" spans="2:6" ht="14.25" customHeight="1">
      <c r="B341" s="230"/>
      <c r="C341" s="231">
        <v>507127590</v>
      </c>
      <c r="D341" s="803" t="s">
        <v>2290</v>
      </c>
      <c r="E341" s="222">
        <v>716.5096369761601</v>
      </c>
      <c r="F341" s="326">
        <f t="shared" si="16"/>
        <v>716.5096369761601</v>
      </c>
    </row>
    <row r="342" spans="2:6" ht="14.25" customHeight="1">
      <c r="B342" s="230"/>
      <c r="C342" s="231">
        <v>507129011</v>
      </c>
      <c r="D342" s="803" t="s">
        <v>2291</v>
      </c>
      <c r="E342" s="222">
        <v>716.5096369761601</v>
      </c>
      <c r="F342" s="326">
        <f t="shared" si="16"/>
        <v>716.5096369761601</v>
      </c>
    </row>
    <row r="343" spans="2:6" ht="14.25" customHeight="1">
      <c r="B343" s="230"/>
      <c r="C343" s="231">
        <v>507121112</v>
      </c>
      <c r="D343" s="803" t="s">
        <v>2292</v>
      </c>
      <c r="E343" s="222">
        <v>716.5096369761601</v>
      </c>
      <c r="F343" s="326">
        <f t="shared" si="16"/>
        <v>716.5096369761601</v>
      </c>
    </row>
    <row r="344" spans="2:6" ht="14.25" customHeight="1">
      <c r="B344" s="230"/>
      <c r="C344" s="231">
        <v>507147590</v>
      </c>
      <c r="D344" s="803" t="s">
        <v>2293</v>
      </c>
      <c r="E344" s="222">
        <v>1164.3231253060803</v>
      </c>
      <c r="F344" s="326">
        <f t="shared" si="16"/>
        <v>1164.3231253060803</v>
      </c>
    </row>
    <row r="345" spans="2:6" ht="14.25" customHeight="1">
      <c r="B345" s="230"/>
      <c r="C345" s="231">
        <v>507149011</v>
      </c>
      <c r="D345" s="803" t="s">
        <v>2294</v>
      </c>
      <c r="E345" s="222">
        <v>1164.3231253060803</v>
      </c>
      <c r="F345" s="326">
        <f t="shared" si="16"/>
        <v>1164.3231253060803</v>
      </c>
    </row>
    <row r="346" spans="2:6" ht="14.25" customHeight="1">
      <c r="B346" s="230"/>
      <c r="C346" s="231">
        <v>507141112</v>
      </c>
      <c r="D346" s="803" t="s">
        <v>2295</v>
      </c>
      <c r="E346" s="222">
        <v>1164.3231253060803</v>
      </c>
      <c r="F346" s="326">
        <f t="shared" si="16"/>
        <v>1164.3231253060803</v>
      </c>
    </row>
    <row r="347" spans="2:6" ht="14.25" customHeight="1">
      <c r="B347" s="230"/>
      <c r="C347" s="231">
        <v>507140125</v>
      </c>
      <c r="D347" s="803" t="s">
        <v>2296</v>
      </c>
      <c r="E347" s="222">
        <v>1164.3231253060803</v>
      </c>
      <c r="F347" s="326">
        <f t="shared" si="16"/>
        <v>1164.3231253060803</v>
      </c>
    </row>
    <row r="348" spans="2:6" ht="14.25" customHeight="1">
      <c r="B348" s="230"/>
      <c r="C348" s="231">
        <v>507167590</v>
      </c>
      <c r="D348" s="803" t="s">
        <v>2297</v>
      </c>
      <c r="E348" s="222">
        <v>1164.3231253060803</v>
      </c>
      <c r="F348" s="326">
        <f t="shared" si="16"/>
        <v>1164.3231253060803</v>
      </c>
    </row>
    <row r="349" spans="2:6" ht="14.25" customHeight="1">
      <c r="B349" s="230"/>
      <c r="C349" s="231">
        <v>507169011</v>
      </c>
      <c r="D349" s="803" t="s">
        <v>2298</v>
      </c>
      <c r="E349" s="222">
        <v>1164.3231253060803</v>
      </c>
      <c r="F349" s="326">
        <f t="shared" si="16"/>
        <v>1164.3231253060803</v>
      </c>
    </row>
    <row r="350" spans="2:6" ht="14.25" customHeight="1">
      <c r="B350" s="230"/>
      <c r="C350" s="231">
        <v>507161112</v>
      </c>
      <c r="D350" s="803" t="s">
        <v>2299</v>
      </c>
      <c r="E350" s="222">
        <v>1019.2274735587204</v>
      </c>
      <c r="F350" s="326">
        <f t="shared" si="16"/>
        <v>1019.2274735587204</v>
      </c>
    </row>
    <row r="351" spans="2:6" ht="14.25" customHeight="1">
      <c r="B351" s="230"/>
      <c r="C351" s="231">
        <v>507161214</v>
      </c>
      <c r="D351" s="803" t="s">
        <v>2300</v>
      </c>
      <c r="E351" s="222">
        <v>1019.2274735587204</v>
      </c>
      <c r="F351" s="326">
        <f t="shared" si="16"/>
        <v>1019.2274735587204</v>
      </c>
    </row>
    <row r="352" spans="2:6" ht="14.25" customHeight="1">
      <c r="B352" s="230"/>
      <c r="C352" s="231">
        <v>507102011</v>
      </c>
      <c r="D352" s="803" t="s">
        <v>2301</v>
      </c>
      <c r="E352" s="222">
        <v>1871.8641405216006</v>
      </c>
      <c r="F352" s="326">
        <f t="shared" si="16"/>
        <v>1871.8641405216006</v>
      </c>
    </row>
    <row r="353" spans="2:6" ht="14.25" customHeight="1">
      <c r="B353" s="230"/>
      <c r="C353" s="231">
        <v>507102012</v>
      </c>
      <c r="D353" s="803" t="s">
        <v>2302</v>
      </c>
      <c r="E353" s="222">
        <v>1871.8641405216006</v>
      </c>
      <c r="F353" s="326">
        <f t="shared" si="16"/>
        <v>1871.8641405216006</v>
      </c>
    </row>
    <row r="354" spans="2:6" ht="14.25" customHeight="1">
      <c r="B354" s="230"/>
      <c r="C354" s="231">
        <v>507102014</v>
      </c>
      <c r="D354" s="803" t="s">
        <v>2303</v>
      </c>
      <c r="E354" s="222">
        <v>1871.8641405216006</v>
      </c>
      <c r="F354" s="326">
        <f t="shared" si="16"/>
        <v>1871.8641405216006</v>
      </c>
    </row>
    <row r="355" spans="2:6" ht="14.25" customHeight="1">
      <c r="B355" s="230"/>
      <c r="C355" s="231">
        <v>507102016</v>
      </c>
      <c r="D355" s="803" t="s">
        <v>2304</v>
      </c>
      <c r="E355" s="222">
        <v>1871.8641405216006</v>
      </c>
      <c r="F355" s="326">
        <f t="shared" si="16"/>
        <v>1871.8641405216006</v>
      </c>
    </row>
    <row r="356" spans="2:6" ht="14.25" customHeight="1" thickBot="1">
      <c r="B356" s="249"/>
      <c r="C356" s="250"/>
      <c r="D356" s="251"/>
      <c r="E356" s="275"/>
      <c r="F356" s="207"/>
    </row>
    <row r="357" spans="2:6" ht="9.9499999999999993" customHeight="1" thickBot="1">
      <c r="C357" s="28"/>
      <c r="E357" s="277"/>
      <c r="F357" s="284"/>
    </row>
    <row r="358" spans="2:6" ht="14.25" customHeight="1">
      <c r="B358" s="229"/>
      <c r="C358" s="235"/>
      <c r="D358" s="105"/>
      <c r="E358" s="290"/>
      <c r="F358" s="291"/>
    </row>
    <row r="359" spans="2:6" ht="14.25" customHeight="1">
      <c r="B359" s="100"/>
      <c r="C359" s="239">
        <v>517162016</v>
      </c>
      <c r="D359" s="240" t="s">
        <v>92</v>
      </c>
      <c r="E359" s="324">
        <v>14.325627872160004</v>
      </c>
      <c r="F359" s="325">
        <f t="shared" si="16"/>
        <v>14.325627872160004</v>
      </c>
    </row>
    <row r="360" spans="2:6" ht="14.25" customHeight="1">
      <c r="B360" s="99" t="s">
        <v>1446</v>
      </c>
      <c r="C360" s="231">
        <v>517162516</v>
      </c>
      <c r="D360" s="232" t="s">
        <v>93</v>
      </c>
      <c r="E360" s="222">
        <v>14.325627872160004</v>
      </c>
      <c r="F360" s="326">
        <f t="shared" si="16"/>
        <v>14.325627872160004</v>
      </c>
    </row>
    <row r="361" spans="2:6" ht="14.25" customHeight="1">
      <c r="B361" s="99" t="s">
        <v>1645</v>
      </c>
      <c r="C361" s="231">
        <v>517162520</v>
      </c>
      <c r="D361" s="232" t="s">
        <v>94</v>
      </c>
      <c r="E361" s="222">
        <v>14.325627872160004</v>
      </c>
      <c r="F361" s="326">
        <f t="shared" si="16"/>
        <v>14.325627872160004</v>
      </c>
    </row>
    <row r="362" spans="2:6" ht="14.25" customHeight="1">
      <c r="B362" s="230"/>
      <c r="C362" s="231">
        <v>517163220</v>
      </c>
      <c r="D362" s="232" t="s">
        <v>95</v>
      </c>
      <c r="E362" s="222">
        <v>16.111296576000004</v>
      </c>
      <c r="F362" s="326">
        <f>E362*(100-$F$5)/100</f>
        <v>16.111296576000004</v>
      </c>
    </row>
    <row r="363" spans="2:6" ht="14.25" customHeight="1">
      <c r="B363" s="4"/>
      <c r="C363" s="231">
        <v>517163225</v>
      </c>
      <c r="D363" s="232" t="s">
        <v>96</v>
      </c>
      <c r="E363" s="222">
        <v>16.111296576000004</v>
      </c>
      <c r="F363" s="326">
        <f t="shared" si="16"/>
        <v>16.111296576000004</v>
      </c>
    </row>
    <row r="364" spans="2:6" ht="14.25" customHeight="1">
      <c r="B364" s="4"/>
      <c r="C364" s="231">
        <v>517164020</v>
      </c>
      <c r="D364" s="232" t="s">
        <v>173</v>
      </c>
      <c r="E364" s="222">
        <v>37.619877504960009</v>
      </c>
      <c r="F364" s="326">
        <f t="shared" si="16"/>
        <v>37.619877504960009</v>
      </c>
    </row>
    <row r="365" spans="2:6" ht="14.25" customHeight="1">
      <c r="B365" s="230"/>
      <c r="C365" s="231">
        <v>517164025</v>
      </c>
      <c r="D365" s="232" t="s">
        <v>97</v>
      </c>
      <c r="E365" s="222">
        <v>25.093344417120008</v>
      </c>
      <c r="F365" s="326">
        <f>E365*(100-$F$5)/100</f>
        <v>25.093344417120008</v>
      </c>
    </row>
    <row r="366" spans="2:6" ht="14.25" customHeight="1">
      <c r="B366" s="230"/>
      <c r="C366" s="231">
        <v>517164032</v>
      </c>
      <c r="D366" s="232" t="s">
        <v>98</v>
      </c>
      <c r="E366" s="222">
        <v>23.280823552320008</v>
      </c>
      <c r="F366" s="326">
        <f t="shared" si="16"/>
        <v>23.280823552320008</v>
      </c>
    </row>
    <row r="367" spans="2:6" ht="14.25" customHeight="1">
      <c r="B367" s="230"/>
      <c r="C367" s="231">
        <v>517165020</v>
      </c>
      <c r="D367" s="232" t="s">
        <v>175</v>
      </c>
      <c r="E367" s="222">
        <v>28.651255744320007</v>
      </c>
      <c r="F367" s="326">
        <f>E367*(100-$F$5)/100</f>
        <v>28.651255744320007</v>
      </c>
    </row>
    <row r="368" spans="2:6" ht="14.25" customHeight="1">
      <c r="B368" s="230"/>
      <c r="C368" s="231">
        <v>517165025</v>
      </c>
      <c r="D368" s="232" t="s">
        <v>174</v>
      </c>
      <c r="E368" s="222">
        <v>28.651255744320007</v>
      </c>
      <c r="F368" s="326">
        <f>E368*(100-$F$5)/100</f>
        <v>28.651255744320007</v>
      </c>
    </row>
    <row r="369" spans="2:6" ht="14.25" customHeight="1">
      <c r="B369" s="230"/>
      <c r="C369" s="231">
        <v>517165032</v>
      </c>
      <c r="D369" s="232" t="s">
        <v>99</v>
      </c>
      <c r="E369" s="222">
        <v>28.651255744320007</v>
      </c>
      <c r="F369" s="326">
        <f t="shared" si="16"/>
        <v>28.651255744320007</v>
      </c>
    </row>
    <row r="370" spans="2:6" ht="14.25" customHeight="1">
      <c r="B370" s="230"/>
      <c r="C370" s="231">
        <v>517165040</v>
      </c>
      <c r="D370" s="232" t="s">
        <v>100</v>
      </c>
      <c r="E370" s="222">
        <v>28.651255744320007</v>
      </c>
      <c r="F370" s="326">
        <f>E370*(100-$F$5)/100</f>
        <v>28.651255744320007</v>
      </c>
    </row>
    <row r="371" spans="2:6" ht="14.25" customHeight="1">
      <c r="B371" s="230"/>
      <c r="C371" s="231">
        <v>517166332</v>
      </c>
      <c r="D371" s="232" t="s">
        <v>281</v>
      </c>
      <c r="E371" s="222">
        <v>39.405546208800018</v>
      </c>
      <c r="F371" s="326">
        <f>E371*(100-$F$5)/100</f>
        <v>39.405546208800018</v>
      </c>
    </row>
    <row r="372" spans="2:6" ht="14.25" customHeight="1">
      <c r="B372" s="230"/>
      <c r="C372" s="231">
        <v>517166340</v>
      </c>
      <c r="D372" s="232" t="s">
        <v>101</v>
      </c>
      <c r="E372" s="222">
        <v>39.405546208800018</v>
      </c>
      <c r="F372" s="326">
        <f>E372*(100-$F$5)/100</f>
        <v>39.405546208800018</v>
      </c>
    </row>
    <row r="373" spans="2:6" ht="14.25" customHeight="1">
      <c r="B373" s="230"/>
      <c r="C373" s="231">
        <v>517166350</v>
      </c>
      <c r="D373" s="232" t="s">
        <v>102</v>
      </c>
      <c r="E373" s="222">
        <v>39.405546208800018</v>
      </c>
      <c r="F373" s="326">
        <f t="shared" si="16"/>
        <v>39.405546208800018</v>
      </c>
    </row>
    <row r="374" spans="2:6" ht="14.25" customHeight="1">
      <c r="B374" s="230"/>
      <c r="C374" s="231">
        <v>517167540</v>
      </c>
      <c r="D374" s="232" t="s">
        <v>316</v>
      </c>
      <c r="E374" s="222">
        <v>68.056801953120015</v>
      </c>
      <c r="F374" s="326">
        <f t="shared" si="16"/>
        <v>68.056801953120015</v>
      </c>
    </row>
    <row r="375" spans="2:6" ht="14.25" customHeight="1">
      <c r="B375" s="230"/>
      <c r="C375" s="231">
        <v>517167550</v>
      </c>
      <c r="D375" s="232" t="s">
        <v>184</v>
      </c>
      <c r="E375" s="222">
        <v>68.056801953120015</v>
      </c>
      <c r="F375" s="326">
        <f>E375*(100-$F$5)/100</f>
        <v>68.056801953120015</v>
      </c>
    </row>
    <row r="376" spans="2:6" ht="14.25" customHeight="1">
      <c r="B376" s="230"/>
      <c r="C376" s="231">
        <v>517167563</v>
      </c>
      <c r="D376" s="232" t="s">
        <v>103</v>
      </c>
      <c r="E376" s="222">
        <v>68.056801953120015</v>
      </c>
      <c r="F376" s="326">
        <f t="shared" si="16"/>
        <v>68.056801953120015</v>
      </c>
    </row>
    <row r="377" spans="2:6" ht="14.25" customHeight="1">
      <c r="B377" s="230"/>
      <c r="C377" s="231">
        <v>517169050</v>
      </c>
      <c r="D377" s="232" t="s">
        <v>178</v>
      </c>
      <c r="E377" s="222">
        <v>211.35335891616003</v>
      </c>
      <c r="F377" s="326">
        <f t="shared" ref="F377:F382" si="17">E377*(100-$F$5)/100</f>
        <v>211.35335891616003</v>
      </c>
    </row>
    <row r="378" spans="2:6" ht="14.25" customHeight="1">
      <c r="B378" s="230"/>
      <c r="C378" s="231">
        <v>517169063</v>
      </c>
      <c r="D378" s="232" t="s">
        <v>177</v>
      </c>
      <c r="E378" s="222">
        <v>211.35335891616003</v>
      </c>
      <c r="F378" s="326">
        <f t="shared" si="17"/>
        <v>211.35335891616003</v>
      </c>
    </row>
    <row r="379" spans="2:6" ht="14.25" customHeight="1">
      <c r="B379" s="230"/>
      <c r="C379" s="231">
        <v>517169075</v>
      </c>
      <c r="D379" s="232" t="s">
        <v>176</v>
      </c>
      <c r="E379" s="222">
        <v>211.35335891616003</v>
      </c>
      <c r="F379" s="326">
        <f t="shared" si="17"/>
        <v>211.35335891616003</v>
      </c>
    </row>
    <row r="380" spans="2:6" ht="14.25" customHeight="1">
      <c r="B380" s="230"/>
      <c r="C380" s="231">
        <v>517161150</v>
      </c>
      <c r="D380" s="232" t="s">
        <v>179</v>
      </c>
      <c r="E380" s="222">
        <v>232.35174878688008</v>
      </c>
      <c r="F380" s="326">
        <f t="shared" si="17"/>
        <v>232.35174878688008</v>
      </c>
    </row>
    <row r="381" spans="2:6" ht="14.25" customHeight="1">
      <c r="B381" s="230"/>
      <c r="C381" s="231">
        <v>517161163</v>
      </c>
      <c r="D381" s="232" t="s">
        <v>180</v>
      </c>
      <c r="E381" s="222">
        <v>232.35174878688008</v>
      </c>
      <c r="F381" s="326">
        <f t="shared" si="17"/>
        <v>232.35174878688008</v>
      </c>
    </row>
    <row r="382" spans="2:6" ht="14.25" customHeight="1">
      <c r="B382" s="230"/>
      <c r="C382" s="231">
        <v>517161175</v>
      </c>
      <c r="D382" s="232" t="s">
        <v>181</v>
      </c>
      <c r="E382" s="222">
        <v>232.35174878688008</v>
      </c>
      <c r="F382" s="326">
        <f t="shared" si="17"/>
        <v>232.35174878688008</v>
      </c>
    </row>
    <row r="383" spans="2:6" ht="14.25" customHeight="1">
      <c r="B383" s="230"/>
      <c r="C383" s="231">
        <v>517161190</v>
      </c>
      <c r="D383" s="232" t="s">
        <v>104</v>
      </c>
      <c r="E383" s="222">
        <v>214.96497456528007</v>
      </c>
      <c r="F383" s="326">
        <f t="shared" si="16"/>
        <v>214.96497456528007</v>
      </c>
    </row>
    <row r="384" spans="2:6" ht="14.25" customHeight="1">
      <c r="B384" s="230"/>
      <c r="C384" s="231">
        <v>517161275</v>
      </c>
      <c r="D384" s="232" t="s">
        <v>418</v>
      </c>
      <c r="E384" s="222">
        <v>329.59684970352009</v>
      </c>
      <c r="F384" s="326">
        <f t="shared" si="16"/>
        <v>329.59684970352015</v>
      </c>
    </row>
    <row r="385" spans="2:6" ht="14.25" customHeight="1">
      <c r="B385" s="230"/>
      <c r="C385" s="231">
        <v>517161290</v>
      </c>
      <c r="D385" s="232" t="s">
        <v>282</v>
      </c>
      <c r="E385" s="222">
        <v>329.59684970352009</v>
      </c>
      <c r="F385" s="326">
        <f t="shared" si="16"/>
        <v>329.59684970352015</v>
      </c>
    </row>
    <row r="386" spans="2:6" ht="14.25" customHeight="1">
      <c r="B386" s="230"/>
      <c r="C386" s="231">
        <v>517161211</v>
      </c>
      <c r="D386" s="232" t="s">
        <v>283</v>
      </c>
      <c r="E386" s="222">
        <v>329.59684970352009</v>
      </c>
      <c r="F386" s="326">
        <f t="shared" si="16"/>
        <v>329.59684970352015</v>
      </c>
    </row>
    <row r="387" spans="2:6" ht="14.25" customHeight="1">
      <c r="B387" s="230"/>
      <c r="C387" s="231">
        <v>517161490</v>
      </c>
      <c r="D387" s="232" t="s">
        <v>419</v>
      </c>
      <c r="E387" s="222">
        <v>429.90309696960009</v>
      </c>
      <c r="F387" s="326">
        <f t="shared" si="16"/>
        <v>429.90309696960009</v>
      </c>
    </row>
    <row r="388" spans="2:6" ht="14.25" customHeight="1">
      <c r="B388" s="230"/>
      <c r="C388" s="231">
        <v>517161411</v>
      </c>
      <c r="D388" s="232" t="s">
        <v>420</v>
      </c>
      <c r="E388" s="222">
        <v>429.90309696960009</v>
      </c>
      <c r="F388" s="326">
        <f t="shared" si="16"/>
        <v>429.90309696960009</v>
      </c>
    </row>
    <row r="389" spans="2:6" ht="14.25" customHeight="1">
      <c r="B389" s="230"/>
      <c r="C389" s="231">
        <v>517161412</v>
      </c>
      <c r="D389" s="232" t="s">
        <v>185</v>
      </c>
      <c r="E389" s="222">
        <v>429.90309696960009</v>
      </c>
      <c r="F389" s="326">
        <f t="shared" si="16"/>
        <v>429.90309696960009</v>
      </c>
    </row>
    <row r="390" spans="2:6" ht="14.25" customHeight="1">
      <c r="B390" s="230"/>
      <c r="C390" s="231">
        <v>517161690</v>
      </c>
      <c r="D390" s="232" t="s">
        <v>284</v>
      </c>
      <c r="E390" s="222">
        <v>641.26988196624006</v>
      </c>
      <c r="F390" s="326">
        <f t="shared" si="16"/>
        <v>641.26988196624006</v>
      </c>
    </row>
    <row r="391" spans="2:6" ht="14.25" customHeight="1">
      <c r="B391" s="230"/>
      <c r="C391" s="231">
        <v>517161611</v>
      </c>
      <c r="D391" s="232" t="s">
        <v>229</v>
      </c>
      <c r="E391" s="222">
        <v>641.26988196624006</v>
      </c>
      <c r="F391" s="326">
        <f t="shared" si="16"/>
        <v>641.26988196624006</v>
      </c>
    </row>
    <row r="392" spans="2:6" ht="14.25" customHeight="1">
      <c r="B392" s="230"/>
      <c r="C392" s="231">
        <v>517161612</v>
      </c>
      <c r="D392" s="232" t="s">
        <v>285</v>
      </c>
      <c r="E392" s="222">
        <v>641.26988196624006</v>
      </c>
      <c r="F392" s="326">
        <f t="shared" si="16"/>
        <v>641.26988196624006</v>
      </c>
    </row>
    <row r="393" spans="2:6" ht="14.25" customHeight="1">
      <c r="B393" s="230"/>
      <c r="C393" s="231">
        <v>517161614</v>
      </c>
      <c r="D393" s="232" t="s">
        <v>228</v>
      </c>
      <c r="E393" s="222">
        <v>564.24445825248006</v>
      </c>
      <c r="F393" s="326">
        <f t="shared" si="16"/>
        <v>564.24445825248006</v>
      </c>
    </row>
    <row r="394" spans="2:6" ht="14.25" customHeight="1">
      <c r="B394" s="230"/>
      <c r="C394" s="231">
        <v>517102016</v>
      </c>
      <c r="D394" s="232" t="s">
        <v>189</v>
      </c>
      <c r="E394" s="222">
        <v>988.77712303008036</v>
      </c>
      <c r="F394" s="326">
        <f>E394*(100-$F$5)/100</f>
        <v>988.77712303008036</v>
      </c>
    </row>
    <row r="395" spans="2:6" ht="14.25" customHeight="1">
      <c r="B395" s="230"/>
      <c r="C395" s="231">
        <v>517102018</v>
      </c>
      <c r="D395" s="232" t="s">
        <v>424</v>
      </c>
      <c r="E395" s="222">
        <v>1620.8367137870407</v>
      </c>
      <c r="F395" s="326">
        <f t="shared" si="16"/>
        <v>1620.8367137870407</v>
      </c>
    </row>
    <row r="396" spans="2:6" ht="14.25" customHeight="1">
      <c r="B396" s="230"/>
      <c r="C396" s="231">
        <v>517102214</v>
      </c>
      <c r="D396" s="232" t="s">
        <v>463</v>
      </c>
      <c r="E396" s="222">
        <v>1475.9961575688001</v>
      </c>
      <c r="F396" s="326">
        <f t="shared" si="16"/>
        <v>1475.9961575688001</v>
      </c>
    </row>
    <row r="397" spans="2:6" ht="14.25" customHeight="1">
      <c r="B397" s="230"/>
      <c r="C397" s="231">
        <v>517102216</v>
      </c>
      <c r="D397" s="232" t="s">
        <v>227</v>
      </c>
      <c r="E397" s="222">
        <v>1475.9961575688001</v>
      </c>
      <c r="F397" s="326">
        <f>E397*(100-$F$5)/100</f>
        <v>1475.9961575688001</v>
      </c>
    </row>
    <row r="398" spans="2:6" ht="14.25" customHeight="1">
      <c r="B398" s="230"/>
      <c r="C398" s="231">
        <v>517102220</v>
      </c>
      <c r="D398" s="232" t="s">
        <v>223</v>
      </c>
      <c r="E398" s="222">
        <v>1038.9235336228801</v>
      </c>
      <c r="F398" s="326">
        <f t="shared" si="16"/>
        <v>1038.9235336228801</v>
      </c>
    </row>
    <row r="399" spans="2:6" ht="14.25" customHeight="1">
      <c r="B399" s="230"/>
      <c r="C399" s="231">
        <v>517102516</v>
      </c>
      <c r="D399" s="232" t="s">
        <v>464</v>
      </c>
      <c r="E399" s="222">
        <v>2154.8993431204804</v>
      </c>
      <c r="F399" s="326">
        <f t="shared" si="16"/>
        <v>2154.8993431204804</v>
      </c>
    </row>
    <row r="400" spans="2:6" ht="14.25" customHeight="1">
      <c r="B400" s="230"/>
      <c r="C400" s="231">
        <v>517102520</v>
      </c>
      <c r="D400" s="232" t="s">
        <v>224</v>
      </c>
      <c r="E400" s="222">
        <v>2145.9307213598404</v>
      </c>
      <c r="F400" s="326">
        <f>E400*(100-$F$5)/100</f>
        <v>2145.9307213598404</v>
      </c>
    </row>
    <row r="401" spans="2:6" ht="14.25" customHeight="1">
      <c r="B401" s="230"/>
      <c r="C401" s="231">
        <v>517102522</v>
      </c>
      <c r="D401" s="232" t="s">
        <v>226</v>
      </c>
      <c r="E401" s="222">
        <v>2124.4355665113603</v>
      </c>
      <c r="F401" s="326">
        <f>E401*(100-$F$5)/100</f>
        <v>2124.4355665113603</v>
      </c>
    </row>
    <row r="402" spans="2:6" ht="14.25" customHeight="1">
      <c r="B402" s="230"/>
      <c r="C402" s="231">
        <v>517103120</v>
      </c>
      <c r="D402" s="232" t="s">
        <v>465</v>
      </c>
      <c r="E402" s="222">
        <v>6351.8249707660816</v>
      </c>
      <c r="F402" s="326">
        <f t="shared" si="16"/>
        <v>6351.8249707660816</v>
      </c>
    </row>
    <row r="403" spans="2:6" ht="14.25" customHeight="1">
      <c r="B403" s="230"/>
      <c r="C403" s="231">
        <v>517103122</v>
      </c>
      <c r="D403" s="232" t="s">
        <v>428</v>
      </c>
      <c r="E403" s="222">
        <v>6351.8249707660816</v>
      </c>
      <c r="F403" s="326">
        <f t="shared" si="16"/>
        <v>6351.8249707660816</v>
      </c>
    </row>
    <row r="404" spans="2:6" ht="14.25" customHeight="1">
      <c r="B404" s="230"/>
      <c r="C404" s="239">
        <v>517103125</v>
      </c>
      <c r="D404" s="240" t="s">
        <v>225</v>
      </c>
      <c r="E404" s="324">
        <v>6294.5090331969623</v>
      </c>
      <c r="F404" s="325">
        <f t="shared" si="16"/>
        <v>6294.5090331969623</v>
      </c>
    </row>
    <row r="405" spans="2:6" ht="14.25" customHeight="1">
      <c r="B405" s="230"/>
      <c r="C405" s="231">
        <v>517064031</v>
      </c>
      <c r="D405" s="232" t="s">
        <v>516</v>
      </c>
      <c r="E405" s="222">
        <v>6294.5090331969623</v>
      </c>
      <c r="F405" s="326">
        <f t="shared" si="16"/>
        <v>6294.5090331969623</v>
      </c>
    </row>
    <row r="406" spans="2:6" ht="14.25" customHeight="1" thickBot="1">
      <c r="B406" s="249"/>
      <c r="C406" s="250"/>
      <c r="D406" s="251"/>
      <c r="E406" s="275"/>
      <c r="F406" s="207"/>
    </row>
    <row r="407" spans="2:6" ht="9.9499999999999993" customHeight="1" thickBot="1">
      <c r="C407" s="28"/>
      <c r="E407" s="277"/>
      <c r="F407" s="284"/>
    </row>
    <row r="408" spans="2:6" ht="14.25" customHeight="1">
      <c r="B408" s="229"/>
      <c r="C408" s="235"/>
      <c r="D408" s="105"/>
      <c r="E408" s="290"/>
      <c r="F408" s="291"/>
    </row>
    <row r="409" spans="2:6" ht="14.25" customHeight="1">
      <c r="B409" s="100"/>
      <c r="C409" s="239">
        <v>55000012</v>
      </c>
      <c r="D409" s="240">
        <v>12</v>
      </c>
      <c r="E409" s="324">
        <v>5.2764496286400018</v>
      </c>
      <c r="F409" s="325">
        <f t="shared" ref="F409:F415" si="18">E409*(100-$F$5)/100</f>
        <v>5.2764496286400018</v>
      </c>
    </row>
    <row r="410" spans="2:6" ht="14.25" customHeight="1">
      <c r="B410" s="99" t="s">
        <v>1669</v>
      </c>
      <c r="C410" s="231">
        <v>55000016</v>
      </c>
      <c r="D410" s="232">
        <v>16</v>
      </c>
      <c r="E410" s="222">
        <v>5.2764496286400018</v>
      </c>
      <c r="F410" s="326">
        <f t="shared" si="18"/>
        <v>5.2764496286400018</v>
      </c>
    </row>
    <row r="411" spans="2:6" ht="14.25" customHeight="1">
      <c r="B411" s="5" t="s">
        <v>1668</v>
      </c>
      <c r="C411" s="231">
        <v>55000020</v>
      </c>
      <c r="D411" s="232">
        <v>20</v>
      </c>
      <c r="E411" s="222">
        <v>19.320129810720005</v>
      </c>
      <c r="F411" s="326">
        <f t="shared" si="18"/>
        <v>19.320129810720005</v>
      </c>
    </row>
    <row r="412" spans="2:6" ht="14.25" customHeight="1">
      <c r="B412" s="97"/>
      <c r="C412" s="231">
        <v>55000025</v>
      </c>
      <c r="D412" s="232">
        <v>25</v>
      </c>
      <c r="E412" s="222">
        <v>21.065520273120004</v>
      </c>
      <c r="F412" s="326">
        <f t="shared" si="18"/>
        <v>21.065520273120004</v>
      </c>
    </row>
    <row r="413" spans="2:6" ht="14.25" customHeight="1">
      <c r="B413" s="4"/>
      <c r="C413" s="231">
        <v>55000032</v>
      </c>
      <c r="D413" s="232">
        <v>32</v>
      </c>
      <c r="E413" s="222">
        <v>26.355395982240001</v>
      </c>
      <c r="F413" s="326">
        <f t="shared" si="18"/>
        <v>26.355395982240001</v>
      </c>
    </row>
    <row r="414" spans="2:6" ht="14.25" customHeight="1">
      <c r="B414" s="230"/>
      <c r="C414" s="231">
        <v>55000040</v>
      </c>
      <c r="D414" s="232">
        <v>40</v>
      </c>
      <c r="E414" s="222">
        <v>29.859602987520006</v>
      </c>
      <c r="F414" s="326">
        <f t="shared" si="18"/>
        <v>29.859602987520006</v>
      </c>
    </row>
    <row r="415" spans="2:6" ht="14.25" customHeight="1">
      <c r="B415" s="230"/>
      <c r="C415" s="231">
        <v>55000050</v>
      </c>
      <c r="D415" s="232">
        <v>50</v>
      </c>
      <c r="E415" s="222">
        <v>39.59377459200001</v>
      </c>
      <c r="F415" s="326">
        <f t="shared" si="18"/>
        <v>39.59377459200001</v>
      </c>
    </row>
    <row r="416" spans="2:6" ht="14.25" customHeight="1">
      <c r="B416" s="230"/>
      <c r="C416" s="336">
        <v>55000063</v>
      </c>
      <c r="D416" s="337">
        <v>63</v>
      </c>
      <c r="E416" s="338" t="s">
        <v>1373</v>
      </c>
      <c r="F416" s="339" t="s">
        <v>1373</v>
      </c>
    </row>
    <row r="417" spans="2:6" ht="14.25" customHeight="1">
      <c r="B417" s="230"/>
      <c r="C417" s="336">
        <v>55000075</v>
      </c>
      <c r="D417" s="337">
        <v>75</v>
      </c>
      <c r="E417" s="338" t="s">
        <v>1373</v>
      </c>
      <c r="F417" s="339" t="s">
        <v>1373</v>
      </c>
    </row>
    <row r="418" spans="2:6" ht="14.25" customHeight="1">
      <c r="B418" s="230"/>
      <c r="C418" s="336">
        <v>55000090</v>
      </c>
      <c r="D418" s="337">
        <v>90</v>
      </c>
      <c r="E418" s="338" t="s">
        <v>1373</v>
      </c>
      <c r="F418" s="339" t="s">
        <v>1373</v>
      </c>
    </row>
    <row r="419" spans="2:6" ht="14.25" customHeight="1">
      <c r="B419" s="230"/>
      <c r="C419" s="336">
        <v>55000110</v>
      </c>
      <c r="D419" s="337">
        <v>110</v>
      </c>
      <c r="E419" s="338" t="s">
        <v>1373</v>
      </c>
      <c r="F419" s="339" t="s">
        <v>1373</v>
      </c>
    </row>
    <row r="420" spans="2:6" ht="14.25" customHeight="1" thickBot="1">
      <c r="B420" s="249"/>
      <c r="C420" s="250"/>
      <c r="D420" s="251"/>
      <c r="E420" s="275"/>
      <c r="F420" s="207"/>
    </row>
    <row r="421" spans="2:6" ht="9.9499999999999993" customHeight="1" thickBot="1">
      <c r="C421" s="28"/>
      <c r="E421" s="277"/>
      <c r="F421" s="284"/>
    </row>
    <row r="422" spans="2:6" ht="14.25" customHeight="1">
      <c r="B422" s="688"/>
      <c r="C422" s="701"/>
      <c r="D422" s="566"/>
      <c r="E422" s="804"/>
      <c r="F422" s="689"/>
    </row>
    <row r="423" spans="2:6" ht="14.25" customHeight="1">
      <c r="B423" s="711" t="s">
        <v>2010</v>
      </c>
      <c r="C423" s="579">
        <v>55100016</v>
      </c>
      <c r="D423" s="580">
        <v>16</v>
      </c>
      <c r="E423" s="612">
        <v>27.877819539548163</v>
      </c>
      <c r="F423" s="805">
        <f>E423*(100-$F$5)/100</f>
        <v>27.877819539548163</v>
      </c>
    </row>
    <row r="424" spans="2:6" ht="14.25" customHeight="1">
      <c r="B424" s="684"/>
      <c r="C424" s="582">
        <v>55100020</v>
      </c>
      <c r="D424" s="583">
        <v>20</v>
      </c>
      <c r="E424" s="614">
        <v>30.295793683284483</v>
      </c>
      <c r="F424" s="806">
        <f t="shared" ref="F424:F426" si="19">E424*(100-$F$5)/100</f>
        <v>30.295793683284483</v>
      </c>
    </row>
    <row r="425" spans="2:6" ht="14.25" customHeight="1">
      <c r="B425" s="684"/>
      <c r="C425" s="582">
        <v>55100025</v>
      </c>
      <c r="D425" s="583">
        <v>25</v>
      </c>
      <c r="E425" s="614">
        <v>34.278339331791358</v>
      </c>
      <c r="F425" s="806">
        <f t="shared" si="19"/>
        <v>34.278339331791358</v>
      </c>
    </row>
    <row r="426" spans="2:6" ht="14.25" customHeight="1">
      <c r="B426" s="684"/>
      <c r="C426" s="582">
        <v>55100032</v>
      </c>
      <c r="D426" s="583">
        <v>32</v>
      </c>
      <c r="E426" s="614">
        <v>43.808002133575691</v>
      </c>
      <c r="F426" s="806">
        <f t="shared" si="19"/>
        <v>43.808002133575691</v>
      </c>
    </row>
    <row r="427" spans="2:6" ht="14.25" customHeight="1">
      <c r="B427" s="684"/>
      <c r="C427" s="575"/>
      <c r="D427" s="571"/>
      <c r="E427" s="642"/>
      <c r="F427" s="807"/>
    </row>
    <row r="428" spans="2:6" ht="14.25" customHeight="1">
      <c r="B428" s="684"/>
      <c r="C428" s="575"/>
      <c r="D428" s="571"/>
      <c r="E428" s="642"/>
      <c r="F428" s="807"/>
    </row>
    <row r="429" spans="2:6" ht="14.25" customHeight="1">
      <c r="B429" s="711" t="s">
        <v>2011</v>
      </c>
      <c r="C429" s="579">
        <v>55100040</v>
      </c>
      <c r="D429" s="580">
        <v>40</v>
      </c>
      <c r="E429" s="612">
        <v>55.755639079096326</v>
      </c>
      <c r="F429" s="805">
        <f>E429*(100-$F$5)/100</f>
        <v>55.755639079096326</v>
      </c>
    </row>
    <row r="430" spans="2:6" ht="14.25" customHeight="1">
      <c r="B430" s="684"/>
      <c r="C430" s="582">
        <v>55100050</v>
      </c>
      <c r="D430" s="583">
        <v>50</v>
      </c>
      <c r="E430" s="614">
        <v>66.920990272231677</v>
      </c>
      <c r="F430" s="806">
        <f t="shared" ref="F430:F434" si="20">E430*(100-$F$5)/100</f>
        <v>66.920990272231677</v>
      </c>
    </row>
    <row r="431" spans="2:6" ht="14.25" customHeight="1">
      <c r="B431" s="684"/>
      <c r="C431" s="582">
        <v>55100063</v>
      </c>
      <c r="D431" s="583">
        <v>63</v>
      </c>
      <c r="E431" s="614">
        <v>90.816264163272976</v>
      </c>
      <c r="F431" s="806">
        <f t="shared" si="20"/>
        <v>90.816264163272976</v>
      </c>
    </row>
    <row r="432" spans="2:6" ht="14.25" customHeight="1">
      <c r="B432" s="684"/>
      <c r="C432" s="582">
        <v>55100075</v>
      </c>
      <c r="D432" s="583">
        <v>75</v>
      </c>
      <c r="E432" s="614">
        <v>157.7372544355047</v>
      </c>
      <c r="F432" s="806">
        <f t="shared" si="20"/>
        <v>157.7372544355047</v>
      </c>
    </row>
    <row r="433" spans="2:6" ht="14.25" customHeight="1">
      <c r="B433" s="684"/>
      <c r="C433" s="582">
        <v>55100090</v>
      </c>
      <c r="D433" s="583">
        <v>90</v>
      </c>
      <c r="E433" s="614">
        <v>180.77912568758018</v>
      </c>
      <c r="F433" s="806">
        <f t="shared" si="20"/>
        <v>180.77912568758018</v>
      </c>
    </row>
    <row r="434" spans="2:6" ht="14.25" customHeight="1">
      <c r="B434" s="684"/>
      <c r="C434" s="582">
        <v>55100110</v>
      </c>
      <c r="D434" s="583">
        <v>110</v>
      </c>
      <c r="E434" s="614">
        <v>209.51034786609412</v>
      </c>
      <c r="F434" s="806">
        <f t="shared" si="20"/>
        <v>209.51034786609412</v>
      </c>
    </row>
    <row r="435" spans="2:6" ht="14.25" customHeight="1" thickBot="1">
      <c r="B435" s="685"/>
      <c r="C435" s="588"/>
      <c r="D435" s="589"/>
      <c r="E435" s="686"/>
      <c r="F435" s="687"/>
    </row>
    <row r="436" spans="2:6" ht="9.9499999999999993" customHeight="1" thickBot="1">
      <c r="C436" s="28"/>
      <c r="E436" s="277"/>
      <c r="F436" s="284"/>
    </row>
    <row r="437" spans="2:6" ht="14.25" customHeight="1">
      <c r="B437" s="229"/>
      <c r="C437" s="235"/>
      <c r="D437" s="105"/>
      <c r="E437" s="290"/>
      <c r="F437" s="291"/>
    </row>
    <row r="438" spans="2:6" ht="14.25" customHeight="1">
      <c r="B438" s="100"/>
      <c r="C438" s="353">
        <v>57116020</v>
      </c>
      <c r="D438" s="354">
        <v>20</v>
      </c>
      <c r="E438" s="370" t="s">
        <v>1373</v>
      </c>
      <c r="F438" s="371" t="s">
        <v>1373</v>
      </c>
    </row>
    <row r="439" spans="2:6" ht="14.25" customHeight="1">
      <c r="B439" s="99" t="s">
        <v>1428</v>
      </c>
      <c r="C439" s="231">
        <v>57116025</v>
      </c>
      <c r="D439" s="232">
        <v>25</v>
      </c>
      <c r="E439" s="222">
        <v>48.27027600000001</v>
      </c>
      <c r="F439" s="326">
        <f t="shared" ref="F439:F453" si="21">E439*(100-$F$5)/100</f>
        <v>48.27027600000001</v>
      </c>
    </row>
    <row r="440" spans="2:6" ht="14.25" customHeight="1">
      <c r="B440" s="100"/>
      <c r="C440" s="231">
        <v>57116032</v>
      </c>
      <c r="D440" s="232">
        <v>32</v>
      </c>
      <c r="E440" s="222">
        <v>68.056801953120015</v>
      </c>
      <c r="F440" s="326">
        <f t="shared" si="21"/>
        <v>68.056801953120015</v>
      </c>
    </row>
    <row r="441" spans="2:6" ht="14.25" customHeight="1">
      <c r="B441" s="100"/>
      <c r="C441" s="231">
        <v>57116040</v>
      </c>
      <c r="D441" s="232">
        <v>40</v>
      </c>
      <c r="E441" s="222">
        <v>73.427234145120025</v>
      </c>
      <c r="F441" s="326">
        <f t="shared" si="21"/>
        <v>73.427234145120025</v>
      </c>
    </row>
    <row r="442" spans="2:6" ht="14.25" customHeight="1">
      <c r="B442" s="100"/>
      <c r="C442" s="231">
        <v>57116050</v>
      </c>
      <c r="D442" s="232" t="s">
        <v>140</v>
      </c>
      <c r="E442" s="222">
        <v>103.87758467376003</v>
      </c>
      <c r="F442" s="326">
        <f t="shared" si="21"/>
        <v>103.87758467376003</v>
      </c>
    </row>
    <row r="443" spans="2:6" ht="14.25" customHeight="1">
      <c r="B443" s="100"/>
      <c r="C443" s="231">
        <v>57116063</v>
      </c>
      <c r="D443" s="232" t="s">
        <v>141</v>
      </c>
      <c r="E443" s="222">
        <v>132.54226649856005</v>
      </c>
      <c r="F443" s="326">
        <f t="shared" si="21"/>
        <v>132.54226649856005</v>
      </c>
    </row>
    <row r="444" spans="2:6" ht="14.25" customHeight="1">
      <c r="B444" s="97"/>
      <c r="C444" s="231">
        <v>57116075</v>
      </c>
      <c r="D444" s="232" t="s">
        <v>142</v>
      </c>
      <c r="E444" s="222">
        <v>186.30029274048005</v>
      </c>
      <c r="F444" s="326">
        <f t="shared" si="21"/>
        <v>186.30029274048005</v>
      </c>
    </row>
    <row r="445" spans="2:6" ht="14.25" customHeight="1">
      <c r="B445" s="4"/>
      <c r="C445" s="231">
        <v>57116090</v>
      </c>
      <c r="D445" s="232" t="s">
        <v>143</v>
      </c>
      <c r="E445" s="222">
        <v>281.22268173408003</v>
      </c>
      <c r="F445" s="326">
        <f t="shared" si="21"/>
        <v>281.22268173408003</v>
      </c>
    </row>
    <row r="446" spans="2:6" ht="14.25" customHeight="1">
      <c r="B446" s="230"/>
      <c r="C446" s="231">
        <v>57116110</v>
      </c>
      <c r="D446" s="232" t="s">
        <v>144</v>
      </c>
      <c r="E446" s="222">
        <v>220.33540675728005</v>
      </c>
      <c r="F446" s="326">
        <f t="shared" si="21"/>
        <v>220.33540675728008</v>
      </c>
    </row>
    <row r="447" spans="2:6" ht="14.25" customHeight="1">
      <c r="B447" s="99"/>
      <c r="C447" s="231">
        <v>57116125</v>
      </c>
      <c r="D447" s="232" t="s">
        <v>145</v>
      </c>
      <c r="E447" s="222">
        <v>272.26748605392004</v>
      </c>
      <c r="F447" s="326">
        <f t="shared" si="21"/>
        <v>272.26748605392004</v>
      </c>
    </row>
    <row r="448" spans="2:6" ht="14.25" customHeight="1">
      <c r="B448" s="5"/>
      <c r="C448" s="231">
        <v>57116140</v>
      </c>
      <c r="D448" s="232" t="s">
        <v>146</v>
      </c>
      <c r="E448" s="222">
        <v>410.1936108249601</v>
      </c>
      <c r="F448" s="326">
        <f t="shared" si="21"/>
        <v>410.1936108249601</v>
      </c>
    </row>
    <row r="449" spans="2:6" ht="14.25" customHeight="1">
      <c r="B449" s="230"/>
      <c r="C449" s="231">
        <v>57116160</v>
      </c>
      <c r="D449" s="232" t="s">
        <v>147</v>
      </c>
      <c r="E449" s="222">
        <v>532.00843902000008</v>
      </c>
      <c r="F449" s="326">
        <f t="shared" si="21"/>
        <v>532.00843902000008</v>
      </c>
    </row>
    <row r="450" spans="2:6" ht="14.25" customHeight="1">
      <c r="B450" s="230"/>
      <c r="C450" s="231">
        <v>57110200</v>
      </c>
      <c r="D450" s="232" t="s">
        <v>148</v>
      </c>
      <c r="E450" s="222">
        <v>1003.1161769827202</v>
      </c>
      <c r="F450" s="326">
        <f t="shared" si="21"/>
        <v>1003.1161769827202</v>
      </c>
    </row>
    <row r="451" spans="2:6" ht="14.25" customHeight="1">
      <c r="B451" s="230"/>
      <c r="C451" s="231">
        <v>57110225</v>
      </c>
      <c r="D451" s="232" t="s">
        <v>149</v>
      </c>
      <c r="E451" s="222">
        <v>1232.3799272592005</v>
      </c>
      <c r="F451" s="326">
        <f t="shared" si="21"/>
        <v>1232.3799272592005</v>
      </c>
    </row>
    <row r="452" spans="2:6" ht="14.25" customHeight="1">
      <c r="B452" s="230"/>
      <c r="C452" s="231">
        <v>57110250</v>
      </c>
      <c r="D452" s="232" t="s">
        <v>150</v>
      </c>
      <c r="E452" s="222">
        <v>3070.2358059249605</v>
      </c>
      <c r="F452" s="326">
        <f t="shared" si="21"/>
        <v>3070.2358059249605</v>
      </c>
    </row>
    <row r="453" spans="2:6" ht="14.25" customHeight="1">
      <c r="B453" s="230"/>
      <c r="C453" s="231">
        <v>57110315</v>
      </c>
      <c r="D453" s="232" t="s">
        <v>151</v>
      </c>
      <c r="E453" s="222">
        <v>4768.3396128744016</v>
      </c>
      <c r="F453" s="326">
        <f t="shared" si="21"/>
        <v>4768.3396128744016</v>
      </c>
    </row>
    <row r="454" spans="2:6" ht="14.25" customHeight="1">
      <c r="B454" s="230"/>
      <c r="C454" s="336">
        <v>57106400</v>
      </c>
      <c r="D454" s="337">
        <v>400</v>
      </c>
      <c r="E454" s="338" t="s">
        <v>1373</v>
      </c>
      <c r="F454" s="339" t="s">
        <v>1373</v>
      </c>
    </row>
    <row r="455" spans="2:6" ht="14.25" customHeight="1" thickBot="1">
      <c r="B455" s="249"/>
      <c r="C455" s="250"/>
      <c r="D455" s="251"/>
      <c r="E455" s="206"/>
      <c r="F455" s="207"/>
    </row>
    <row r="456" spans="2:6" ht="9.9499999999999993" customHeight="1" thickBot="1">
      <c r="C456" s="28"/>
      <c r="E456" s="284"/>
      <c r="F456" s="284"/>
    </row>
    <row r="457" spans="2:6" ht="14.25" customHeight="1">
      <c r="B457" s="229"/>
      <c r="C457" s="235"/>
      <c r="D457" s="105"/>
      <c r="E457" s="293"/>
      <c r="F457" s="291"/>
    </row>
    <row r="458" spans="2:6" ht="14.25" customHeight="1">
      <c r="B458" s="100"/>
      <c r="C458" s="336">
        <v>57816020</v>
      </c>
      <c r="D458" s="337">
        <v>20</v>
      </c>
      <c r="E458" s="338" t="s">
        <v>1373</v>
      </c>
      <c r="F458" s="339" t="s">
        <v>1373</v>
      </c>
    </row>
    <row r="459" spans="2:6" ht="14.25" customHeight="1">
      <c r="B459" s="99" t="s">
        <v>1496</v>
      </c>
      <c r="C459" s="336">
        <v>57816025</v>
      </c>
      <c r="D459" s="337">
        <v>25</v>
      </c>
      <c r="E459" s="338" t="s">
        <v>1373</v>
      </c>
      <c r="F459" s="339" t="s">
        <v>1373</v>
      </c>
    </row>
    <row r="460" spans="2:6" ht="14.25" customHeight="1">
      <c r="B460" s="100"/>
      <c r="C460" s="231">
        <v>57816032</v>
      </c>
      <c r="D460" s="232">
        <v>32</v>
      </c>
      <c r="E460" s="222">
        <v>120.01573341072003</v>
      </c>
      <c r="F460" s="326">
        <f t="shared" ref="F460:F476" si="22">E460*(100-$F$5)/100</f>
        <v>120.01573341072002</v>
      </c>
    </row>
    <row r="461" spans="2:6" ht="14.25" customHeight="1">
      <c r="B461" s="100"/>
      <c r="C461" s="231">
        <v>57816040</v>
      </c>
      <c r="D461" s="232">
        <v>40</v>
      </c>
      <c r="E461" s="222">
        <v>170.17557008400007</v>
      </c>
      <c r="F461" s="326">
        <f t="shared" si="22"/>
        <v>170.17557008400007</v>
      </c>
    </row>
    <row r="462" spans="2:6" ht="14.25" customHeight="1">
      <c r="B462" s="100"/>
      <c r="C462" s="231">
        <v>57816050</v>
      </c>
      <c r="D462" s="232">
        <v>50</v>
      </c>
      <c r="E462" s="222">
        <v>223.90674416496006</v>
      </c>
      <c r="F462" s="326">
        <f t="shared" si="22"/>
        <v>223.90674416496006</v>
      </c>
    </row>
    <row r="463" spans="2:6" ht="14.25" customHeight="1">
      <c r="B463" s="100"/>
      <c r="C463" s="231">
        <v>57816063</v>
      </c>
      <c r="D463" s="232">
        <v>63</v>
      </c>
      <c r="E463" s="222">
        <v>254.35709469360003</v>
      </c>
      <c r="F463" s="326">
        <f t="shared" si="22"/>
        <v>254.35709469360006</v>
      </c>
    </row>
    <row r="464" spans="2:6" ht="14.25" customHeight="1">
      <c r="B464" s="97"/>
      <c r="C464" s="231">
        <v>57816075</v>
      </c>
      <c r="D464" s="232">
        <v>75</v>
      </c>
      <c r="E464" s="222">
        <v>331.38251840736012</v>
      </c>
      <c r="F464" s="326">
        <f t="shared" si="22"/>
        <v>331.38251840736012</v>
      </c>
    </row>
    <row r="465" spans="2:6" ht="14.25" customHeight="1">
      <c r="B465" s="4"/>
      <c r="C465" s="231">
        <v>57816090</v>
      </c>
      <c r="D465" s="232">
        <v>90</v>
      </c>
      <c r="E465" s="222">
        <v>354.67676804016014</v>
      </c>
      <c r="F465" s="326">
        <f t="shared" si="22"/>
        <v>354.67676804016014</v>
      </c>
    </row>
    <row r="466" spans="2:6" ht="14.25" customHeight="1">
      <c r="B466" s="230"/>
      <c r="C466" s="231">
        <v>57816110</v>
      </c>
      <c r="D466" s="232">
        <v>110</v>
      </c>
      <c r="E466" s="222">
        <v>326.01208621536011</v>
      </c>
      <c r="F466" s="326">
        <f t="shared" si="22"/>
        <v>326.01208621536011</v>
      </c>
    </row>
    <row r="467" spans="2:6" ht="14.25" customHeight="1">
      <c r="B467" s="230"/>
      <c r="C467" s="231">
        <v>57816125</v>
      </c>
      <c r="D467" s="232">
        <v>125</v>
      </c>
      <c r="E467" s="222">
        <v>481.8486023467201</v>
      </c>
      <c r="F467" s="326">
        <f t="shared" si="22"/>
        <v>481.8486023467201</v>
      </c>
    </row>
    <row r="468" spans="2:6" ht="14.25" customHeight="1">
      <c r="B468" s="230"/>
      <c r="C468" s="231">
        <v>57816140</v>
      </c>
      <c r="D468" s="232">
        <v>140</v>
      </c>
      <c r="E468" s="222">
        <v>566.04355303680006</v>
      </c>
      <c r="F468" s="326">
        <f t="shared" si="22"/>
        <v>566.04355303680006</v>
      </c>
    </row>
    <row r="469" spans="2:6" ht="14.25" customHeight="1">
      <c r="B469" s="230"/>
      <c r="C469" s="795">
        <v>57816125140</v>
      </c>
      <c r="D469" s="232" t="s">
        <v>2012</v>
      </c>
      <c r="E469" s="222">
        <v>671.02403400000014</v>
      </c>
      <c r="F469" s="326">
        <f t="shared" si="22"/>
        <v>671.02403400000014</v>
      </c>
    </row>
    <row r="470" spans="2:6" ht="14.25" customHeight="1">
      <c r="B470" s="230"/>
      <c r="C470" s="795">
        <v>57816160</v>
      </c>
      <c r="D470" s="232">
        <v>160</v>
      </c>
      <c r="E470" s="222">
        <v>648.43940894256014</v>
      </c>
      <c r="F470" s="326">
        <f t="shared" si="22"/>
        <v>648.43940894256014</v>
      </c>
    </row>
    <row r="471" spans="2:6" ht="14.25" customHeight="1">
      <c r="B471" s="230"/>
      <c r="C471" s="795">
        <v>57810200</v>
      </c>
      <c r="D471" s="232">
        <v>200</v>
      </c>
      <c r="E471" s="222">
        <v>806.07501985824024</v>
      </c>
      <c r="F471" s="326">
        <f t="shared" si="22"/>
        <v>806.07501985824024</v>
      </c>
    </row>
    <row r="472" spans="2:6" ht="14.25" customHeight="1">
      <c r="B472" s="230"/>
      <c r="C472" s="795">
        <v>57810225</v>
      </c>
      <c r="D472" s="232">
        <v>225</v>
      </c>
      <c r="E472" s="222">
        <v>901.01083493232022</v>
      </c>
      <c r="F472" s="326">
        <f t="shared" si="22"/>
        <v>901.01083493232034</v>
      </c>
    </row>
    <row r="473" spans="2:6" ht="14.25" customHeight="1">
      <c r="B473" s="230"/>
      <c r="C473" s="795">
        <v>57810200225</v>
      </c>
      <c r="D473" s="232" t="s">
        <v>2013</v>
      </c>
      <c r="E473" s="222">
        <v>1360.1242224000002</v>
      </c>
      <c r="F473" s="326">
        <f t="shared" si="22"/>
        <v>1360.1242224000002</v>
      </c>
    </row>
    <row r="474" spans="2:6" ht="14.25" customHeight="1">
      <c r="B474" s="230"/>
      <c r="C474" s="231">
        <v>57810250</v>
      </c>
      <c r="D474" s="232">
        <v>250</v>
      </c>
      <c r="E474" s="222">
        <v>2824.6996461067201</v>
      </c>
      <c r="F474" s="326">
        <f t="shared" si="22"/>
        <v>2824.6996461067201</v>
      </c>
    </row>
    <row r="475" spans="2:6" ht="14.25" customHeight="1">
      <c r="B475" s="230"/>
      <c r="C475" s="336">
        <v>57810280</v>
      </c>
      <c r="D475" s="337">
        <v>280</v>
      </c>
      <c r="E475" s="338" t="s">
        <v>1373</v>
      </c>
      <c r="F475" s="339" t="s">
        <v>1373</v>
      </c>
    </row>
    <row r="476" spans="2:6" ht="14.25" customHeight="1">
      <c r="B476" s="230"/>
      <c r="C476" s="231">
        <v>57810315</v>
      </c>
      <c r="D476" s="232">
        <v>315</v>
      </c>
      <c r="E476" s="222">
        <v>4173.644804093281</v>
      </c>
      <c r="F476" s="326">
        <f t="shared" si="22"/>
        <v>4173.644804093281</v>
      </c>
    </row>
    <row r="477" spans="2:6" ht="14.25" customHeight="1">
      <c r="B477" s="230"/>
      <c r="C477" s="336">
        <v>57806400</v>
      </c>
      <c r="D477" s="337">
        <v>400</v>
      </c>
      <c r="E477" s="338" t="s">
        <v>1373</v>
      </c>
      <c r="F477" s="339" t="s">
        <v>1373</v>
      </c>
    </row>
    <row r="478" spans="2:6" ht="14.25" customHeight="1" thickBot="1">
      <c r="B478" s="249"/>
      <c r="C478" s="250"/>
      <c r="D478" s="251"/>
      <c r="E478" s="206"/>
      <c r="F478" s="207"/>
    </row>
    <row r="479" spans="2:6" ht="9.9499999999999993" customHeight="1" thickBot="1">
      <c r="C479" s="28"/>
      <c r="E479" s="284"/>
      <c r="F479" s="284"/>
    </row>
    <row r="480" spans="2:6" ht="14.25" customHeight="1">
      <c r="B480" s="688"/>
      <c r="C480" s="701"/>
      <c r="D480" s="566"/>
      <c r="E480" s="706"/>
      <c r="F480" s="689"/>
    </row>
    <row r="481" spans="2:6" ht="14.25" customHeight="1">
      <c r="B481" s="684"/>
      <c r="C481" s="582">
        <v>50113050</v>
      </c>
      <c r="D481" s="583">
        <v>50</v>
      </c>
      <c r="E481" s="614">
        <v>393.06303213031299</v>
      </c>
      <c r="F481" s="326">
        <f t="shared" ref="F481:F491" si="23">E481*(100-$F$5)/100</f>
        <v>393.06303213031299</v>
      </c>
    </row>
    <row r="482" spans="2:6" ht="14.25" customHeight="1">
      <c r="B482" s="99" t="s">
        <v>2014</v>
      </c>
      <c r="C482" s="582">
        <v>50113063</v>
      </c>
      <c r="D482" s="583">
        <v>63</v>
      </c>
      <c r="E482" s="614">
        <v>431.82173531667462</v>
      </c>
      <c r="F482" s="326">
        <f t="shared" si="23"/>
        <v>431.82173531667462</v>
      </c>
    </row>
    <row r="483" spans="2:6" ht="14.25" customHeight="1">
      <c r="B483" s="684"/>
      <c r="C483" s="582">
        <v>50113075</v>
      </c>
      <c r="D483" s="583">
        <v>75</v>
      </c>
      <c r="E483" s="614">
        <v>527.33171399425919</v>
      </c>
      <c r="F483" s="326">
        <f t="shared" si="23"/>
        <v>527.33171399425919</v>
      </c>
    </row>
    <row r="484" spans="2:6" ht="14.25" customHeight="1">
      <c r="B484" s="690"/>
      <c r="C484" s="582">
        <v>50113090</v>
      </c>
      <c r="D484" s="583">
        <v>90</v>
      </c>
      <c r="E484" s="614">
        <v>538.49706518739458</v>
      </c>
      <c r="F484" s="326">
        <f t="shared" si="23"/>
        <v>538.49706518739458</v>
      </c>
    </row>
    <row r="485" spans="2:6" ht="14.25" customHeight="1">
      <c r="B485" s="684"/>
      <c r="C485" s="582">
        <v>50113110</v>
      </c>
      <c r="D485" s="583">
        <v>110</v>
      </c>
      <c r="E485" s="614">
        <v>837.89915769121535</v>
      </c>
      <c r="F485" s="326">
        <f t="shared" si="23"/>
        <v>837.89915769121535</v>
      </c>
    </row>
    <row r="486" spans="2:6" ht="14.25" customHeight="1">
      <c r="B486" s="684"/>
      <c r="C486" s="336">
        <v>50113125</v>
      </c>
      <c r="D486" s="337">
        <v>125</v>
      </c>
      <c r="E486" s="338" t="s">
        <v>1373</v>
      </c>
      <c r="F486" s="339" t="s">
        <v>1373</v>
      </c>
    </row>
    <row r="487" spans="2:6" ht="14.25" customHeight="1">
      <c r="B487" s="684"/>
      <c r="C487" s="582">
        <v>50113140</v>
      </c>
      <c r="D487" s="583">
        <v>140</v>
      </c>
      <c r="E487" s="614">
        <v>1283.4464521179227</v>
      </c>
      <c r="F487" s="326">
        <f t="shared" si="23"/>
        <v>1283.4464521179227</v>
      </c>
    </row>
    <row r="488" spans="2:6" ht="14.25" customHeight="1">
      <c r="B488" s="684"/>
      <c r="C488" s="582">
        <v>50113160</v>
      </c>
      <c r="D488" s="583">
        <v>160</v>
      </c>
      <c r="E488" s="614">
        <v>1397.8735226259153</v>
      </c>
      <c r="F488" s="326">
        <f t="shared" si="23"/>
        <v>1397.8735226259153</v>
      </c>
    </row>
    <row r="489" spans="2:6" ht="14.25" customHeight="1">
      <c r="B489" s="684"/>
      <c r="C489" s="582">
        <v>50113200</v>
      </c>
      <c r="D489" s="583">
        <v>200</v>
      </c>
      <c r="E489" s="614">
        <v>2011.2566693825549</v>
      </c>
      <c r="F489" s="326">
        <f t="shared" si="23"/>
        <v>2011.2566693825547</v>
      </c>
    </row>
    <row r="490" spans="2:6" ht="14.25" customHeight="1">
      <c r="B490" s="684"/>
      <c r="C490" s="582">
        <v>50113225</v>
      </c>
      <c r="D490" s="583">
        <v>225</v>
      </c>
      <c r="E490" s="614">
        <v>2290.8171505304226</v>
      </c>
      <c r="F490" s="326">
        <f t="shared" si="23"/>
        <v>2290.8171505304226</v>
      </c>
    </row>
    <row r="491" spans="2:6" ht="14.25" customHeight="1">
      <c r="B491" s="684"/>
      <c r="C491" s="582">
        <v>50113250</v>
      </c>
      <c r="D491" s="583">
        <v>250</v>
      </c>
      <c r="E491" s="614">
        <v>4580.7097815352981</v>
      </c>
      <c r="F491" s="326">
        <f t="shared" si="23"/>
        <v>4580.7097815352981</v>
      </c>
    </row>
    <row r="492" spans="2:6" ht="14.25" customHeight="1">
      <c r="B492" s="684"/>
      <c r="C492" s="336">
        <v>50113280</v>
      </c>
      <c r="D492" s="337">
        <v>280</v>
      </c>
      <c r="E492" s="338" t="s">
        <v>1373</v>
      </c>
      <c r="F492" s="339" t="s">
        <v>1373</v>
      </c>
    </row>
    <row r="493" spans="2:6" ht="14.25" customHeight="1">
      <c r="B493" s="684"/>
      <c r="C493" s="582">
        <v>50113315</v>
      </c>
      <c r="D493" s="583">
        <v>315</v>
      </c>
      <c r="E493" s="614">
        <v>6173.870274711212</v>
      </c>
      <c r="F493" s="326">
        <f t="shared" ref="F493:F494" si="24">E493*(100-$F$5)/100</f>
        <v>6173.870274711212</v>
      </c>
    </row>
    <row r="494" spans="2:6" ht="14.25" customHeight="1">
      <c r="B494" s="684"/>
      <c r="C494" s="582">
        <v>50113400</v>
      </c>
      <c r="D494" s="583">
        <v>400</v>
      </c>
      <c r="E494" s="614">
        <v>17617.501845035989</v>
      </c>
      <c r="F494" s="326">
        <f t="shared" si="24"/>
        <v>17617.501845035989</v>
      </c>
    </row>
    <row r="495" spans="2:6" ht="14.25" customHeight="1" thickBot="1">
      <c r="B495" s="685"/>
      <c r="C495" s="588"/>
      <c r="D495" s="589"/>
      <c r="E495" s="707"/>
      <c r="F495" s="687"/>
    </row>
    <row r="496" spans="2:6" ht="9.9499999999999993" customHeight="1" thickBot="1">
      <c r="C496" s="28"/>
      <c r="E496" s="284"/>
      <c r="F496" s="284"/>
    </row>
    <row r="497" spans="2:6" ht="14.25" customHeight="1">
      <c r="B497" s="229"/>
      <c r="C497" s="235"/>
      <c r="D497" s="105"/>
      <c r="E497" s="293"/>
      <c r="F497" s="291"/>
    </row>
    <row r="498" spans="2:6" ht="14.25" customHeight="1">
      <c r="B498" s="100"/>
      <c r="C498" s="231">
        <v>50616016</v>
      </c>
      <c r="D498" s="232">
        <v>16</v>
      </c>
      <c r="E498" s="222">
        <v>16.863157082880004</v>
      </c>
      <c r="F498" s="326">
        <f t="shared" ref="F498:F514" si="25">E498*(100-$F$5)/100</f>
        <v>16.863157082880004</v>
      </c>
    </row>
    <row r="499" spans="2:6" ht="14.25" customHeight="1">
      <c r="B499" s="99" t="s">
        <v>1497</v>
      </c>
      <c r="C499" s="231">
        <v>50616020</v>
      </c>
      <c r="D499" s="232">
        <v>20</v>
      </c>
      <c r="E499" s="222">
        <v>17.923817440800004</v>
      </c>
      <c r="F499" s="326">
        <f t="shared" si="25"/>
        <v>17.923817440800004</v>
      </c>
    </row>
    <row r="500" spans="2:6" ht="14.25" customHeight="1">
      <c r="B500" s="100"/>
      <c r="C500" s="231">
        <v>50616025</v>
      </c>
      <c r="D500" s="232">
        <v>25</v>
      </c>
      <c r="E500" s="222">
        <v>17.923817440800004</v>
      </c>
      <c r="F500" s="326">
        <f t="shared" si="25"/>
        <v>17.923817440800004</v>
      </c>
    </row>
    <row r="501" spans="2:6" ht="14.25" customHeight="1">
      <c r="B501" s="97"/>
      <c r="C501" s="231">
        <v>50616032</v>
      </c>
      <c r="D501" s="232">
        <v>32</v>
      </c>
      <c r="E501" s="222">
        <v>25.093344417120008</v>
      </c>
      <c r="F501" s="326">
        <f t="shared" si="25"/>
        <v>25.093344417120008</v>
      </c>
    </row>
    <row r="502" spans="2:6" ht="14.25" customHeight="1">
      <c r="B502" s="4"/>
      <c r="C502" s="231">
        <v>50616040</v>
      </c>
      <c r="D502" s="232">
        <v>40</v>
      </c>
      <c r="E502" s="222">
        <v>37.619877504960009</v>
      </c>
      <c r="F502" s="326">
        <f t="shared" si="25"/>
        <v>37.619877504960009</v>
      </c>
    </row>
    <row r="503" spans="2:6" ht="14.25" customHeight="1">
      <c r="B503" s="230"/>
      <c r="C503" s="231">
        <v>50616050</v>
      </c>
      <c r="D503" s="232">
        <v>50</v>
      </c>
      <c r="E503" s="222">
        <v>50.159836673280005</v>
      </c>
      <c r="F503" s="326">
        <f t="shared" si="25"/>
        <v>50.159836673280005</v>
      </c>
    </row>
    <row r="504" spans="2:6" ht="14.25" customHeight="1">
      <c r="B504" s="230"/>
      <c r="C504" s="231">
        <v>50616063</v>
      </c>
      <c r="D504" s="232">
        <v>63</v>
      </c>
      <c r="E504" s="222">
        <v>69.869322817920008</v>
      </c>
      <c r="F504" s="326">
        <f t="shared" si="25"/>
        <v>69.869322817920008</v>
      </c>
    </row>
    <row r="505" spans="2:6" ht="14.25" customHeight="1">
      <c r="B505" s="230"/>
      <c r="C505" s="231">
        <v>50616075</v>
      </c>
      <c r="D505" s="232">
        <v>75</v>
      </c>
      <c r="E505" s="222">
        <v>139.69836739440004</v>
      </c>
      <c r="F505" s="326">
        <f t="shared" si="25"/>
        <v>139.69836739440004</v>
      </c>
    </row>
    <row r="506" spans="2:6" ht="14.25" customHeight="1">
      <c r="B506" s="230"/>
      <c r="C506" s="231">
        <v>50616090</v>
      </c>
      <c r="D506" s="232">
        <v>90</v>
      </c>
      <c r="E506" s="222">
        <v>216.73721718864007</v>
      </c>
      <c r="F506" s="326">
        <f t="shared" si="25"/>
        <v>216.73721718864007</v>
      </c>
    </row>
    <row r="507" spans="2:6" ht="14.25" customHeight="1">
      <c r="B507" s="230"/>
      <c r="C507" s="231">
        <v>50616110</v>
      </c>
      <c r="D507" s="232">
        <v>110</v>
      </c>
      <c r="E507" s="222">
        <v>462.13911620208006</v>
      </c>
      <c r="F507" s="326">
        <f t="shared" si="25"/>
        <v>462.13911620208006</v>
      </c>
    </row>
    <row r="508" spans="2:6" ht="14.25" customHeight="1">
      <c r="B508" s="230"/>
      <c r="C508" s="231">
        <v>50616125</v>
      </c>
      <c r="D508" s="232">
        <v>125</v>
      </c>
      <c r="E508" s="222">
        <v>632.31468628608013</v>
      </c>
      <c r="F508" s="326">
        <f t="shared" si="25"/>
        <v>632.31468628608013</v>
      </c>
    </row>
    <row r="509" spans="2:6" ht="14.25" customHeight="1">
      <c r="B509" s="230"/>
      <c r="C509" s="231">
        <v>50616140</v>
      </c>
      <c r="D509" s="232">
        <v>140</v>
      </c>
      <c r="E509" s="222">
        <v>823.99883729904013</v>
      </c>
      <c r="F509" s="326">
        <f t="shared" si="25"/>
        <v>823.99883729904013</v>
      </c>
    </row>
    <row r="510" spans="2:6" ht="14.25" customHeight="1">
      <c r="B510" s="230"/>
      <c r="C510" s="231">
        <v>50616160</v>
      </c>
      <c r="D510" s="232">
        <v>160</v>
      </c>
      <c r="E510" s="222">
        <v>920.72032107696009</v>
      </c>
      <c r="F510" s="326">
        <f t="shared" si="25"/>
        <v>920.72032107696009</v>
      </c>
    </row>
    <row r="511" spans="2:6" ht="14.25" customHeight="1">
      <c r="B511" s="230"/>
      <c r="C511" s="231">
        <v>50610200</v>
      </c>
      <c r="D511" s="232">
        <v>200</v>
      </c>
      <c r="E511" s="222">
        <v>1173.2648949057602</v>
      </c>
      <c r="F511" s="326">
        <f t="shared" si="25"/>
        <v>1173.2648949057602</v>
      </c>
    </row>
    <row r="512" spans="2:6" ht="14.25" customHeight="1">
      <c r="B512" s="230"/>
      <c r="C512" s="231">
        <v>50610225</v>
      </c>
      <c r="D512" s="232">
        <v>225</v>
      </c>
      <c r="E512" s="222">
        <v>2391.3460464537602</v>
      </c>
      <c r="F512" s="326">
        <f t="shared" si="25"/>
        <v>2391.3460464537602</v>
      </c>
    </row>
    <row r="513" spans="2:6" ht="14.25" customHeight="1">
      <c r="B513" s="230"/>
      <c r="C513" s="231">
        <v>50610250</v>
      </c>
      <c r="D513" s="232">
        <v>250</v>
      </c>
      <c r="E513" s="222">
        <v>4354.5880907222418</v>
      </c>
      <c r="F513" s="326">
        <f t="shared" si="25"/>
        <v>4354.5880907222418</v>
      </c>
    </row>
    <row r="514" spans="2:6" ht="14.25" customHeight="1">
      <c r="B514" s="230"/>
      <c r="C514" s="231">
        <v>50610315</v>
      </c>
      <c r="D514" s="232">
        <v>315</v>
      </c>
      <c r="E514" s="222">
        <v>10482.479465162403</v>
      </c>
      <c r="F514" s="326">
        <f t="shared" si="25"/>
        <v>10482.479465162403</v>
      </c>
    </row>
    <row r="515" spans="2:6" ht="14.25" customHeight="1" thickBot="1">
      <c r="B515" s="249"/>
      <c r="C515" s="250"/>
      <c r="D515" s="251"/>
      <c r="E515" s="275"/>
      <c r="F515" s="207"/>
    </row>
    <row r="516" spans="2:6" ht="9.9499999999999993" customHeight="1" thickBot="1">
      <c r="C516" s="28"/>
      <c r="E516" s="277"/>
      <c r="F516" s="284"/>
    </row>
    <row r="517" spans="2:6" ht="14.25" customHeight="1">
      <c r="B517" s="229"/>
      <c r="C517" s="235"/>
      <c r="D517" s="105"/>
      <c r="E517" s="290"/>
      <c r="F517" s="291"/>
    </row>
    <row r="518" spans="2:6" ht="14.25" customHeight="1">
      <c r="B518" s="99" t="s">
        <v>1498</v>
      </c>
      <c r="C518" s="239">
        <v>52616016</v>
      </c>
      <c r="D518" s="240" t="s">
        <v>183</v>
      </c>
      <c r="E518" s="324">
        <v>30.450350528640005</v>
      </c>
      <c r="F518" s="325">
        <f t="shared" ref="F518:F575" si="26">E518*(100-$F$5)/100</f>
        <v>30.450350528640005</v>
      </c>
    </row>
    <row r="519" spans="2:6" ht="14.25" customHeight="1">
      <c r="B519" s="99" t="s">
        <v>1474</v>
      </c>
      <c r="C519" s="231">
        <v>52616020</v>
      </c>
      <c r="D519" s="232" t="s">
        <v>133</v>
      </c>
      <c r="E519" s="222">
        <v>32.236019232480011</v>
      </c>
      <c r="F519" s="326">
        <f t="shared" si="26"/>
        <v>32.236019232480011</v>
      </c>
    </row>
    <row r="520" spans="2:6" ht="14.25" customHeight="1">
      <c r="B520" s="99"/>
      <c r="C520" s="231">
        <v>52616025</v>
      </c>
      <c r="D520" s="232" t="s">
        <v>132</v>
      </c>
      <c r="E520" s="222">
        <v>37.619877504960009</v>
      </c>
      <c r="F520" s="326">
        <f t="shared" si="26"/>
        <v>37.619877504960009</v>
      </c>
    </row>
    <row r="521" spans="2:6" ht="14.25" customHeight="1">
      <c r="B521" s="4"/>
      <c r="C521" s="231">
        <v>52616032</v>
      </c>
      <c r="D521" s="232" t="s">
        <v>131</v>
      </c>
      <c r="E521" s="222">
        <v>44.789404481280009</v>
      </c>
      <c r="F521" s="326">
        <f t="shared" si="26"/>
        <v>44.789404481280009</v>
      </c>
    </row>
    <row r="522" spans="2:6" ht="14.25" customHeight="1">
      <c r="B522" s="230"/>
      <c r="C522" s="231">
        <v>52616040</v>
      </c>
      <c r="D522" s="232" t="s">
        <v>130</v>
      </c>
      <c r="E522" s="222">
        <v>60.887274976800015</v>
      </c>
      <c r="F522" s="326">
        <f t="shared" si="26"/>
        <v>60.887274976800015</v>
      </c>
    </row>
    <row r="523" spans="2:6" ht="14.25" customHeight="1">
      <c r="B523" s="230"/>
      <c r="C523" s="231">
        <v>52616050</v>
      </c>
      <c r="D523" s="232" t="s">
        <v>134</v>
      </c>
      <c r="E523" s="222">
        <v>73.427234145120025</v>
      </c>
      <c r="F523" s="326">
        <f t="shared" si="26"/>
        <v>73.427234145120025</v>
      </c>
    </row>
    <row r="524" spans="2:6" ht="14.25" customHeight="1">
      <c r="B524" s="230"/>
      <c r="C524" s="231">
        <v>52616063</v>
      </c>
      <c r="D524" s="232" t="s">
        <v>135</v>
      </c>
      <c r="E524" s="222">
        <v>102.10534205040003</v>
      </c>
      <c r="F524" s="326">
        <f t="shared" si="26"/>
        <v>102.10534205040003</v>
      </c>
    </row>
    <row r="525" spans="2:6" ht="14.25" customHeight="1">
      <c r="B525" s="230"/>
      <c r="C525" s="231">
        <v>52616075</v>
      </c>
      <c r="D525" s="232" t="s">
        <v>157</v>
      </c>
      <c r="E525" s="222">
        <v>775.61124324912021</v>
      </c>
      <c r="F525" s="326">
        <f t="shared" si="26"/>
        <v>775.61124324912021</v>
      </c>
    </row>
    <row r="526" spans="2:6" ht="14.25" customHeight="1">
      <c r="B526" s="230"/>
      <c r="C526" s="231">
        <v>52616090</v>
      </c>
      <c r="D526" s="232" t="s">
        <v>158</v>
      </c>
      <c r="E526" s="222">
        <v>1047.8921553835203</v>
      </c>
      <c r="F526" s="326">
        <f>E526*(100-$F$5)/100</f>
        <v>1047.8921553835203</v>
      </c>
    </row>
    <row r="527" spans="2:6" ht="14.25" customHeight="1">
      <c r="B527" s="230"/>
      <c r="C527" s="231">
        <v>52616110</v>
      </c>
      <c r="D527" s="232" t="s">
        <v>159</v>
      </c>
      <c r="E527" s="222">
        <v>1610.3509449321605</v>
      </c>
      <c r="F527" s="326">
        <f t="shared" si="26"/>
        <v>1610.3509449321605</v>
      </c>
    </row>
    <row r="528" spans="2:6" ht="14.25" customHeight="1" thickBot="1">
      <c r="B528" s="249"/>
      <c r="C528" s="250"/>
      <c r="D528" s="251"/>
      <c r="E528" s="275"/>
      <c r="F528" s="207"/>
    </row>
    <row r="529" spans="2:6" ht="9.9499999999999993" customHeight="1" thickBot="1">
      <c r="C529" s="28"/>
      <c r="E529" s="277"/>
      <c r="F529" s="284"/>
    </row>
    <row r="530" spans="2:6" ht="14.25" customHeight="1">
      <c r="B530" s="229"/>
      <c r="C530" s="235"/>
      <c r="D530" s="105"/>
      <c r="E530" s="290"/>
      <c r="F530" s="291"/>
    </row>
    <row r="531" spans="2:6" ht="14.25" customHeight="1">
      <c r="B531" s="100"/>
      <c r="C531" s="239">
        <v>54616016</v>
      </c>
      <c r="D531" s="240" t="s">
        <v>183</v>
      </c>
      <c r="E531" s="324">
        <v>22.958597620800003</v>
      </c>
      <c r="F531" s="325">
        <f t="shared" si="26"/>
        <v>22.958597620800003</v>
      </c>
    </row>
    <row r="532" spans="2:6" ht="14.25" customHeight="1">
      <c r="B532" s="99" t="s">
        <v>1500</v>
      </c>
      <c r="C532" s="231">
        <v>54616020</v>
      </c>
      <c r="D532" s="232" t="s">
        <v>133</v>
      </c>
      <c r="E532" s="222">
        <v>25.093344417120008</v>
      </c>
      <c r="F532" s="326">
        <f t="shared" si="26"/>
        <v>25.093344417120008</v>
      </c>
    </row>
    <row r="533" spans="2:6" ht="14.25" customHeight="1">
      <c r="B533" s="99" t="s">
        <v>1499</v>
      </c>
      <c r="C533" s="231">
        <v>54616025</v>
      </c>
      <c r="D533" s="232" t="s">
        <v>132</v>
      </c>
      <c r="E533" s="222">
        <v>32.236019232480011</v>
      </c>
      <c r="F533" s="326">
        <f t="shared" si="26"/>
        <v>32.236019232480011</v>
      </c>
    </row>
    <row r="534" spans="2:6" ht="14.25" customHeight="1">
      <c r="B534" s="97"/>
      <c r="C534" s="231">
        <v>54616032</v>
      </c>
      <c r="D534" s="232" t="s">
        <v>131</v>
      </c>
      <c r="E534" s="222">
        <v>37.619877504960009</v>
      </c>
      <c r="F534" s="326">
        <f t="shared" si="26"/>
        <v>37.619877504960009</v>
      </c>
    </row>
    <row r="535" spans="2:6" ht="14.25" customHeight="1">
      <c r="B535" s="4"/>
      <c r="C535" s="231">
        <v>54616040</v>
      </c>
      <c r="D535" s="232" t="s">
        <v>130</v>
      </c>
      <c r="E535" s="222">
        <v>51.945505377120007</v>
      </c>
      <c r="F535" s="326">
        <f t="shared" si="26"/>
        <v>51.945505377120007</v>
      </c>
    </row>
    <row r="536" spans="2:6" ht="14.25" customHeight="1">
      <c r="B536" s="230"/>
      <c r="C536" s="231">
        <v>54616050</v>
      </c>
      <c r="D536" s="232" t="s">
        <v>134</v>
      </c>
      <c r="E536" s="222">
        <v>68.056801953120015</v>
      </c>
      <c r="F536" s="326">
        <f t="shared" si="26"/>
        <v>68.056801953120015</v>
      </c>
    </row>
    <row r="537" spans="2:6" ht="14.25" customHeight="1">
      <c r="B537" s="230"/>
      <c r="C537" s="231">
        <v>54616063</v>
      </c>
      <c r="D537" s="232" t="s">
        <v>135</v>
      </c>
      <c r="E537" s="222">
        <v>78.811092417600037</v>
      </c>
      <c r="F537" s="326">
        <f t="shared" si="26"/>
        <v>78.811092417600037</v>
      </c>
    </row>
    <row r="538" spans="2:6" ht="14.25" customHeight="1">
      <c r="B538" s="230"/>
      <c r="C538" s="231">
        <v>54616075</v>
      </c>
      <c r="D538" s="232" t="s">
        <v>157</v>
      </c>
      <c r="E538" s="222">
        <v>146.88132045120005</v>
      </c>
      <c r="F538" s="326">
        <f t="shared" si="26"/>
        <v>146.88132045120005</v>
      </c>
    </row>
    <row r="539" spans="2:6" ht="14.25" customHeight="1">
      <c r="B539" s="230"/>
      <c r="C539" s="231">
        <v>54616090</v>
      </c>
      <c r="D539" s="232" t="s">
        <v>158</v>
      </c>
      <c r="E539" s="222">
        <v>238.24579811760006</v>
      </c>
      <c r="F539" s="326">
        <f t="shared" si="26"/>
        <v>238.24579811760006</v>
      </c>
    </row>
    <row r="540" spans="2:6" ht="14.25" customHeight="1">
      <c r="B540" s="230"/>
      <c r="C540" s="231">
        <v>54616110</v>
      </c>
      <c r="D540" s="232" t="s">
        <v>159</v>
      </c>
      <c r="E540" s="222">
        <v>518.26013260848015</v>
      </c>
      <c r="F540" s="326">
        <f t="shared" si="26"/>
        <v>518.26013260848015</v>
      </c>
    </row>
    <row r="541" spans="2:6" ht="14.25" customHeight="1" thickBot="1">
      <c r="B541" s="249"/>
      <c r="C541" s="250"/>
      <c r="D541" s="251"/>
      <c r="E541" s="275"/>
      <c r="F541" s="207"/>
    </row>
    <row r="542" spans="2:6" ht="9.9499999999999993" customHeight="1" thickBot="1">
      <c r="C542" s="28"/>
      <c r="E542" s="277"/>
      <c r="F542" s="284"/>
    </row>
    <row r="543" spans="2:6" ht="14.25" customHeight="1">
      <c r="B543" s="229"/>
      <c r="C543" s="235"/>
      <c r="D543" s="105"/>
      <c r="E543" s="290"/>
      <c r="F543" s="291"/>
    </row>
    <row r="544" spans="2:6" ht="14.25" customHeight="1">
      <c r="B544" s="100"/>
      <c r="C544" s="239" t="s">
        <v>975</v>
      </c>
      <c r="D544" s="240" t="s">
        <v>152</v>
      </c>
      <c r="E544" s="324">
        <v>37.619877504960009</v>
      </c>
      <c r="F544" s="325">
        <f t="shared" si="26"/>
        <v>37.619877504960009</v>
      </c>
    </row>
    <row r="545" spans="2:8" ht="14.25" customHeight="1">
      <c r="B545" s="99" t="s">
        <v>1501</v>
      </c>
      <c r="C545" s="231" t="s">
        <v>976</v>
      </c>
      <c r="D545" s="232" t="s">
        <v>19</v>
      </c>
      <c r="E545" s="222">
        <v>42.990309696960018</v>
      </c>
      <c r="F545" s="326">
        <f t="shared" si="26"/>
        <v>42.990309696960018</v>
      </c>
    </row>
    <row r="546" spans="2:8" ht="14.25" customHeight="1">
      <c r="B546" s="99" t="s">
        <v>1644</v>
      </c>
      <c r="C546" s="231" t="s">
        <v>977</v>
      </c>
      <c r="D546" s="232" t="s">
        <v>22</v>
      </c>
      <c r="E546" s="222">
        <v>50.159836673280005</v>
      </c>
      <c r="F546" s="326">
        <f t="shared" si="26"/>
        <v>50.159836673280005</v>
      </c>
    </row>
    <row r="547" spans="2:8" ht="14.25" customHeight="1">
      <c r="B547" s="4"/>
      <c r="C547" s="231" t="s">
        <v>978</v>
      </c>
      <c r="D547" s="232" t="s">
        <v>23</v>
      </c>
      <c r="E547" s="222">
        <v>66.271133249280027</v>
      </c>
      <c r="F547" s="326">
        <f t="shared" si="26"/>
        <v>66.271133249280027</v>
      </c>
      <c r="H547" s="19"/>
    </row>
    <row r="548" spans="2:8" ht="14.25" customHeight="1">
      <c r="B548" s="4"/>
      <c r="C548" s="231" t="s">
        <v>979</v>
      </c>
      <c r="D548" s="232" t="s">
        <v>25</v>
      </c>
      <c r="E548" s="222">
        <v>78.811092417600037</v>
      </c>
      <c r="F548" s="326">
        <f t="shared" si="26"/>
        <v>78.811092417600037</v>
      </c>
    </row>
    <row r="549" spans="2:8" ht="14.25" customHeight="1">
      <c r="B549" s="230"/>
      <c r="C549" s="231" t="s">
        <v>980</v>
      </c>
      <c r="D549" s="232" t="s">
        <v>24</v>
      </c>
      <c r="E549" s="222">
        <v>78.811092417600037</v>
      </c>
      <c r="F549" s="326">
        <f t="shared" si="26"/>
        <v>78.811092417600037</v>
      </c>
    </row>
    <row r="550" spans="2:8" ht="14.25" customHeight="1">
      <c r="B550" s="230"/>
      <c r="C550" s="231" t="s">
        <v>981</v>
      </c>
      <c r="D550" s="232" t="s">
        <v>190</v>
      </c>
      <c r="E550" s="222">
        <v>123.58707081840001</v>
      </c>
      <c r="F550" s="326">
        <f t="shared" si="26"/>
        <v>123.58707081840001</v>
      </c>
    </row>
    <row r="551" spans="2:8" ht="14.25" customHeight="1">
      <c r="B551" s="230"/>
      <c r="C551" s="231" t="s">
        <v>982</v>
      </c>
      <c r="D551" s="232" t="s">
        <v>435</v>
      </c>
      <c r="E551" s="222">
        <v>123.58707081840001</v>
      </c>
      <c r="F551" s="326">
        <f t="shared" si="26"/>
        <v>123.58707081840001</v>
      </c>
    </row>
    <row r="552" spans="2:8" ht="14.25" customHeight="1">
      <c r="B552" s="230"/>
      <c r="C552" s="231" t="s">
        <v>983</v>
      </c>
      <c r="D552" s="232" t="s">
        <v>26</v>
      </c>
      <c r="E552" s="222">
        <v>123.58707081840001</v>
      </c>
      <c r="F552" s="326">
        <f t="shared" si="26"/>
        <v>123.58707081840001</v>
      </c>
    </row>
    <row r="553" spans="2:8" ht="14.25" customHeight="1">
      <c r="B553" s="230"/>
      <c r="C553" s="231" t="s">
        <v>984</v>
      </c>
      <c r="D553" s="232" t="s">
        <v>154</v>
      </c>
      <c r="E553" s="222">
        <v>451.38482573760012</v>
      </c>
      <c r="F553" s="326">
        <f t="shared" si="26"/>
        <v>451.38482573760012</v>
      </c>
    </row>
    <row r="554" spans="2:8" ht="14.25" customHeight="1">
      <c r="B554" s="230"/>
      <c r="C554" s="231" t="s">
        <v>985</v>
      </c>
      <c r="D554" s="232" t="s">
        <v>155</v>
      </c>
      <c r="E554" s="222">
        <v>621.56039582160008</v>
      </c>
      <c r="F554" s="326">
        <f t="shared" si="26"/>
        <v>621.56039582160008</v>
      </c>
    </row>
    <row r="555" spans="2:8" ht="14.25" customHeight="1">
      <c r="B555" s="230"/>
      <c r="C555" s="231" t="s">
        <v>986</v>
      </c>
      <c r="D555" s="232" t="s">
        <v>156</v>
      </c>
      <c r="E555" s="222">
        <v>655.60893591888021</v>
      </c>
      <c r="F555" s="326">
        <f t="shared" si="26"/>
        <v>655.60893591888021</v>
      </c>
    </row>
    <row r="556" spans="2:8" ht="14.25" customHeight="1" thickBot="1">
      <c r="B556" s="249"/>
      <c r="C556" s="250"/>
      <c r="D556" s="251"/>
      <c r="E556" s="275"/>
      <c r="F556" s="207"/>
    </row>
    <row r="557" spans="2:8" ht="9.9499999999999993" customHeight="1" thickBot="1">
      <c r="C557" s="28"/>
      <c r="E557" s="277"/>
      <c r="F557" s="284"/>
    </row>
    <row r="558" spans="2:8" ht="14.25" customHeight="1">
      <c r="B558" s="229"/>
      <c r="C558" s="235"/>
      <c r="D558" s="105"/>
      <c r="E558" s="290"/>
      <c r="F558" s="291"/>
    </row>
    <row r="559" spans="2:8" ht="14.25" customHeight="1">
      <c r="B559" s="99" t="s">
        <v>1502</v>
      </c>
      <c r="C559" s="239" t="s">
        <v>987</v>
      </c>
      <c r="D559" s="240" t="s">
        <v>191</v>
      </c>
      <c r="E559" s="324">
        <v>48.360741888960014</v>
      </c>
      <c r="F559" s="325">
        <f t="shared" si="26"/>
        <v>48.360741888960007</v>
      </c>
    </row>
    <row r="560" spans="2:8" ht="14.25" customHeight="1">
      <c r="B560" s="99" t="s">
        <v>1490</v>
      </c>
      <c r="C560" s="231" t="s">
        <v>988</v>
      </c>
      <c r="D560" s="232" t="s">
        <v>192</v>
      </c>
      <c r="E560" s="222">
        <v>62.699795841600022</v>
      </c>
      <c r="F560" s="326">
        <f t="shared" si="26"/>
        <v>62.699795841600029</v>
      </c>
    </row>
    <row r="561" spans="2:6" ht="14.25" customHeight="1">
      <c r="B561" s="99" t="s">
        <v>1649</v>
      </c>
      <c r="C561" s="231" t="s">
        <v>989</v>
      </c>
      <c r="D561" s="232" t="s">
        <v>193</v>
      </c>
      <c r="E561" s="222">
        <v>62.699795841600022</v>
      </c>
      <c r="F561" s="326">
        <f t="shared" si="26"/>
        <v>62.699795841600029</v>
      </c>
    </row>
    <row r="562" spans="2:6" ht="14.25" customHeight="1">
      <c r="B562" s="99"/>
      <c r="C562" s="231" t="s">
        <v>990</v>
      </c>
      <c r="D562" s="232" t="s">
        <v>194</v>
      </c>
      <c r="E562" s="222">
        <v>62.699795841600022</v>
      </c>
      <c r="F562" s="326">
        <f t="shared" si="26"/>
        <v>62.699795841600029</v>
      </c>
    </row>
    <row r="563" spans="2:6" ht="14.25" customHeight="1">
      <c r="B563" s="230"/>
      <c r="C563" s="231" t="s">
        <v>991</v>
      </c>
      <c r="D563" s="232" t="s">
        <v>195</v>
      </c>
      <c r="E563" s="222">
        <v>62.699795841600022</v>
      </c>
      <c r="F563" s="326">
        <f t="shared" si="26"/>
        <v>62.699795841600029</v>
      </c>
    </row>
    <row r="564" spans="2:6" ht="14.25" customHeight="1">
      <c r="B564" s="230"/>
      <c r="C564" s="231" t="s">
        <v>992</v>
      </c>
      <c r="D564" s="232" t="s">
        <v>196</v>
      </c>
      <c r="E564" s="222">
        <v>77.038849794240022</v>
      </c>
      <c r="F564" s="326">
        <f t="shared" si="26"/>
        <v>77.038849794240022</v>
      </c>
    </row>
    <row r="565" spans="2:6" ht="14.25" customHeight="1">
      <c r="B565" s="230"/>
      <c r="C565" s="231" t="s">
        <v>993</v>
      </c>
      <c r="D565" s="232" t="s">
        <v>197</v>
      </c>
      <c r="E565" s="222">
        <v>77.038849794240022</v>
      </c>
      <c r="F565" s="326">
        <f t="shared" si="26"/>
        <v>77.038849794240022</v>
      </c>
    </row>
    <row r="566" spans="2:6" ht="14.25" customHeight="1">
      <c r="B566" s="230"/>
      <c r="C566" s="231" t="s">
        <v>994</v>
      </c>
      <c r="D566" s="232" t="s">
        <v>198</v>
      </c>
      <c r="E566" s="222">
        <v>77.038849794240022</v>
      </c>
      <c r="F566" s="326">
        <f t="shared" si="26"/>
        <v>77.038849794240022</v>
      </c>
    </row>
    <row r="567" spans="2:6" ht="14.25" customHeight="1">
      <c r="B567" s="230"/>
      <c r="C567" s="231" t="s">
        <v>995</v>
      </c>
      <c r="D567" s="232" t="s">
        <v>199</v>
      </c>
      <c r="E567" s="222">
        <v>89.565382882080016</v>
      </c>
      <c r="F567" s="326">
        <f t="shared" si="26"/>
        <v>89.565382882080016</v>
      </c>
    </row>
    <row r="568" spans="2:6" ht="14.25" customHeight="1">
      <c r="B568" s="230"/>
      <c r="C568" s="231" t="s">
        <v>996</v>
      </c>
      <c r="D568" s="232" t="s">
        <v>200</v>
      </c>
      <c r="E568" s="222">
        <v>89.565382882080016</v>
      </c>
      <c r="F568" s="326">
        <f t="shared" si="26"/>
        <v>89.565382882080016</v>
      </c>
    </row>
    <row r="569" spans="2:6" ht="14.25" customHeight="1">
      <c r="B569" s="230"/>
      <c r="C569" s="231" t="s">
        <v>997</v>
      </c>
      <c r="D569" s="232" t="s">
        <v>221</v>
      </c>
      <c r="E569" s="222">
        <v>89.565382882080016</v>
      </c>
      <c r="F569" s="326">
        <f t="shared" si="26"/>
        <v>89.565382882080016</v>
      </c>
    </row>
    <row r="570" spans="2:6" ht="14.25" customHeight="1">
      <c r="B570" s="230"/>
      <c r="C570" s="231" t="s">
        <v>998</v>
      </c>
      <c r="D570" s="232" t="s">
        <v>201</v>
      </c>
      <c r="E570" s="222">
        <v>89.565382882080016</v>
      </c>
      <c r="F570" s="326">
        <f t="shared" si="26"/>
        <v>89.565382882080016</v>
      </c>
    </row>
    <row r="571" spans="2:6" ht="14.25" customHeight="1">
      <c r="B571" s="230"/>
      <c r="C571" s="231" t="s">
        <v>999</v>
      </c>
      <c r="D571" s="232" t="s">
        <v>199</v>
      </c>
      <c r="E571" s="222">
        <v>89.565382882080016</v>
      </c>
      <c r="F571" s="326">
        <f t="shared" si="26"/>
        <v>89.565382882080016</v>
      </c>
    </row>
    <row r="572" spans="2:6" ht="14.25" customHeight="1">
      <c r="B572" s="230"/>
      <c r="C572" s="231" t="s">
        <v>1000</v>
      </c>
      <c r="D572" s="232" t="s">
        <v>202</v>
      </c>
      <c r="E572" s="222">
        <v>116.43096992256004</v>
      </c>
      <c r="F572" s="326">
        <f t="shared" si="26"/>
        <v>116.43096992256004</v>
      </c>
    </row>
    <row r="573" spans="2:6" ht="14.25" customHeight="1">
      <c r="B573" s="230"/>
      <c r="C573" s="231" t="s">
        <v>1001</v>
      </c>
      <c r="D573" s="232" t="s">
        <v>203</v>
      </c>
      <c r="E573" s="222">
        <v>116.43096992256004</v>
      </c>
      <c r="F573" s="326">
        <f t="shared" si="26"/>
        <v>116.43096992256004</v>
      </c>
    </row>
    <row r="574" spans="2:6" ht="14.25" customHeight="1">
      <c r="B574" s="230"/>
      <c r="C574" s="231" t="s">
        <v>1002</v>
      </c>
      <c r="D574" s="232" t="s">
        <v>204</v>
      </c>
      <c r="E574" s="222">
        <v>116.43096992256004</v>
      </c>
      <c r="F574" s="326">
        <f t="shared" si="26"/>
        <v>116.43096992256004</v>
      </c>
    </row>
    <row r="575" spans="2:6" ht="14.25" customHeight="1">
      <c r="B575" s="230"/>
      <c r="C575" s="231" t="s">
        <v>1003</v>
      </c>
      <c r="D575" s="232" t="s">
        <v>222</v>
      </c>
      <c r="E575" s="222">
        <v>116.43096992256004</v>
      </c>
      <c r="F575" s="326">
        <f t="shared" si="26"/>
        <v>116.43096992256004</v>
      </c>
    </row>
    <row r="576" spans="2:6" ht="14.25" customHeight="1" thickBot="1">
      <c r="B576" s="249"/>
      <c r="C576" s="250"/>
      <c r="D576" s="251"/>
      <c r="E576" s="275"/>
      <c r="F576" s="207"/>
    </row>
    <row r="577" spans="2:6" ht="9.9499999999999993" customHeight="1" thickBot="1">
      <c r="C577" s="28"/>
      <c r="E577" s="277"/>
      <c r="F577" s="284"/>
    </row>
    <row r="578" spans="2:6" ht="14.25" customHeight="1">
      <c r="B578" s="229"/>
      <c r="C578" s="235"/>
      <c r="D578" s="105"/>
      <c r="E578" s="290"/>
      <c r="F578" s="291"/>
    </row>
    <row r="579" spans="2:6" ht="14.25" customHeight="1">
      <c r="B579" s="99" t="s">
        <v>1503</v>
      </c>
      <c r="C579" s="353" t="s">
        <v>1004</v>
      </c>
      <c r="D579" s="354" t="s">
        <v>183</v>
      </c>
      <c r="E579" s="370" t="s">
        <v>1373</v>
      </c>
      <c r="F579" s="371" t="s">
        <v>1373</v>
      </c>
    </row>
    <row r="580" spans="2:6" ht="14.25" customHeight="1">
      <c r="B580" s="99"/>
      <c r="C580" s="231" t="s">
        <v>1005</v>
      </c>
      <c r="D580" s="232" t="s">
        <v>133</v>
      </c>
      <c r="E580" s="222">
        <v>28.651255744320007</v>
      </c>
      <c r="F580" s="326">
        <f t="shared" ref="F580:F585" si="27">E580*(100-$F$5)/100</f>
        <v>28.651255744320007</v>
      </c>
    </row>
    <row r="581" spans="2:6" ht="14.25" customHeight="1">
      <c r="B581" s="100"/>
      <c r="C581" s="231" t="s">
        <v>1006</v>
      </c>
      <c r="D581" s="232" t="s">
        <v>132</v>
      </c>
      <c r="E581" s="222">
        <v>39.405546208800018</v>
      </c>
      <c r="F581" s="326">
        <f t="shared" si="27"/>
        <v>39.405546208800018</v>
      </c>
    </row>
    <row r="582" spans="2:6" ht="14.25" customHeight="1">
      <c r="B582" s="97"/>
      <c r="C582" s="231" t="s">
        <v>1007</v>
      </c>
      <c r="D582" s="232" t="s">
        <v>131</v>
      </c>
      <c r="E582" s="222">
        <v>41.19121491264</v>
      </c>
      <c r="F582" s="326">
        <f t="shared" si="27"/>
        <v>41.19121491264</v>
      </c>
    </row>
    <row r="583" spans="2:6" ht="14.25" customHeight="1">
      <c r="B583" s="4"/>
      <c r="C583" s="231" t="s">
        <v>1008</v>
      </c>
      <c r="D583" s="232" t="s">
        <v>130</v>
      </c>
      <c r="E583" s="222">
        <v>53.717748000480015</v>
      </c>
      <c r="F583" s="326">
        <f t="shared" si="27"/>
        <v>53.717748000480015</v>
      </c>
    </row>
    <row r="584" spans="2:6" ht="14.25" customHeight="1">
      <c r="B584" s="230"/>
      <c r="C584" s="231" t="s">
        <v>1009</v>
      </c>
      <c r="D584" s="232" t="s">
        <v>134</v>
      </c>
      <c r="E584" s="222">
        <v>77.038849794240022</v>
      </c>
      <c r="F584" s="326">
        <f t="shared" si="27"/>
        <v>77.038849794240022</v>
      </c>
    </row>
    <row r="585" spans="2:6" ht="14.25" customHeight="1">
      <c r="B585" s="230"/>
      <c r="C585" s="231" t="s">
        <v>1010</v>
      </c>
      <c r="D585" s="232" t="s">
        <v>135</v>
      </c>
      <c r="E585" s="222">
        <v>118.21663862640001</v>
      </c>
      <c r="F585" s="326">
        <f t="shared" si="27"/>
        <v>118.21663862640001</v>
      </c>
    </row>
    <row r="586" spans="2:6" ht="14.25" customHeight="1" thickBot="1">
      <c r="B586" s="249"/>
      <c r="C586" s="250"/>
      <c r="D586" s="251"/>
      <c r="E586" s="275"/>
      <c r="F586" s="207"/>
    </row>
    <row r="587" spans="2:6" ht="9.9499999999999993" customHeight="1" thickBot="1">
      <c r="C587" s="28"/>
      <c r="E587" s="277"/>
      <c r="F587" s="284"/>
    </row>
    <row r="588" spans="2:6" ht="14.25" customHeight="1">
      <c r="B588" s="229"/>
      <c r="C588" s="235"/>
      <c r="D588" s="105"/>
      <c r="E588" s="290"/>
      <c r="F588" s="291"/>
    </row>
    <row r="589" spans="2:6" ht="14.25" customHeight="1">
      <c r="B589" s="100"/>
      <c r="C589" s="239" t="s">
        <v>1011</v>
      </c>
      <c r="D589" s="240" t="s">
        <v>467</v>
      </c>
      <c r="E589" s="324">
        <v>28.651255744320007</v>
      </c>
      <c r="F589" s="325">
        <f t="shared" ref="F589:F616" si="28">E589*(100-$F$5)/100</f>
        <v>28.651255744320007</v>
      </c>
    </row>
    <row r="590" spans="2:6" ht="14.25" customHeight="1">
      <c r="B590" s="372" t="s">
        <v>1501</v>
      </c>
      <c r="C590" s="231" t="s">
        <v>1012</v>
      </c>
      <c r="D590" s="232" t="s">
        <v>468</v>
      </c>
      <c r="E590" s="222">
        <v>23.280823552320008</v>
      </c>
      <c r="F590" s="326">
        <f t="shared" si="28"/>
        <v>23.280823552320008</v>
      </c>
    </row>
    <row r="591" spans="2:6" ht="14.25" customHeight="1">
      <c r="B591" s="372" t="s">
        <v>1650</v>
      </c>
      <c r="C591" s="231" t="s">
        <v>1013</v>
      </c>
      <c r="D591" s="232" t="s">
        <v>205</v>
      </c>
      <c r="E591" s="222">
        <v>23.280823552320008</v>
      </c>
      <c r="F591" s="326">
        <f t="shared" si="28"/>
        <v>23.280823552320008</v>
      </c>
    </row>
    <row r="592" spans="2:6" ht="14.25" customHeight="1">
      <c r="B592" s="100"/>
      <c r="C592" s="231" t="s">
        <v>1014</v>
      </c>
      <c r="D592" s="232" t="s">
        <v>469</v>
      </c>
      <c r="E592" s="222">
        <v>23.280823552320008</v>
      </c>
      <c r="F592" s="326">
        <f t="shared" si="28"/>
        <v>23.280823552320008</v>
      </c>
    </row>
    <row r="593" spans="2:6" ht="14.25" customHeight="1">
      <c r="B593" s="100"/>
      <c r="C593" s="231" t="s">
        <v>1015</v>
      </c>
      <c r="D593" s="232" t="s">
        <v>470</v>
      </c>
      <c r="E593" s="222">
        <v>26.879013120960007</v>
      </c>
      <c r="F593" s="326">
        <f t="shared" si="28"/>
        <v>26.879013120960007</v>
      </c>
    </row>
    <row r="594" spans="2:6" ht="14.25" customHeight="1">
      <c r="B594" s="65"/>
      <c r="C594" s="231" t="s">
        <v>1016</v>
      </c>
      <c r="D594" s="232" t="s">
        <v>206</v>
      </c>
      <c r="E594" s="222">
        <v>26.879013120960007</v>
      </c>
      <c r="F594" s="326">
        <f t="shared" si="28"/>
        <v>26.879013120960007</v>
      </c>
    </row>
    <row r="595" spans="2:6" ht="14.25" customHeight="1">
      <c r="B595" s="100"/>
      <c r="C595" s="231" t="s">
        <v>1017</v>
      </c>
      <c r="D595" s="232" t="s">
        <v>471</v>
      </c>
      <c r="E595" s="222">
        <v>26.879013120960007</v>
      </c>
      <c r="F595" s="326">
        <f t="shared" si="28"/>
        <v>26.879013120960007</v>
      </c>
    </row>
    <row r="596" spans="2:6" ht="14.25" customHeight="1">
      <c r="B596" s="100"/>
      <c r="C596" s="231" t="s">
        <v>1018</v>
      </c>
      <c r="D596" s="232" t="s">
        <v>472</v>
      </c>
      <c r="E596" s="222">
        <v>32.236019232480011</v>
      </c>
      <c r="F596" s="326">
        <f t="shared" si="28"/>
        <v>32.236019232480011</v>
      </c>
    </row>
    <row r="597" spans="2:6" ht="14.25" customHeight="1">
      <c r="B597" s="100"/>
      <c r="C597" s="231" t="s">
        <v>1019</v>
      </c>
      <c r="D597" s="232" t="s">
        <v>207</v>
      </c>
      <c r="E597" s="222">
        <v>32.236019232480011</v>
      </c>
      <c r="F597" s="326">
        <f t="shared" si="28"/>
        <v>32.236019232480011</v>
      </c>
    </row>
    <row r="598" spans="2:6" ht="14.25" customHeight="1">
      <c r="B598" s="100"/>
      <c r="C598" s="231" t="s">
        <v>1020</v>
      </c>
      <c r="D598" s="232" t="s">
        <v>473</v>
      </c>
      <c r="E598" s="222">
        <v>32.236019232480011</v>
      </c>
      <c r="F598" s="326">
        <f t="shared" si="28"/>
        <v>32.236019232480011</v>
      </c>
    </row>
    <row r="599" spans="2:6" ht="14.25" customHeight="1">
      <c r="B599" s="97"/>
      <c r="C599" s="231" t="s">
        <v>1021</v>
      </c>
      <c r="D599" s="232" t="s">
        <v>474</v>
      </c>
      <c r="E599" s="222">
        <v>44.789404481280009</v>
      </c>
      <c r="F599" s="326">
        <f t="shared" si="28"/>
        <v>44.789404481280009</v>
      </c>
    </row>
    <row r="600" spans="2:6" ht="14.25" customHeight="1">
      <c r="B600" s="4"/>
      <c r="C600" s="231" t="s">
        <v>1022</v>
      </c>
      <c r="D600" s="232" t="s">
        <v>208</v>
      </c>
      <c r="E600" s="222">
        <v>44.789404481280009</v>
      </c>
      <c r="F600" s="326">
        <f t="shared" si="28"/>
        <v>44.789404481280009</v>
      </c>
    </row>
    <row r="601" spans="2:6" ht="14.25" customHeight="1">
      <c r="B601" s="230"/>
      <c r="C601" s="231" t="s">
        <v>1023</v>
      </c>
      <c r="D601" s="232" t="s">
        <v>209</v>
      </c>
      <c r="E601" s="222">
        <v>50.159836673280005</v>
      </c>
      <c r="F601" s="326">
        <f t="shared" si="28"/>
        <v>50.159836673280005</v>
      </c>
    </row>
    <row r="602" spans="2:6" ht="14.25" customHeight="1">
      <c r="B602" s="230"/>
      <c r="C602" s="231" t="s">
        <v>1024</v>
      </c>
      <c r="D602" s="232" t="s">
        <v>475</v>
      </c>
      <c r="E602" s="222">
        <v>60.887274976800015</v>
      </c>
      <c r="F602" s="326">
        <f t="shared" si="28"/>
        <v>60.887274976800015</v>
      </c>
    </row>
    <row r="603" spans="2:6" ht="14.25" customHeight="1">
      <c r="B603" s="230"/>
      <c r="C603" s="231" t="s">
        <v>1025</v>
      </c>
      <c r="D603" s="232" t="s">
        <v>210</v>
      </c>
      <c r="E603" s="222">
        <v>50.159836673280005</v>
      </c>
      <c r="F603" s="326">
        <f t="shared" si="28"/>
        <v>50.159836673280005</v>
      </c>
    </row>
    <row r="604" spans="2:6" ht="14.25" customHeight="1">
      <c r="B604" s="230"/>
      <c r="C604" s="231" t="s">
        <v>1026</v>
      </c>
      <c r="D604" s="232" t="s">
        <v>218</v>
      </c>
      <c r="E604" s="222">
        <v>78.811092417600037</v>
      </c>
      <c r="F604" s="326">
        <f t="shared" si="28"/>
        <v>78.811092417600037</v>
      </c>
    </row>
    <row r="605" spans="2:6" ht="14.25" customHeight="1">
      <c r="B605" s="230"/>
      <c r="C605" s="231" t="s">
        <v>1027</v>
      </c>
      <c r="D605" s="232" t="s">
        <v>476</v>
      </c>
      <c r="E605" s="222">
        <v>134.36821344384003</v>
      </c>
      <c r="F605" s="326">
        <f t="shared" si="28"/>
        <v>134.36821344384003</v>
      </c>
    </row>
    <row r="606" spans="2:6" ht="14.25" customHeight="1">
      <c r="B606" s="230"/>
      <c r="C606" s="231" t="s">
        <v>1028</v>
      </c>
      <c r="D606" s="232" t="s">
        <v>477</v>
      </c>
      <c r="E606" s="222">
        <v>134.36821344384003</v>
      </c>
      <c r="F606" s="326">
        <f t="shared" si="28"/>
        <v>134.36821344384003</v>
      </c>
    </row>
    <row r="607" spans="2:6" ht="14.25" customHeight="1">
      <c r="B607" s="230"/>
      <c r="C607" s="231" t="s">
        <v>1029</v>
      </c>
      <c r="D607" s="232" t="s">
        <v>478</v>
      </c>
      <c r="E607" s="222">
        <v>125.38616560272003</v>
      </c>
      <c r="F607" s="326">
        <f t="shared" si="28"/>
        <v>125.38616560272003</v>
      </c>
    </row>
    <row r="608" spans="2:6" ht="14.25" customHeight="1">
      <c r="B608" s="230"/>
      <c r="C608" s="231" t="s">
        <v>1030</v>
      </c>
      <c r="D608" s="232" t="s">
        <v>479</v>
      </c>
      <c r="E608" s="222">
        <v>146.88132045120005</v>
      </c>
      <c r="F608" s="326">
        <f t="shared" si="28"/>
        <v>146.88132045120005</v>
      </c>
    </row>
    <row r="609" spans="2:6" ht="14.25" customHeight="1">
      <c r="B609" s="230"/>
      <c r="C609" s="231" t="s">
        <v>1031</v>
      </c>
      <c r="D609" s="232" t="s">
        <v>211</v>
      </c>
      <c r="E609" s="222">
        <v>146.88132045120005</v>
      </c>
      <c r="F609" s="326">
        <f t="shared" si="28"/>
        <v>146.88132045120005</v>
      </c>
    </row>
    <row r="610" spans="2:6" ht="14.25" customHeight="1">
      <c r="B610" s="230"/>
      <c r="C610" s="231" t="s">
        <v>1032</v>
      </c>
      <c r="D610" s="232" t="s">
        <v>219</v>
      </c>
      <c r="E610" s="222">
        <v>200.62592061264004</v>
      </c>
      <c r="F610" s="326">
        <f t="shared" si="28"/>
        <v>200.62592061264004</v>
      </c>
    </row>
    <row r="611" spans="2:6" ht="14.25" customHeight="1">
      <c r="B611" s="230"/>
      <c r="C611" s="231" t="s">
        <v>1033</v>
      </c>
      <c r="D611" s="232" t="s">
        <v>214</v>
      </c>
      <c r="E611" s="222">
        <v>261.51319558944004</v>
      </c>
      <c r="F611" s="326">
        <f t="shared" si="28"/>
        <v>261.51319558944004</v>
      </c>
    </row>
    <row r="612" spans="2:6" ht="14.25" customHeight="1">
      <c r="B612" s="230"/>
      <c r="C612" s="231" t="s">
        <v>1034</v>
      </c>
      <c r="D612" s="232" t="s">
        <v>213</v>
      </c>
      <c r="E612" s="222">
        <v>256.15618947792007</v>
      </c>
      <c r="F612" s="326">
        <f t="shared" si="28"/>
        <v>256.15618947792007</v>
      </c>
    </row>
    <row r="613" spans="2:6" ht="14.25" customHeight="1">
      <c r="B613" s="230"/>
      <c r="C613" s="231" t="s">
        <v>1035</v>
      </c>
      <c r="D613" s="232" t="s">
        <v>212</v>
      </c>
      <c r="E613" s="222">
        <v>261.51319558944004</v>
      </c>
      <c r="F613" s="326">
        <f t="shared" si="28"/>
        <v>261.51319558944004</v>
      </c>
    </row>
    <row r="614" spans="2:6" ht="14.25" customHeight="1">
      <c r="B614" s="230"/>
      <c r="C614" s="231" t="s">
        <v>1036</v>
      </c>
      <c r="D614" s="232" t="s">
        <v>215</v>
      </c>
      <c r="E614" s="222">
        <v>619.76130103728019</v>
      </c>
      <c r="F614" s="326">
        <f t="shared" si="28"/>
        <v>619.76130103728019</v>
      </c>
    </row>
    <row r="615" spans="2:6" ht="14.25" customHeight="1">
      <c r="B615" s="230"/>
      <c r="C615" s="231" t="s">
        <v>1037</v>
      </c>
      <c r="D615" s="232" t="s">
        <v>216</v>
      </c>
      <c r="E615" s="222">
        <v>619.76130103728019</v>
      </c>
      <c r="F615" s="326">
        <f t="shared" si="28"/>
        <v>619.76130103728019</v>
      </c>
    </row>
    <row r="616" spans="2:6" ht="14.25" customHeight="1">
      <c r="B616" s="230"/>
      <c r="C616" s="231" t="s">
        <v>1038</v>
      </c>
      <c r="D616" s="232" t="s">
        <v>217</v>
      </c>
      <c r="E616" s="222">
        <v>467.52297447456016</v>
      </c>
      <c r="F616" s="326">
        <f t="shared" si="28"/>
        <v>467.52297447456016</v>
      </c>
    </row>
    <row r="617" spans="2:6" ht="14.25" customHeight="1" thickBot="1">
      <c r="B617" s="249"/>
      <c r="C617" s="250"/>
      <c r="D617" s="251"/>
      <c r="E617" s="275"/>
      <c r="F617" s="207"/>
    </row>
    <row r="618" spans="2:6" ht="9.9499999999999993" customHeight="1" thickBot="1">
      <c r="C618" s="28"/>
      <c r="E618" s="277"/>
      <c r="F618" s="284"/>
    </row>
    <row r="619" spans="2:6" ht="14.25" customHeight="1">
      <c r="B619" s="229"/>
      <c r="C619" s="235"/>
      <c r="D619" s="105"/>
      <c r="E619" s="293"/>
      <c r="F619" s="291"/>
    </row>
    <row r="620" spans="2:6" ht="14.25" customHeight="1">
      <c r="B620" s="99" t="s">
        <v>1670</v>
      </c>
      <c r="C620" s="239" t="s">
        <v>1089</v>
      </c>
      <c r="D620" s="240" t="s">
        <v>513</v>
      </c>
      <c r="E620" s="324">
        <v>52.522826837760007</v>
      </c>
      <c r="F620" s="325">
        <f>E620*(100-$F$5)/100</f>
        <v>52.52282683776</v>
      </c>
    </row>
    <row r="621" spans="2:6" ht="14.25" customHeight="1">
      <c r="B621" s="99" t="s">
        <v>1653</v>
      </c>
      <c r="C621" s="239" t="s">
        <v>1090</v>
      </c>
      <c r="D621" s="240" t="s">
        <v>191</v>
      </c>
      <c r="E621" s="324">
        <v>60.887274976800015</v>
      </c>
      <c r="F621" s="325">
        <f>E621*(100-$F$5)/100</f>
        <v>60.887274976800015</v>
      </c>
    </row>
    <row r="622" spans="2:6" ht="14.25" customHeight="1">
      <c r="B622" s="99"/>
      <c r="C622" s="239" t="s">
        <v>1091</v>
      </c>
      <c r="D622" s="240" t="s">
        <v>194</v>
      </c>
      <c r="E622" s="324">
        <v>53.717748000480015</v>
      </c>
      <c r="F622" s="325">
        <f>E622*(100-$F$5)/100</f>
        <v>53.717748000480015</v>
      </c>
    </row>
    <row r="623" spans="2:6" ht="14.25" customHeight="1">
      <c r="B623" s="100"/>
      <c r="C623" s="58"/>
      <c r="D623" s="58"/>
      <c r="E623" s="811"/>
      <c r="F623" s="812"/>
    </row>
    <row r="624" spans="2:6" ht="14.25" customHeight="1" thickBot="1">
      <c r="B624" s="69"/>
      <c r="C624" s="250"/>
      <c r="D624" s="251"/>
      <c r="E624" s="275"/>
      <c r="F624" s="207"/>
    </row>
    <row r="625" spans="2:8" ht="14.25" customHeight="1" thickBot="1">
      <c r="B625" s="57"/>
      <c r="C625" s="59"/>
      <c r="D625" s="29"/>
      <c r="E625" s="221"/>
      <c r="F625" s="202"/>
    </row>
    <row r="626" spans="2:8" ht="14.25" customHeight="1">
      <c r="B626" s="229"/>
      <c r="C626" s="235"/>
      <c r="D626" s="105"/>
      <c r="E626" s="290"/>
      <c r="F626" s="291"/>
    </row>
    <row r="627" spans="2:8" ht="14.25" customHeight="1">
      <c r="B627" s="99"/>
      <c r="C627" s="239" t="s">
        <v>1039</v>
      </c>
      <c r="D627" s="240" t="s">
        <v>480</v>
      </c>
      <c r="E627" s="324">
        <v>50.790862455840006</v>
      </c>
      <c r="F627" s="325">
        <f t="shared" ref="F627:F648" si="29">E627*(100-$F$5)/100</f>
        <v>50.790862455840006</v>
      </c>
      <c r="H627" s="19"/>
    </row>
    <row r="628" spans="2:8" ht="14.25" customHeight="1">
      <c r="B628" s="99" t="s">
        <v>1501</v>
      </c>
      <c r="C628" s="231" t="s">
        <v>1040</v>
      </c>
      <c r="D628" s="232" t="s">
        <v>481</v>
      </c>
      <c r="E628" s="222">
        <v>42.990309696960018</v>
      </c>
      <c r="F628" s="326">
        <f t="shared" si="29"/>
        <v>42.990309696960018</v>
      </c>
      <c r="H628" s="19"/>
    </row>
    <row r="629" spans="2:8" ht="14.25" customHeight="1">
      <c r="B629" s="99" t="s">
        <v>1653</v>
      </c>
      <c r="C629" s="231" t="s">
        <v>1041</v>
      </c>
      <c r="D629" s="232" t="s">
        <v>191</v>
      </c>
      <c r="E629" s="222">
        <v>60.887274976800015</v>
      </c>
      <c r="F629" s="326">
        <f t="shared" si="29"/>
        <v>60.887274976800015</v>
      </c>
      <c r="H629" s="19"/>
    </row>
    <row r="630" spans="2:8" ht="14.25" customHeight="1">
      <c r="B630" s="117" t="s">
        <v>2305</v>
      </c>
      <c r="C630" s="231" t="s">
        <v>1042</v>
      </c>
      <c r="D630" s="232" t="s">
        <v>220</v>
      </c>
      <c r="E630" s="222">
        <v>77.038849794240022</v>
      </c>
      <c r="F630" s="326">
        <f t="shared" si="29"/>
        <v>77.038849794240022</v>
      </c>
      <c r="H630" s="19"/>
    </row>
    <row r="631" spans="2:8" ht="14.25" customHeight="1">
      <c r="B631" s="97"/>
      <c r="C631" s="231" t="s">
        <v>1043</v>
      </c>
      <c r="D631" s="232" t="s">
        <v>194</v>
      </c>
      <c r="E631" s="222">
        <v>77.038849794240022</v>
      </c>
      <c r="F631" s="326">
        <f t="shared" si="29"/>
        <v>77.038849794240022</v>
      </c>
      <c r="H631" s="19"/>
    </row>
    <row r="632" spans="2:8" ht="14.25" customHeight="1">
      <c r="B632" s="4"/>
      <c r="C632" s="231" t="s">
        <v>1044</v>
      </c>
      <c r="D632" s="232" t="s">
        <v>193</v>
      </c>
      <c r="E632" s="222">
        <v>77.038849794240022</v>
      </c>
      <c r="F632" s="326">
        <f t="shared" si="29"/>
        <v>77.038849794240022</v>
      </c>
      <c r="H632" s="19"/>
    </row>
    <row r="633" spans="2:8" ht="14.25" customHeight="1">
      <c r="B633" s="230"/>
      <c r="C633" s="231" t="s">
        <v>1045</v>
      </c>
      <c r="D633" s="232" t="s">
        <v>198</v>
      </c>
      <c r="E633" s="222">
        <v>132.54226649856005</v>
      </c>
      <c r="F633" s="326">
        <f t="shared" si="29"/>
        <v>132.54226649856005</v>
      </c>
      <c r="H633" s="19"/>
    </row>
    <row r="634" spans="2:8" ht="14.25" customHeight="1">
      <c r="B634" s="230"/>
      <c r="C634" s="231" t="s">
        <v>1046</v>
      </c>
      <c r="D634" s="232" t="s">
        <v>197</v>
      </c>
      <c r="E634" s="222">
        <v>132.54226649856005</v>
      </c>
      <c r="F634" s="326">
        <f t="shared" si="29"/>
        <v>132.54226649856005</v>
      </c>
      <c r="H634" s="19"/>
    </row>
    <row r="635" spans="2:8" ht="14.25" customHeight="1">
      <c r="B635" s="230"/>
      <c r="C635" s="231" t="s">
        <v>1047</v>
      </c>
      <c r="D635" s="232" t="s">
        <v>196</v>
      </c>
      <c r="E635" s="222">
        <v>132.54226649856005</v>
      </c>
      <c r="F635" s="326">
        <f t="shared" si="29"/>
        <v>132.54226649856005</v>
      </c>
      <c r="H635" s="19"/>
    </row>
    <row r="636" spans="2:8" ht="14.25" customHeight="1">
      <c r="B636" s="230"/>
      <c r="C636" s="231" t="s">
        <v>1048</v>
      </c>
      <c r="D636" s="232" t="s">
        <v>482</v>
      </c>
      <c r="E636" s="222">
        <v>93.136720289760035</v>
      </c>
      <c r="F636" s="326">
        <f t="shared" si="29"/>
        <v>93.136720289760035</v>
      </c>
      <c r="H636" s="19"/>
    </row>
    <row r="637" spans="2:8" ht="14.25" customHeight="1">
      <c r="B637" s="230"/>
      <c r="C637" s="231" t="s">
        <v>1049</v>
      </c>
      <c r="D637" s="232" t="s">
        <v>221</v>
      </c>
      <c r="E637" s="222">
        <v>93.136720289760035</v>
      </c>
      <c r="F637" s="326">
        <f t="shared" si="29"/>
        <v>93.136720289760035</v>
      </c>
      <c r="H637" s="19"/>
    </row>
    <row r="638" spans="2:8" ht="14.25" customHeight="1">
      <c r="B638" s="230"/>
      <c r="C638" s="231" t="s">
        <v>1050</v>
      </c>
      <c r="D638" s="232" t="s">
        <v>201</v>
      </c>
      <c r="E638" s="222">
        <v>93.136720289760035</v>
      </c>
      <c r="F638" s="326">
        <f t="shared" si="29"/>
        <v>93.136720289760035</v>
      </c>
      <c r="H638" s="19"/>
    </row>
    <row r="639" spans="2:8" ht="14.25" customHeight="1">
      <c r="B639" s="230"/>
      <c r="C639" s="231" t="s">
        <v>1051</v>
      </c>
      <c r="D639" s="232" t="s">
        <v>200</v>
      </c>
      <c r="E639" s="222">
        <v>93.136720289760035</v>
      </c>
      <c r="F639" s="326">
        <f t="shared" si="29"/>
        <v>93.136720289760035</v>
      </c>
      <c r="H639" s="19"/>
    </row>
    <row r="640" spans="2:8" ht="14.25" customHeight="1">
      <c r="B640" s="230"/>
      <c r="C640" s="231" t="s">
        <v>1052</v>
      </c>
      <c r="D640" s="232" t="s">
        <v>199</v>
      </c>
      <c r="E640" s="222">
        <v>93.136720289760035</v>
      </c>
      <c r="F640" s="326">
        <f t="shared" si="29"/>
        <v>93.136720289760035</v>
      </c>
      <c r="H640" s="19"/>
    </row>
    <row r="641" spans="2:8" ht="14.25" customHeight="1">
      <c r="B641" s="230"/>
      <c r="C641" s="231" t="s">
        <v>1057</v>
      </c>
      <c r="D641" s="232" t="s">
        <v>2470</v>
      </c>
      <c r="E641" s="222">
        <v>121.80140211456002</v>
      </c>
      <c r="F641" s="326">
        <f t="shared" si="29"/>
        <v>121.80140211456002</v>
      </c>
      <c r="H641" s="19"/>
    </row>
    <row r="642" spans="2:8" ht="14.25" customHeight="1">
      <c r="B642" s="230"/>
      <c r="C642" s="231" t="s">
        <v>1054</v>
      </c>
      <c r="D642" s="232" t="s">
        <v>222</v>
      </c>
      <c r="E642" s="222">
        <v>206.00977888512006</v>
      </c>
      <c r="F642" s="326">
        <f t="shared" si="29"/>
        <v>206.00977888512006</v>
      </c>
      <c r="H642" s="19"/>
    </row>
    <row r="643" spans="2:8" ht="14.25" customHeight="1">
      <c r="B643" s="230"/>
      <c r="C643" s="231" t="s">
        <v>1055</v>
      </c>
      <c r="D643" s="232" t="s">
        <v>204</v>
      </c>
      <c r="E643" s="222">
        <v>206.00977888512006</v>
      </c>
      <c r="F643" s="326">
        <f t="shared" si="29"/>
        <v>206.00977888512006</v>
      </c>
      <c r="H643" s="19"/>
    </row>
    <row r="644" spans="2:8" ht="14.25" customHeight="1">
      <c r="B644" s="230"/>
      <c r="C644" s="231" t="s">
        <v>1056</v>
      </c>
      <c r="D644" s="232" t="s">
        <v>203</v>
      </c>
      <c r="E644" s="222">
        <v>206.00977888512006</v>
      </c>
      <c r="F644" s="326">
        <f t="shared" si="29"/>
        <v>206.00977888512006</v>
      </c>
      <c r="H644" s="19"/>
    </row>
    <row r="645" spans="2:8" ht="14.25" customHeight="1">
      <c r="B645" s="230"/>
      <c r="C645" s="231" t="s">
        <v>1053</v>
      </c>
      <c r="D645" s="232" t="s">
        <v>202</v>
      </c>
      <c r="E645" s="222">
        <v>206.00676000000001</v>
      </c>
      <c r="F645" s="326">
        <f t="shared" ref="F645" si="30">E645*(100-$F$5)/100</f>
        <v>206.00676000000004</v>
      </c>
      <c r="H645" s="19"/>
    </row>
    <row r="646" spans="2:8" ht="14.25" customHeight="1">
      <c r="B646" s="230"/>
      <c r="C646" s="231" t="s">
        <v>1058</v>
      </c>
      <c r="D646" s="232" t="s">
        <v>278</v>
      </c>
      <c r="E646" s="222">
        <v>159.12590584896</v>
      </c>
      <c r="F646" s="326">
        <f t="shared" si="29"/>
        <v>159.12590584896</v>
      </c>
      <c r="H646" s="19"/>
    </row>
    <row r="647" spans="2:8" ht="14.25" customHeight="1">
      <c r="B647" s="230"/>
      <c r="C647" s="231" t="s">
        <v>1059</v>
      </c>
      <c r="D647" s="232" t="s">
        <v>483</v>
      </c>
      <c r="E647" s="222">
        <v>438.8448665692801</v>
      </c>
      <c r="F647" s="326">
        <f t="shared" si="29"/>
        <v>438.84486656928016</v>
      </c>
      <c r="H647" s="19"/>
    </row>
    <row r="648" spans="2:8" ht="14.25" customHeight="1">
      <c r="B648" s="230"/>
      <c r="C648" s="231" t="s">
        <v>1060</v>
      </c>
      <c r="D648" s="232" t="s">
        <v>484</v>
      </c>
      <c r="E648" s="222">
        <v>535.57977642768014</v>
      </c>
      <c r="F648" s="326">
        <f t="shared" si="29"/>
        <v>535.57977642768014</v>
      </c>
      <c r="H648" s="19"/>
    </row>
    <row r="649" spans="2:8" ht="14.25" customHeight="1" thickBot="1">
      <c r="B649" s="249"/>
      <c r="C649" s="250"/>
      <c r="D649" s="251"/>
      <c r="E649" s="275"/>
      <c r="F649" s="207"/>
    </row>
    <row r="650" spans="2:8" ht="9.9499999999999993" customHeight="1" thickBot="1">
      <c r="C650" s="28"/>
      <c r="E650" s="277"/>
      <c r="F650" s="284"/>
    </row>
    <row r="651" spans="2:8" ht="14.25" customHeight="1">
      <c r="B651" s="229"/>
      <c r="C651" s="235"/>
      <c r="D651" s="105"/>
      <c r="E651" s="290"/>
      <c r="F651" s="291"/>
    </row>
    <row r="652" spans="2:8" ht="14.25" customHeight="1">
      <c r="B652" s="100"/>
      <c r="C652" s="239" t="s">
        <v>1061</v>
      </c>
      <c r="D652" s="240" t="s">
        <v>485</v>
      </c>
      <c r="E652" s="324">
        <v>46.561647104640016</v>
      </c>
      <c r="F652" s="325">
        <f t="shared" ref="F652:F678" si="31">E652*(100-$F$5)/100</f>
        <v>46.561647104640016</v>
      </c>
    </row>
    <row r="653" spans="2:8" ht="14.25" customHeight="1">
      <c r="B653" s="99" t="s">
        <v>1501</v>
      </c>
      <c r="C653" s="231" t="s">
        <v>1062</v>
      </c>
      <c r="D653" s="232" t="s">
        <v>486</v>
      </c>
      <c r="E653" s="222">
        <v>46.561647104640016</v>
      </c>
      <c r="F653" s="326">
        <f t="shared" si="31"/>
        <v>46.561647104640016</v>
      </c>
    </row>
    <row r="654" spans="2:8" ht="14.25" customHeight="1">
      <c r="B654" s="5" t="s">
        <v>1652</v>
      </c>
      <c r="C654" s="231" t="s">
        <v>1063</v>
      </c>
      <c r="D654" s="232" t="s">
        <v>487</v>
      </c>
      <c r="E654" s="222">
        <v>46.561647104640016</v>
      </c>
      <c r="F654" s="326">
        <f t="shared" si="31"/>
        <v>46.561647104640016</v>
      </c>
    </row>
    <row r="655" spans="2:8" ht="14.25" customHeight="1">
      <c r="B655" s="5"/>
      <c r="C655" s="231" t="s">
        <v>1064</v>
      </c>
      <c r="D655" s="232" t="s">
        <v>488</v>
      </c>
      <c r="E655" s="222">
        <v>46.561647104640016</v>
      </c>
      <c r="F655" s="326">
        <f t="shared" si="31"/>
        <v>46.561647104640016</v>
      </c>
    </row>
    <row r="656" spans="2:8" ht="14.25" customHeight="1">
      <c r="B656" s="230"/>
      <c r="C656" s="231" t="s">
        <v>1065</v>
      </c>
      <c r="D656" s="232" t="s">
        <v>489</v>
      </c>
      <c r="E656" s="222">
        <v>28.369308054240008</v>
      </c>
      <c r="F656" s="326">
        <f t="shared" si="31"/>
        <v>28.369308054240008</v>
      </c>
    </row>
    <row r="657" spans="2:6" ht="14.25" customHeight="1">
      <c r="B657" s="230"/>
      <c r="C657" s="231" t="s">
        <v>1066</v>
      </c>
      <c r="D657" s="232" t="s">
        <v>490</v>
      </c>
      <c r="E657" s="222">
        <v>28.369308054240008</v>
      </c>
      <c r="F657" s="326">
        <f t="shared" si="31"/>
        <v>28.369308054240008</v>
      </c>
    </row>
    <row r="658" spans="2:6" ht="14.25" customHeight="1">
      <c r="B658" s="230"/>
      <c r="C658" s="231" t="s">
        <v>1067</v>
      </c>
      <c r="D658" s="232" t="s">
        <v>491</v>
      </c>
      <c r="E658" s="222">
        <v>28.369308054240008</v>
      </c>
      <c r="F658" s="326">
        <f t="shared" si="31"/>
        <v>28.369308054240008</v>
      </c>
    </row>
    <row r="659" spans="2:6" ht="14.25" customHeight="1">
      <c r="B659" s="230"/>
      <c r="C659" s="231" t="s">
        <v>1068</v>
      </c>
      <c r="D659" s="232" t="s">
        <v>492</v>
      </c>
      <c r="E659" s="222">
        <v>36.465234583680015</v>
      </c>
      <c r="F659" s="326">
        <f t="shared" si="31"/>
        <v>36.465234583680015</v>
      </c>
    </row>
    <row r="660" spans="2:6" ht="14.25" customHeight="1">
      <c r="B660" s="230"/>
      <c r="C660" s="231" t="s">
        <v>1069</v>
      </c>
      <c r="D660" s="232" t="s">
        <v>493</v>
      </c>
      <c r="E660" s="222">
        <v>36.465234583680015</v>
      </c>
      <c r="F660" s="326">
        <f t="shared" si="31"/>
        <v>36.465234583680015</v>
      </c>
    </row>
    <row r="661" spans="2:6" ht="14.25" customHeight="1">
      <c r="B661" s="230"/>
      <c r="C661" s="231" t="s">
        <v>1070</v>
      </c>
      <c r="D661" s="232" t="s">
        <v>494</v>
      </c>
      <c r="E661" s="222">
        <v>36.465234583680015</v>
      </c>
      <c r="F661" s="326">
        <f t="shared" si="31"/>
        <v>36.465234583680015</v>
      </c>
    </row>
    <row r="662" spans="2:6" ht="14.25" customHeight="1">
      <c r="B662" s="230"/>
      <c r="C662" s="231" t="s">
        <v>1071</v>
      </c>
      <c r="D662" s="232" t="s">
        <v>495</v>
      </c>
      <c r="E662" s="222">
        <v>55.261747255680007</v>
      </c>
      <c r="F662" s="326">
        <f t="shared" si="31"/>
        <v>55.26174725568</v>
      </c>
    </row>
    <row r="663" spans="2:6" ht="14.25" customHeight="1">
      <c r="B663" s="230"/>
      <c r="C663" s="231" t="s">
        <v>1072</v>
      </c>
      <c r="D663" s="232" t="s">
        <v>496</v>
      </c>
      <c r="E663" s="222">
        <v>52.992739654560005</v>
      </c>
      <c r="F663" s="326">
        <f t="shared" si="31"/>
        <v>52.992739654559998</v>
      </c>
    </row>
    <row r="664" spans="2:6" ht="14.25" customHeight="1">
      <c r="B664" s="230"/>
      <c r="C664" s="231" t="s">
        <v>1073</v>
      </c>
      <c r="D664" s="232" t="s">
        <v>497</v>
      </c>
      <c r="E664" s="222">
        <v>52.992739654560005</v>
      </c>
      <c r="F664" s="326">
        <f t="shared" si="31"/>
        <v>52.992739654559998</v>
      </c>
    </row>
    <row r="665" spans="2:6" ht="14.25" customHeight="1">
      <c r="B665" s="230"/>
      <c r="C665" s="231" t="s">
        <v>1074</v>
      </c>
      <c r="D665" s="232" t="s">
        <v>498</v>
      </c>
      <c r="E665" s="222">
        <v>56.55065098176</v>
      </c>
      <c r="F665" s="326">
        <f t="shared" si="31"/>
        <v>56.55065098176</v>
      </c>
    </row>
    <row r="666" spans="2:6" ht="14.25" customHeight="1">
      <c r="B666" s="230"/>
      <c r="C666" s="231" t="s">
        <v>1075</v>
      </c>
      <c r="D666" s="232" t="s">
        <v>499</v>
      </c>
      <c r="E666" s="222">
        <v>76.313841448320019</v>
      </c>
      <c r="F666" s="326">
        <f t="shared" si="31"/>
        <v>76.313841448320019</v>
      </c>
    </row>
    <row r="667" spans="2:6" ht="14.25" customHeight="1">
      <c r="B667" s="230"/>
      <c r="C667" s="231" t="s">
        <v>1076</v>
      </c>
      <c r="D667" s="232" t="s">
        <v>500</v>
      </c>
      <c r="E667" s="222">
        <v>96.479814329280018</v>
      </c>
      <c r="F667" s="326">
        <f t="shared" si="31"/>
        <v>96.479814329280018</v>
      </c>
    </row>
    <row r="668" spans="2:6" ht="14.25" customHeight="1">
      <c r="B668" s="230"/>
      <c r="C668" s="231" t="s">
        <v>1077</v>
      </c>
      <c r="D668" s="232" t="s">
        <v>501</v>
      </c>
      <c r="E668" s="222">
        <v>96.479814329280018</v>
      </c>
      <c r="F668" s="326">
        <f t="shared" si="31"/>
        <v>96.479814329280018</v>
      </c>
    </row>
    <row r="669" spans="2:6" ht="14.25" customHeight="1">
      <c r="B669" s="99"/>
      <c r="C669" s="231" t="s">
        <v>1078</v>
      </c>
      <c r="D669" s="232" t="s">
        <v>502</v>
      </c>
      <c r="E669" s="222">
        <v>96.479814329280018</v>
      </c>
      <c r="F669" s="326">
        <f t="shared" si="31"/>
        <v>96.479814329280018</v>
      </c>
    </row>
    <row r="670" spans="2:6" ht="14.25" customHeight="1">
      <c r="B670" s="99"/>
      <c r="C670" s="231" t="s">
        <v>1079</v>
      </c>
      <c r="D670" s="232" t="s">
        <v>503</v>
      </c>
      <c r="E670" s="222">
        <v>133.36125740784004</v>
      </c>
      <c r="F670" s="326">
        <f t="shared" si="31"/>
        <v>133.36125740784004</v>
      </c>
    </row>
    <row r="671" spans="2:6" ht="14.25" customHeight="1">
      <c r="B671" s="99"/>
      <c r="C671" s="231" t="s">
        <v>1080</v>
      </c>
      <c r="D671" s="232" t="s">
        <v>504</v>
      </c>
      <c r="E671" s="222">
        <v>133.36125740784004</v>
      </c>
      <c r="F671" s="326">
        <f t="shared" si="31"/>
        <v>133.36125740784004</v>
      </c>
    </row>
    <row r="672" spans="2:6" ht="14.25" customHeight="1">
      <c r="B672" s="230"/>
      <c r="C672" s="231" t="s">
        <v>1081</v>
      </c>
      <c r="D672" s="232" t="s">
        <v>505</v>
      </c>
      <c r="E672" s="222">
        <v>201.76713745344006</v>
      </c>
      <c r="F672" s="326">
        <f t="shared" si="31"/>
        <v>201.76713745344006</v>
      </c>
    </row>
    <row r="673" spans="2:8" ht="14.25" customHeight="1">
      <c r="B673" s="230"/>
      <c r="C673" s="231" t="s">
        <v>1082</v>
      </c>
      <c r="D673" s="232" t="s">
        <v>506</v>
      </c>
      <c r="E673" s="222">
        <v>254.38771439999999</v>
      </c>
      <c r="F673" s="326">
        <f t="shared" si="31"/>
        <v>254.38771439999999</v>
      </c>
    </row>
    <row r="674" spans="2:8" ht="14.25" customHeight="1">
      <c r="B674" s="230"/>
      <c r="C674" s="231" t="s">
        <v>1083</v>
      </c>
      <c r="D674" s="232" t="s">
        <v>507</v>
      </c>
      <c r="E674" s="222">
        <v>254.38394685456007</v>
      </c>
      <c r="F674" s="326">
        <f t="shared" si="31"/>
        <v>254.38394685456007</v>
      </c>
      <c r="H674" s="19"/>
    </row>
    <row r="675" spans="2:8" ht="14.25" customHeight="1">
      <c r="B675" s="230"/>
      <c r="C675" s="337" t="s">
        <v>1084</v>
      </c>
      <c r="D675" s="337" t="s">
        <v>508</v>
      </c>
      <c r="E675" s="338" t="s">
        <v>1373</v>
      </c>
      <c r="F675" s="339" t="s">
        <v>1373</v>
      </c>
    </row>
    <row r="676" spans="2:8" ht="14.25" customHeight="1">
      <c r="B676" s="230"/>
      <c r="C676" s="337" t="s">
        <v>1085</v>
      </c>
      <c r="D676" s="337" t="s">
        <v>509</v>
      </c>
      <c r="E676" s="338" t="s">
        <v>1373</v>
      </c>
      <c r="F676" s="339" t="s">
        <v>1373</v>
      </c>
    </row>
    <row r="677" spans="2:8" ht="14.25" customHeight="1">
      <c r="B677" s="230"/>
      <c r="C677" s="231" t="s">
        <v>1086</v>
      </c>
      <c r="D677" s="232" t="s">
        <v>510</v>
      </c>
      <c r="E677" s="222">
        <v>394.75361827296013</v>
      </c>
      <c r="F677" s="326">
        <f t="shared" si="31"/>
        <v>394.75361827296018</v>
      </c>
    </row>
    <row r="678" spans="2:8" ht="14.25" customHeight="1">
      <c r="B678" s="230"/>
      <c r="C678" s="231" t="s">
        <v>1087</v>
      </c>
      <c r="D678" s="232" t="s">
        <v>511</v>
      </c>
      <c r="E678" s="222">
        <v>692.98714397520018</v>
      </c>
      <c r="F678" s="326">
        <f t="shared" si="31"/>
        <v>692.98714397520018</v>
      </c>
    </row>
    <row r="679" spans="2:8" ht="14.25" customHeight="1">
      <c r="B679" s="230"/>
      <c r="C679" s="336" t="s">
        <v>1088</v>
      </c>
      <c r="D679" s="337" t="s">
        <v>512</v>
      </c>
      <c r="E679" s="338" t="s">
        <v>1373</v>
      </c>
      <c r="F679" s="339" t="s">
        <v>1373</v>
      </c>
    </row>
    <row r="680" spans="2:8" ht="14.25" customHeight="1" thickBot="1">
      <c r="B680" s="249"/>
      <c r="C680" s="250"/>
      <c r="D680" s="251"/>
      <c r="E680" s="206"/>
      <c r="F680" s="207"/>
    </row>
    <row r="681" spans="2:8" ht="9.9499999999999993" customHeight="1" thickBot="1">
      <c r="C681" s="28"/>
      <c r="E681" s="284"/>
      <c r="F681" s="284"/>
    </row>
    <row r="682" spans="2:8" ht="14.25" customHeight="1">
      <c r="B682" s="599"/>
      <c r="C682" s="701"/>
      <c r="D682" s="566"/>
      <c r="E682" s="804"/>
      <c r="F682" s="689"/>
    </row>
    <row r="683" spans="2:8" ht="14.25" customHeight="1">
      <c r="B683" s="99" t="s">
        <v>2023</v>
      </c>
      <c r="C683" s="239" t="s">
        <v>2015</v>
      </c>
      <c r="D683" s="240" t="s">
        <v>2024</v>
      </c>
      <c r="E683" s="324">
        <v>129.00603225699072</v>
      </c>
      <c r="F683" s="325">
        <f>E683*(100-$F$5)/100</f>
        <v>129.00603225699072</v>
      </c>
    </row>
    <row r="684" spans="2:8" ht="14.25" customHeight="1">
      <c r="B684" s="5" t="s">
        <v>1643</v>
      </c>
      <c r="C684" s="239" t="s">
        <v>2016</v>
      </c>
      <c r="D684" s="240" t="s">
        <v>2025</v>
      </c>
      <c r="E684" s="324">
        <v>129.00603225699072</v>
      </c>
      <c r="F684" s="325">
        <f t="shared" ref="F684:F690" si="32">E684*(100-$F$5)/100</f>
        <v>129.00603225699072</v>
      </c>
    </row>
    <row r="685" spans="2:8" ht="14.25" customHeight="1">
      <c r="B685" s="602"/>
      <c r="C685" s="239" t="s">
        <v>2017</v>
      </c>
      <c r="D685" s="240" t="s">
        <v>244</v>
      </c>
      <c r="E685" s="324">
        <v>129.00603225699072</v>
      </c>
      <c r="F685" s="325">
        <f t="shared" si="32"/>
        <v>129.00603225699072</v>
      </c>
    </row>
    <row r="686" spans="2:8" ht="14.25" customHeight="1">
      <c r="B686" s="602"/>
      <c r="C686" s="239" t="s">
        <v>2018</v>
      </c>
      <c r="D686" s="240" t="s">
        <v>245</v>
      </c>
      <c r="E686" s="324">
        <v>129.00603225699072</v>
      </c>
      <c r="F686" s="325">
        <f t="shared" si="32"/>
        <v>129.00603225699072</v>
      </c>
    </row>
    <row r="687" spans="2:8" ht="14.25" customHeight="1">
      <c r="B687" s="602"/>
      <c r="C687" s="239" t="s">
        <v>2019</v>
      </c>
      <c r="D687" s="240" t="s">
        <v>24</v>
      </c>
      <c r="E687" s="324">
        <v>129.00603225699072</v>
      </c>
      <c r="F687" s="325">
        <f t="shared" si="32"/>
        <v>129.00603225699072</v>
      </c>
    </row>
    <row r="688" spans="2:8" ht="14.25" customHeight="1">
      <c r="B688" s="602"/>
      <c r="C688" s="239" t="s">
        <v>2020</v>
      </c>
      <c r="D688" s="240" t="s">
        <v>433</v>
      </c>
      <c r="E688" s="324">
        <v>129.00603225699072</v>
      </c>
      <c r="F688" s="325">
        <f t="shared" si="32"/>
        <v>129.00603225699072</v>
      </c>
    </row>
    <row r="689" spans="2:6" ht="14.25" customHeight="1">
      <c r="B689" s="602"/>
      <c r="C689" s="239" t="s">
        <v>2021</v>
      </c>
      <c r="D689" s="240" t="s">
        <v>434</v>
      </c>
      <c r="E689" s="324">
        <v>159.15959216711423</v>
      </c>
      <c r="F689" s="325">
        <f t="shared" si="32"/>
        <v>159.15959216711423</v>
      </c>
    </row>
    <row r="690" spans="2:6" ht="14.25" customHeight="1">
      <c r="B690" s="602"/>
      <c r="C690" s="239" t="s">
        <v>2022</v>
      </c>
      <c r="D690" s="240" t="s">
        <v>435</v>
      </c>
      <c r="E690" s="324">
        <v>159.15959216711423</v>
      </c>
      <c r="F690" s="325">
        <f t="shared" si="32"/>
        <v>159.15959216711423</v>
      </c>
    </row>
    <row r="691" spans="2:6" ht="14.25" customHeight="1" thickBot="1">
      <c r="B691" s="604"/>
      <c r="C691" s="588"/>
      <c r="D691" s="589"/>
      <c r="E691" s="686"/>
      <c r="F691" s="687"/>
    </row>
    <row r="692" spans="2:6" ht="9.9499999999999993" customHeight="1" thickBot="1">
      <c r="B692" s="10"/>
      <c r="C692" s="28"/>
      <c r="E692" s="277"/>
      <c r="F692" s="284"/>
    </row>
    <row r="693" spans="2:6" ht="14.25" customHeight="1">
      <c r="B693" s="21"/>
      <c r="C693" s="235"/>
      <c r="D693" s="105"/>
      <c r="E693" s="290"/>
      <c r="F693" s="291"/>
    </row>
    <row r="694" spans="2:6" ht="14.25" customHeight="1">
      <c r="B694" s="100"/>
      <c r="C694" s="239" t="s">
        <v>1092</v>
      </c>
      <c r="D694" s="240">
        <v>16</v>
      </c>
      <c r="E694" s="324">
        <v>102.61553310864004</v>
      </c>
      <c r="F694" s="325">
        <f t="shared" ref="F694:F703" si="33">E694*(100-$F$5)/100</f>
        <v>102.61553310864002</v>
      </c>
    </row>
    <row r="695" spans="2:6" ht="14.25" customHeight="1">
      <c r="B695" s="99" t="s">
        <v>1512</v>
      </c>
      <c r="C695" s="231" t="s">
        <v>1093</v>
      </c>
      <c r="D695" s="232">
        <v>20</v>
      </c>
      <c r="E695" s="222">
        <v>71.641565441280022</v>
      </c>
      <c r="F695" s="326">
        <f t="shared" si="33"/>
        <v>71.641565441280022</v>
      </c>
    </row>
    <row r="696" spans="2:6" ht="14.25" customHeight="1">
      <c r="B696" s="5" t="s">
        <v>1648</v>
      </c>
      <c r="C696" s="231" t="s">
        <v>1094</v>
      </c>
      <c r="D696" s="232">
        <v>25</v>
      </c>
      <c r="E696" s="222">
        <v>87.779714178239999</v>
      </c>
      <c r="F696" s="326">
        <f t="shared" si="33"/>
        <v>87.779714178239999</v>
      </c>
    </row>
    <row r="697" spans="2:6" ht="14.25" customHeight="1">
      <c r="B697" s="97"/>
      <c r="C697" s="231" t="s">
        <v>1095</v>
      </c>
      <c r="D697" s="232">
        <v>32</v>
      </c>
      <c r="E697" s="222">
        <v>125.38616560272003</v>
      </c>
      <c r="F697" s="326">
        <f t="shared" si="33"/>
        <v>125.38616560272003</v>
      </c>
    </row>
    <row r="698" spans="2:6" ht="14.25" customHeight="1">
      <c r="B698" s="4"/>
      <c r="C698" s="231" t="s">
        <v>1096</v>
      </c>
      <c r="D698" s="232">
        <v>40</v>
      </c>
      <c r="E698" s="222">
        <v>139.69836739440004</v>
      </c>
      <c r="F698" s="326">
        <f t="shared" si="33"/>
        <v>139.69836739440004</v>
      </c>
    </row>
    <row r="699" spans="2:6" ht="14.25" customHeight="1">
      <c r="B699" s="230"/>
      <c r="C699" s="231" t="s">
        <v>1097</v>
      </c>
      <c r="D699" s="232">
        <v>50</v>
      </c>
      <c r="E699" s="222">
        <v>143.29655696304005</v>
      </c>
      <c r="F699" s="326">
        <f t="shared" si="33"/>
        <v>143.29655696304005</v>
      </c>
    </row>
    <row r="700" spans="2:6" ht="14.25" customHeight="1">
      <c r="B700" s="230"/>
      <c r="C700" s="231" t="s">
        <v>1098</v>
      </c>
      <c r="D700" s="232">
        <v>63</v>
      </c>
      <c r="E700" s="222">
        <v>209.56769021232006</v>
      </c>
      <c r="F700" s="326">
        <f t="shared" si="33"/>
        <v>209.56769021232006</v>
      </c>
    </row>
    <row r="701" spans="2:6" ht="14.25" customHeight="1">
      <c r="B701" s="230"/>
      <c r="C701" s="231" t="s">
        <v>1099</v>
      </c>
      <c r="D701" s="232">
        <v>75</v>
      </c>
      <c r="E701" s="222">
        <v>721.88006916816016</v>
      </c>
      <c r="F701" s="326">
        <f t="shared" si="33"/>
        <v>721.88006916816016</v>
      </c>
    </row>
    <row r="702" spans="2:6" ht="14.25" customHeight="1">
      <c r="B702" s="230"/>
      <c r="C702" s="231" t="s">
        <v>1100</v>
      </c>
      <c r="D702" s="232">
        <v>90</v>
      </c>
      <c r="E702" s="222">
        <v>954.75543509376018</v>
      </c>
      <c r="F702" s="326">
        <f t="shared" si="33"/>
        <v>954.75543509376018</v>
      </c>
    </row>
    <row r="703" spans="2:6" ht="14.25" customHeight="1">
      <c r="B703" s="230"/>
      <c r="C703" s="231" t="s">
        <v>1101</v>
      </c>
      <c r="D703" s="232">
        <v>110</v>
      </c>
      <c r="E703" s="222">
        <v>1343.4538910702402</v>
      </c>
      <c r="F703" s="326">
        <f t="shared" si="33"/>
        <v>1343.4538910702402</v>
      </c>
    </row>
    <row r="704" spans="2:6" ht="14.25" customHeight="1" thickBot="1">
      <c r="B704" s="249"/>
      <c r="C704" s="250"/>
      <c r="D704" s="251"/>
      <c r="E704" s="275"/>
      <c r="F704" s="207"/>
    </row>
    <row r="705" spans="2:6" ht="9.9499999999999993" customHeight="1" thickBot="1">
      <c r="C705" s="28"/>
      <c r="E705" s="277"/>
      <c r="F705" s="284"/>
    </row>
    <row r="706" spans="2:6" ht="14.25" customHeight="1">
      <c r="B706" s="229"/>
      <c r="C706" s="235"/>
      <c r="D706" s="105"/>
      <c r="E706" s="290"/>
      <c r="F706" s="291"/>
    </row>
    <row r="707" spans="2:6" ht="14.25" customHeight="1">
      <c r="B707" s="100"/>
      <c r="C707" s="239" t="s">
        <v>1102</v>
      </c>
      <c r="D707" s="240" t="s">
        <v>182</v>
      </c>
      <c r="E707" s="324">
        <v>109.57024279728003</v>
      </c>
      <c r="F707" s="325">
        <f t="shared" ref="F707:F716" si="34">E707*(100-$F$5)/100</f>
        <v>109.57024279728003</v>
      </c>
    </row>
    <row r="708" spans="2:6" ht="14.25" customHeight="1">
      <c r="B708" s="99" t="s">
        <v>1512</v>
      </c>
      <c r="C708" s="231" t="s">
        <v>1103</v>
      </c>
      <c r="D708" s="232" t="s">
        <v>152</v>
      </c>
      <c r="E708" s="222">
        <v>100.30624726608001</v>
      </c>
      <c r="F708" s="326">
        <f t="shared" si="34"/>
        <v>100.30624726608001</v>
      </c>
    </row>
    <row r="709" spans="2:6" ht="14.25" customHeight="1">
      <c r="B709" s="5" t="s">
        <v>1643</v>
      </c>
      <c r="C709" s="231" t="s">
        <v>1104</v>
      </c>
      <c r="D709" s="232" t="s">
        <v>19</v>
      </c>
      <c r="E709" s="222">
        <v>116.43096992256004</v>
      </c>
      <c r="F709" s="326">
        <f t="shared" si="34"/>
        <v>116.43096992256004</v>
      </c>
    </row>
    <row r="710" spans="2:6" ht="14.25" customHeight="1">
      <c r="B710" s="97"/>
      <c r="C710" s="231" t="s">
        <v>1105</v>
      </c>
      <c r="D710" s="232" t="s">
        <v>22</v>
      </c>
      <c r="E710" s="222">
        <v>155.84994221184002</v>
      </c>
      <c r="F710" s="326">
        <f t="shared" si="34"/>
        <v>155.84994221184002</v>
      </c>
    </row>
    <row r="711" spans="2:6" ht="14.25" customHeight="1">
      <c r="B711" s="97"/>
      <c r="C711" s="231" t="s">
        <v>1106</v>
      </c>
      <c r="D711" s="232" t="s">
        <v>23</v>
      </c>
      <c r="E711" s="222">
        <v>173.74690749168005</v>
      </c>
      <c r="F711" s="326">
        <f t="shared" si="34"/>
        <v>173.74690749168002</v>
      </c>
    </row>
    <row r="712" spans="2:6" ht="14.25" customHeight="1">
      <c r="B712" s="97"/>
      <c r="C712" s="231" t="s">
        <v>1107</v>
      </c>
      <c r="D712" s="232" t="s">
        <v>25</v>
      </c>
      <c r="E712" s="222">
        <v>213.1658797809601</v>
      </c>
      <c r="F712" s="326">
        <f t="shared" si="34"/>
        <v>213.1658797809601</v>
      </c>
    </row>
    <row r="713" spans="2:6" ht="14.25" customHeight="1">
      <c r="B713" s="97"/>
      <c r="C713" s="231" t="s">
        <v>1108</v>
      </c>
      <c r="D713" s="232" t="s">
        <v>26</v>
      </c>
      <c r="E713" s="222">
        <v>309.88736355888011</v>
      </c>
      <c r="F713" s="326">
        <f t="shared" si="34"/>
        <v>309.88736355888011</v>
      </c>
    </row>
    <row r="714" spans="2:6" ht="14.25" customHeight="1">
      <c r="B714" s="4"/>
      <c r="C714" s="231" t="s">
        <v>1109</v>
      </c>
      <c r="D714" s="232" t="s">
        <v>154</v>
      </c>
      <c r="E714" s="222">
        <v>959.96475432000022</v>
      </c>
      <c r="F714" s="326">
        <f t="shared" si="34"/>
        <v>959.96475432000022</v>
      </c>
    </row>
    <row r="715" spans="2:6" ht="14.25" customHeight="1">
      <c r="B715" s="230"/>
      <c r="C715" s="231" t="s">
        <v>1110</v>
      </c>
      <c r="D715" s="232" t="s">
        <v>155</v>
      </c>
      <c r="E715" s="222">
        <v>1526.9212808294405</v>
      </c>
      <c r="F715" s="326">
        <f t="shared" si="34"/>
        <v>1526.9212808294405</v>
      </c>
    </row>
    <row r="716" spans="2:6" ht="14.25" customHeight="1">
      <c r="B716" s="230"/>
      <c r="C716" s="231" t="s">
        <v>1111</v>
      </c>
      <c r="D716" s="232" t="s">
        <v>156</v>
      </c>
      <c r="E716" s="222">
        <v>2139.0834203150407</v>
      </c>
      <c r="F716" s="326">
        <f t="shared" si="34"/>
        <v>2139.0834203150407</v>
      </c>
    </row>
    <row r="717" spans="2:6" ht="14.25" customHeight="1" thickBot="1">
      <c r="B717" s="249"/>
      <c r="C717" s="250"/>
      <c r="D717" s="251"/>
      <c r="E717" s="275"/>
      <c r="F717" s="207"/>
    </row>
    <row r="718" spans="2:6" ht="9.9499999999999993" customHeight="1" thickBot="1">
      <c r="C718" s="28"/>
      <c r="E718" s="277"/>
      <c r="F718" s="284"/>
    </row>
    <row r="719" spans="2:6" ht="14.25" customHeight="1">
      <c r="B719" s="229"/>
      <c r="C719" s="235"/>
      <c r="D719" s="105"/>
      <c r="E719" s="290"/>
      <c r="F719" s="291"/>
    </row>
    <row r="720" spans="2:6" ht="14.25" customHeight="1">
      <c r="B720" s="100"/>
      <c r="C720" s="239" t="s">
        <v>1112</v>
      </c>
      <c r="D720" s="240" t="s">
        <v>183</v>
      </c>
      <c r="E720" s="324">
        <v>82.395855905760001</v>
      </c>
      <c r="F720" s="325">
        <f t="shared" ref="F720:F729" si="35">E720*(100-$F$5)/100</f>
        <v>82.395855905760001</v>
      </c>
    </row>
    <row r="721" spans="2:6" ht="14.25" customHeight="1">
      <c r="B721" s="99" t="s">
        <v>1512</v>
      </c>
      <c r="C721" s="231" t="s">
        <v>1113</v>
      </c>
      <c r="D721" s="232" t="s">
        <v>133</v>
      </c>
      <c r="E721" s="222">
        <v>139.69836739440004</v>
      </c>
      <c r="F721" s="326">
        <f t="shared" si="35"/>
        <v>139.69836739440004</v>
      </c>
    </row>
    <row r="722" spans="2:6" ht="14.25" customHeight="1">
      <c r="B722" s="99" t="s">
        <v>1469</v>
      </c>
      <c r="C722" s="231" t="s">
        <v>1114</v>
      </c>
      <c r="D722" s="232" t="s">
        <v>132</v>
      </c>
      <c r="E722" s="222">
        <v>175.54600227600005</v>
      </c>
      <c r="F722" s="326">
        <f t="shared" si="35"/>
        <v>175.54600227600002</v>
      </c>
    </row>
    <row r="723" spans="2:6" ht="14.25" customHeight="1">
      <c r="B723" s="97"/>
      <c r="C723" s="231" t="s">
        <v>1115</v>
      </c>
      <c r="D723" s="232" t="s">
        <v>131</v>
      </c>
      <c r="E723" s="222">
        <v>214.96497456528007</v>
      </c>
      <c r="F723" s="326">
        <f t="shared" si="35"/>
        <v>214.96497456528007</v>
      </c>
    </row>
    <row r="724" spans="2:6" ht="14.25" customHeight="1">
      <c r="B724" s="4"/>
      <c r="C724" s="231" t="s">
        <v>1116</v>
      </c>
      <c r="D724" s="232" t="s">
        <v>130</v>
      </c>
      <c r="E724" s="222">
        <v>295.54830960624008</v>
      </c>
      <c r="F724" s="326">
        <f t="shared" si="35"/>
        <v>295.54830960624008</v>
      </c>
    </row>
    <row r="725" spans="2:6" ht="14.25" customHeight="1">
      <c r="B725" s="230"/>
      <c r="C725" s="231" t="s">
        <v>1117</v>
      </c>
      <c r="D725" s="232" t="s">
        <v>134</v>
      </c>
      <c r="E725" s="222">
        <v>252.55799990928008</v>
      </c>
      <c r="F725" s="326">
        <f t="shared" si="35"/>
        <v>252.55799990928008</v>
      </c>
    </row>
    <row r="726" spans="2:6" ht="14.25" customHeight="1">
      <c r="B726" s="230"/>
      <c r="C726" s="231" t="s">
        <v>1118</v>
      </c>
      <c r="D726" s="232" t="s">
        <v>135</v>
      </c>
      <c r="E726" s="222">
        <v>349.30633584816019</v>
      </c>
      <c r="F726" s="326">
        <f t="shared" si="35"/>
        <v>349.30633584816019</v>
      </c>
    </row>
    <row r="727" spans="2:6" ht="14.25" customHeight="1">
      <c r="B727" s="230"/>
      <c r="C727" s="231" t="s">
        <v>1119</v>
      </c>
      <c r="D727" s="232" t="s">
        <v>157</v>
      </c>
      <c r="E727" s="222">
        <v>763.07128408080018</v>
      </c>
      <c r="F727" s="326">
        <f t="shared" si="35"/>
        <v>763.0712840808003</v>
      </c>
    </row>
    <row r="728" spans="2:6" ht="14.25" customHeight="1">
      <c r="B728" s="230"/>
      <c r="C728" s="231" t="s">
        <v>1120</v>
      </c>
      <c r="D728" s="232" t="s">
        <v>158</v>
      </c>
      <c r="E728" s="222">
        <v>1196.5591445385605</v>
      </c>
      <c r="F728" s="326">
        <f>E728*(100-$F$5)/100</f>
        <v>1196.5591445385605</v>
      </c>
    </row>
    <row r="729" spans="2:6" ht="14.25" customHeight="1">
      <c r="B729" s="230"/>
      <c r="C729" s="231" t="s">
        <v>1121</v>
      </c>
      <c r="D729" s="232" t="s">
        <v>159</v>
      </c>
      <c r="E729" s="222">
        <v>1587.0566952993604</v>
      </c>
      <c r="F729" s="326">
        <f t="shared" si="35"/>
        <v>1587.0566952993604</v>
      </c>
    </row>
    <row r="730" spans="2:6" ht="14.25" customHeight="1" thickBot="1">
      <c r="B730" s="249"/>
      <c r="C730" s="250"/>
      <c r="D730" s="251"/>
      <c r="E730" s="275"/>
      <c r="F730" s="207"/>
    </row>
    <row r="731" spans="2:6" ht="9.9499999999999993" customHeight="1" thickBot="1">
      <c r="C731" s="28"/>
      <c r="E731" s="277"/>
      <c r="F731" s="284"/>
    </row>
    <row r="732" spans="2:6" ht="14.25" customHeight="1">
      <c r="B732" s="229"/>
      <c r="C732" s="235"/>
      <c r="D732" s="105"/>
      <c r="E732" s="290"/>
      <c r="F732" s="291"/>
    </row>
    <row r="733" spans="2:6" ht="14.25" customHeight="1">
      <c r="B733" s="99" t="s">
        <v>1512</v>
      </c>
      <c r="C733" s="373" t="s">
        <v>1122</v>
      </c>
      <c r="D733" s="374" t="s">
        <v>133</v>
      </c>
      <c r="E733" s="430">
        <v>211.35335891616003</v>
      </c>
      <c r="F733" s="407">
        <f t="shared" ref="F733:F738" si="36">E733*(100-$F$5)/100</f>
        <v>211.35335891616003</v>
      </c>
    </row>
    <row r="734" spans="2:6" ht="14.25" customHeight="1">
      <c r="B734" s="99" t="s">
        <v>1651</v>
      </c>
      <c r="C734" s="333" t="s">
        <v>1123</v>
      </c>
      <c r="D734" s="334" t="s">
        <v>132</v>
      </c>
      <c r="E734" s="431">
        <v>266.89705386192003</v>
      </c>
      <c r="F734" s="406">
        <f t="shared" si="36"/>
        <v>266.89705386192003</v>
      </c>
    </row>
    <row r="735" spans="2:6" ht="14.25" customHeight="1">
      <c r="B735" s="99"/>
      <c r="C735" s="333" t="s">
        <v>1124</v>
      </c>
      <c r="D735" s="334" t="s">
        <v>131</v>
      </c>
      <c r="E735" s="431">
        <v>322.42732272720013</v>
      </c>
      <c r="F735" s="406">
        <f t="shared" si="36"/>
        <v>322.42732272720013</v>
      </c>
    </row>
    <row r="736" spans="2:6" ht="14.25" customHeight="1">
      <c r="B736" s="4"/>
      <c r="C736" s="333" t="s">
        <v>1125</v>
      </c>
      <c r="D736" s="334" t="s">
        <v>130</v>
      </c>
      <c r="E736" s="431">
        <v>381.54235508064011</v>
      </c>
      <c r="F736" s="406">
        <f t="shared" si="36"/>
        <v>381.54235508064011</v>
      </c>
    </row>
    <row r="737" spans="2:6" ht="14.25" customHeight="1">
      <c r="B737" s="230"/>
      <c r="C737" s="333" t="s">
        <v>1126</v>
      </c>
      <c r="D737" s="334" t="s">
        <v>134</v>
      </c>
      <c r="E737" s="431">
        <v>413.80522647408009</v>
      </c>
      <c r="F737" s="406">
        <f t="shared" si="36"/>
        <v>413.80522647408014</v>
      </c>
    </row>
    <row r="738" spans="2:6" ht="14.25" customHeight="1" thickBot="1">
      <c r="B738" s="249"/>
      <c r="C738" s="798" t="s">
        <v>1127</v>
      </c>
      <c r="D738" s="799" t="s">
        <v>135</v>
      </c>
      <c r="E738" s="808">
        <v>680.68885425552014</v>
      </c>
      <c r="F738" s="809">
        <f t="shared" si="36"/>
        <v>680.68885425552014</v>
      </c>
    </row>
    <row r="739" spans="2:6" ht="9.9499999999999993" customHeight="1" thickBot="1">
      <c r="C739" s="279"/>
      <c r="D739" s="327"/>
      <c r="E739" s="408"/>
      <c r="F739" s="409"/>
    </row>
    <row r="740" spans="2:6" ht="14.25" customHeight="1">
      <c r="B740" s="229"/>
      <c r="C740" s="301"/>
      <c r="D740" s="331"/>
      <c r="E740" s="434"/>
      <c r="F740" s="435"/>
    </row>
    <row r="741" spans="2:6" ht="14.25" customHeight="1">
      <c r="B741" s="100"/>
      <c r="C741" s="353" t="s">
        <v>1128</v>
      </c>
      <c r="D741" s="354" t="s">
        <v>182</v>
      </c>
      <c r="E741" s="370" t="s">
        <v>1373</v>
      </c>
      <c r="F741" s="371" t="s">
        <v>1373</v>
      </c>
    </row>
    <row r="742" spans="2:6" ht="14.25" customHeight="1">
      <c r="B742" s="99" t="s">
        <v>1512</v>
      </c>
      <c r="C742" s="231" t="s">
        <v>1129</v>
      </c>
      <c r="D742" s="232" t="s">
        <v>152</v>
      </c>
      <c r="E742" s="222">
        <v>77.038849794240022</v>
      </c>
      <c r="F742" s="406">
        <f t="shared" ref="F742:F750" si="37">E742*(100-$F$5)/100</f>
        <v>77.038849794240022</v>
      </c>
    </row>
    <row r="743" spans="2:6" ht="14.25" customHeight="1">
      <c r="B743" s="117" t="s">
        <v>1644</v>
      </c>
      <c r="C743" s="231" t="s">
        <v>1130</v>
      </c>
      <c r="D743" s="232" t="s">
        <v>19</v>
      </c>
      <c r="E743" s="222">
        <v>91.351051585920032</v>
      </c>
      <c r="F743" s="406">
        <f t="shared" si="37"/>
        <v>91.351051585920032</v>
      </c>
    </row>
    <row r="744" spans="2:6" ht="14.25" customHeight="1">
      <c r="B744" s="97"/>
      <c r="C744" s="231" t="s">
        <v>1131</v>
      </c>
      <c r="D744" s="232" t="s">
        <v>22</v>
      </c>
      <c r="E744" s="222">
        <v>116.43096992256004</v>
      </c>
      <c r="F744" s="406">
        <f t="shared" si="37"/>
        <v>116.43096992256004</v>
      </c>
    </row>
    <row r="745" spans="2:6" ht="14.25" customHeight="1">
      <c r="B745" s="4"/>
      <c r="C745" s="231" t="s">
        <v>1132</v>
      </c>
      <c r="D745" s="232" t="s">
        <v>23</v>
      </c>
      <c r="E745" s="222">
        <v>128.97092909088002</v>
      </c>
      <c r="F745" s="406">
        <f t="shared" si="37"/>
        <v>128.97092909088002</v>
      </c>
    </row>
    <row r="746" spans="2:6" ht="14.25" customHeight="1">
      <c r="B746" s="230"/>
      <c r="C746" s="231" t="s">
        <v>1133</v>
      </c>
      <c r="D746" s="232" t="s">
        <v>25</v>
      </c>
      <c r="E746" s="222">
        <v>173.74690749168005</v>
      </c>
      <c r="F746" s="406">
        <f t="shared" si="37"/>
        <v>173.74690749168002</v>
      </c>
    </row>
    <row r="747" spans="2:6" ht="14.25" customHeight="1">
      <c r="B747" s="230"/>
      <c r="C747" s="231" t="s">
        <v>1134</v>
      </c>
      <c r="D747" s="232" t="s">
        <v>26</v>
      </c>
      <c r="E747" s="222">
        <v>252.55799990928008</v>
      </c>
      <c r="F747" s="406">
        <f t="shared" si="37"/>
        <v>252.55799990928008</v>
      </c>
    </row>
    <row r="748" spans="2:6" ht="14.25" customHeight="1">
      <c r="B748" s="230"/>
      <c r="C748" s="231" t="s">
        <v>1135</v>
      </c>
      <c r="D748" s="232" t="s">
        <v>154</v>
      </c>
      <c r="E748" s="222">
        <v>788.15120241744023</v>
      </c>
      <c r="F748" s="406">
        <f t="shared" si="37"/>
        <v>788.15120241744023</v>
      </c>
    </row>
    <row r="749" spans="2:6" ht="14.25" customHeight="1">
      <c r="B749" s="230"/>
      <c r="C749" s="231" t="s">
        <v>1136</v>
      </c>
      <c r="D749" s="232" t="s">
        <v>155</v>
      </c>
      <c r="E749" s="222">
        <v>1013.8570413667203</v>
      </c>
      <c r="F749" s="406">
        <f t="shared" si="37"/>
        <v>1013.8570413667202</v>
      </c>
    </row>
    <row r="750" spans="2:6" ht="14.25" customHeight="1">
      <c r="B750" s="230"/>
      <c r="C750" s="231" t="s">
        <v>1137</v>
      </c>
      <c r="D750" s="232" t="s">
        <v>156</v>
      </c>
      <c r="E750" s="222">
        <v>1647.9573963566406</v>
      </c>
      <c r="F750" s="406">
        <f t="shared" si="37"/>
        <v>1647.9573963566406</v>
      </c>
    </row>
    <row r="751" spans="2:6" ht="14.25" customHeight="1" thickBot="1">
      <c r="B751" s="249"/>
      <c r="C751" s="250"/>
      <c r="D751" s="251"/>
      <c r="E751" s="275"/>
      <c r="F751" s="207"/>
    </row>
    <row r="752" spans="2:6" ht="9.9499999999999993" customHeight="1" thickBot="1">
      <c r="C752" s="28"/>
      <c r="E752" s="277"/>
      <c r="F752" s="284"/>
    </row>
    <row r="753" spans="2:6" ht="14.25" customHeight="1">
      <c r="B753" s="229"/>
      <c r="C753" s="301"/>
      <c r="D753" s="331"/>
      <c r="E753" s="434"/>
      <c r="F753" s="435"/>
    </row>
    <row r="754" spans="2:6" ht="14.25" customHeight="1">
      <c r="B754" s="99" t="s">
        <v>2031</v>
      </c>
      <c r="C754" s="47"/>
      <c r="D754" s="328"/>
      <c r="E754" s="458"/>
      <c r="F754" s="460"/>
    </row>
    <row r="755" spans="2:6" ht="14.25" customHeight="1">
      <c r="B755" s="117" t="s">
        <v>1644</v>
      </c>
      <c r="C755" s="239" t="s">
        <v>2026</v>
      </c>
      <c r="D755" s="240" t="s">
        <v>2027</v>
      </c>
      <c r="E755" s="324">
        <v>240.16959820800002</v>
      </c>
      <c r="F755" s="407">
        <f t="shared" ref="F755:F757" si="38">E755*(100-$F$5)/100</f>
        <v>240.16959820800002</v>
      </c>
    </row>
    <row r="756" spans="2:6" ht="14.25" customHeight="1">
      <c r="B756" s="117"/>
      <c r="C756" s="231" t="s">
        <v>2028</v>
      </c>
      <c r="D756" s="232" t="s">
        <v>2029</v>
      </c>
      <c r="E756" s="222">
        <v>328.56535310400011</v>
      </c>
      <c r="F756" s="406">
        <f t="shared" si="38"/>
        <v>328.56535310400011</v>
      </c>
    </row>
    <row r="757" spans="2:6" ht="14.25" customHeight="1">
      <c r="B757" s="117"/>
      <c r="C757" s="231" t="s">
        <v>2030</v>
      </c>
      <c r="D757" s="232" t="s">
        <v>26</v>
      </c>
      <c r="E757" s="222">
        <v>369.14956761600007</v>
      </c>
      <c r="F757" s="406">
        <f t="shared" si="38"/>
        <v>369.14956761600007</v>
      </c>
    </row>
    <row r="758" spans="2:6" ht="14.25" customHeight="1">
      <c r="B758" s="117"/>
      <c r="C758" s="59"/>
      <c r="D758" s="29"/>
      <c r="E758" s="221"/>
      <c r="F758" s="460"/>
    </row>
    <row r="759" spans="2:6" ht="14.25" customHeight="1" thickBot="1">
      <c r="B759" s="708"/>
      <c r="C759" s="250"/>
      <c r="D759" s="251"/>
      <c r="E759" s="275"/>
      <c r="F759" s="433"/>
    </row>
    <row r="760" spans="2:6" ht="9.9499999999999993" customHeight="1" thickBot="1">
      <c r="C760" s="28"/>
      <c r="E760" s="277"/>
      <c r="F760" s="284"/>
    </row>
    <row r="761" spans="2:6" ht="14.25" customHeight="1">
      <c r="B761" s="688"/>
      <c r="C761" s="701"/>
      <c r="D761" s="566"/>
      <c r="E761" s="804"/>
      <c r="F761" s="689"/>
    </row>
    <row r="762" spans="2:6" ht="14.25" customHeight="1">
      <c r="B762" s="705" t="s">
        <v>2037</v>
      </c>
      <c r="C762" s="575"/>
      <c r="D762" s="571"/>
      <c r="E762" s="642"/>
      <c r="F762" s="807"/>
    </row>
    <row r="763" spans="2:6" ht="14.25" customHeight="1">
      <c r="B763" s="710" t="s">
        <v>2036</v>
      </c>
      <c r="C763" s="239" t="s">
        <v>2032</v>
      </c>
      <c r="D763" s="240" t="s">
        <v>2038</v>
      </c>
      <c r="E763" s="324">
        <v>481.67239680000006</v>
      </c>
      <c r="F763" s="407">
        <f t="shared" ref="F763:F764" si="39">E763*(100-$F$5)/100</f>
        <v>481.67239680000006</v>
      </c>
    </row>
    <row r="764" spans="2:6" ht="14.25" customHeight="1">
      <c r="B764" s="710"/>
      <c r="C764" s="231" t="s">
        <v>2034</v>
      </c>
      <c r="D764" s="232" t="s">
        <v>2039</v>
      </c>
      <c r="E764" s="222">
        <v>689.92895880000003</v>
      </c>
      <c r="F764" s="406">
        <f t="shared" si="39"/>
        <v>689.92895879999992</v>
      </c>
    </row>
    <row r="765" spans="2:6" ht="14.25" customHeight="1">
      <c r="B765" s="690"/>
      <c r="C765" s="575"/>
      <c r="D765" s="571"/>
      <c r="E765" s="642"/>
      <c r="F765" s="807"/>
    </row>
    <row r="766" spans="2:6" ht="14.25" customHeight="1">
      <c r="B766" s="684"/>
      <c r="C766" s="575"/>
      <c r="D766" s="571"/>
      <c r="E766" s="642"/>
      <c r="F766" s="807"/>
    </row>
    <row r="767" spans="2:6" ht="14.25" customHeight="1" thickBot="1">
      <c r="B767" s="685"/>
      <c r="C767" s="588"/>
      <c r="D767" s="589"/>
      <c r="E767" s="686"/>
      <c r="F767" s="687"/>
    </row>
    <row r="768" spans="2:6" ht="9.9499999999999993" customHeight="1" thickBot="1">
      <c r="C768" s="28"/>
      <c r="E768" s="277"/>
      <c r="F768" s="284"/>
    </row>
    <row r="769" spans="2:6" ht="14.25" customHeight="1">
      <c r="B769" s="688"/>
      <c r="C769" s="701"/>
      <c r="D769" s="566"/>
      <c r="E769" s="804"/>
      <c r="F769" s="689"/>
    </row>
    <row r="770" spans="2:6" ht="14.25" customHeight="1">
      <c r="B770" s="99" t="s">
        <v>2040</v>
      </c>
      <c r="C770" s="239" t="s">
        <v>2260</v>
      </c>
      <c r="D770" s="240" t="s">
        <v>152</v>
      </c>
      <c r="E770" s="324">
        <v>651.59272799999997</v>
      </c>
      <c r="F770" s="407">
        <f t="shared" ref="F770:F775" si="40">E770*(100-$F$5)/100</f>
        <v>651.59272799999997</v>
      </c>
    </row>
    <row r="771" spans="2:6" ht="14.25" customHeight="1">
      <c r="B771" s="117" t="s">
        <v>1644</v>
      </c>
      <c r="C771" s="239" t="s">
        <v>2261</v>
      </c>
      <c r="D771" s="240" t="s">
        <v>19</v>
      </c>
      <c r="E771" s="324">
        <v>758.38001803200018</v>
      </c>
      <c r="F771" s="407">
        <f t="shared" si="40"/>
        <v>758.38001803200018</v>
      </c>
    </row>
    <row r="772" spans="2:6" ht="14.25" customHeight="1">
      <c r="B772" s="716"/>
      <c r="C772" s="239" t="s">
        <v>2262</v>
      </c>
      <c r="D772" s="240" t="s">
        <v>22</v>
      </c>
      <c r="E772" s="324">
        <v>1016.208389547</v>
      </c>
      <c r="F772" s="407">
        <f t="shared" si="40"/>
        <v>1016.208389547</v>
      </c>
    </row>
    <row r="773" spans="2:6" ht="14.25" customHeight="1">
      <c r="B773" s="716"/>
      <c r="C773" s="239" t="s">
        <v>2263</v>
      </c>
      <c r="D773" s="240" t="s">
        <v>23</v>
      </c>
      <c r="E773" s="324">
        <v>1331.3319547320002</v>
      </c>
      <c r="F773" s="407">
        <f t="shared" si="40"/>
        <v>1331.3319547320002</v>
      </c>
    </row>
    <row r="774" spans="2:6" ht="14.25" customHeight="1">
      <c r="B774" s="684"/>
      <c r="C774" s="239" t="s">
        <v>2264</v>
      </c>
      <c r="D774" s="240" t="s">
        <v>25</v>
      </c>
      <c r="E774" s="324">
        <v>1796.4647542530004</v>
      </c>
      <c r="F774" s="407">
        <f t="shared" si="40"/>
        <v>1796.4647542530004</v>
      </c>
    </row>
    <row r="775" spans="2:6" ht="14.25" customHeight="1">
      <c r="B775" s="684"/>
      <c r="C775" s="239" t="s">
        <v>2265</v>
      </c>
      <c r="D775" s="240" t="s">
        <v>26</v>
      </c>
      <c r="E775" s="324">
        <v>2882.9899723950007</v>
      </c>
      <c r="F775" s="407">
        <f t="shared" si="40"/>
        <v>2882.9899723950007</v>
      </c>
    </row>
    <row r="776" spans="2:6" ht="14.25" customHeight="1" thickBot="1">
      <c r="B776" s="685"/>
      <c r="C776" s="588"/>
      <c r="D776" s="589"/>
      <c r="E776" s="686"/>
      <c r="F776" s="687"/>
    </row>
    <row r="777" spans="2:6" ht="9.9499999999999993" customHeight="1" thickBot="1">
      <c r="B777" s="709"/>
      <c r="C777" s="575"/>
      <c r="D777" s="571"/>
      <c r="E777" s="642"/>
      <c r="F777" s="790"/>
    </row>
    <row r="778" spans="2:6" ht="14.25" customHeight="1">
      <c r="B778" s="688"/>
      <c r="C778" s="701"/>
      <c r="D778" s="566"/>
      <c r="E778" s="804"/>
      <c r="F778" s="689"/>
    </row>
    <row r="779" spans="2:6" ht="14.25" customHeight="1">
      <c r="B779" s="99" t="s">
        <v>2040</v>
      </c>
      <c r="C779" s="239" t="s">
        <v>2266</v>
      </c>
      <c r="D779" s="240" t="s">
        <v>152</v>
      </c>
      <c r="E779" s="324">
        <v>696.80215332000012</v>
      </c>
      <c r="F779" s="407">
        <f t="shared" ref="F779:F784" si="41">E779*(100-$F$5)/100</f>
        <v>696.80215332000012</v>
      </c>
    </row>
    <row r="780" spans="2:6" ht="14.25" customHeight="1">
      <c r="B780" s="117" t="s">
        <v>1643</v>
      </c>
      <c r="C780" s="239" t="s">
        <v>2267</v>
      </c>
      <c r="D780" s="240" t="s">
        <v>19</v>
      </c>
      <c r="E780" s="324">
        <v>761.04221895000023</v>
      </c>
      <c r="F780" s="407">
        <f t="shared" si="41"/>
        <v>761.04221895000023</v>
      </c>
    </row>
    <row r="781" spans="2:6" ht="14.25" customHeight="1">
      <c r="B781" s="716"/>
      <c r="C781" s="239" t="s">
        <v>2268</v>
      </c>
      <c r="D781" s="240" t="s">
        <v>22</v>
      </c>
      <c r="E781" s="324">
        <v>1085.7149830800004</v>
      </c>
      <c r="F781" s="407">
        <f t="shared" si="41"/>
        <v>1085.7149830800004</v>
      </c>
    </row>
    <row r="782" spans="2:6" ht="14.25" customHeight="1">
      <c r="B782" s="684"/>
      <c r="C782" s="239" t="s">
        <v>2269</v>
      </c>
      <c r="D782" s="240" t="s">
        <v>23</v>
      </c>
      <c r="E782" s="324">
        <v>1644.7771758600006</v>
      </c>
      <c r="F782" s="407">
        <f t="shared" si="41"/>
        <v>1644.7771758600006</v>
      </c>
    </row>
    <row r="783" spans="2:6" ht="14.25" customHeight="1">
      <c r="B783" s="684"/>
      <c r="C783" s="239" t="s">
        <v>2270</v>
      </c>
      <c r="D783" s="240" t="s">
        <v>25</v>
      </c>
      <c r="E783" s="324">
        <v>1720.01328876</v>
      </c>
      <c r="F783" s="407">
        <f t="shared" si="41"/>
        <v>1720.0132887600003</v>
      </c>
    </row>
    <row r="784" spans="2:6" ht="14.25" customHeight="1">
      <c r="B784" s="684"/>
      <c r="C784" s="239" t="s">
        <v>2271</v>
      </c>
      <c r="D784" s="240" t="s">
        <v>26</v>
      </c>
      <c r="E784" s="324">
        <v>2390.1934329000005</v>
      </c>
      <c r="F784" s="407">
        <f t="shared" si="41"/>
        <v>2390.1934329000005</v>
      </c>
    </row>
    <row r="785" spans="2:6" ht="14.25" customHeight="1" thickBot="1">
      <c r="B785" s="685"/>
      <c r="C785" s="588"/>
      <c r="D785" s="589"/>
      <c r="E785" s="686"/>
      <c r="F785" s="687"/>
    </row>
    <row r="786" spans="2:6" ht="9.9499999999999993" customHeight="1" thickBot="1">
      <c r="B786" s="709"/>
      <c r="C786" s="575"/>
      <c r="D786" s="571"/>
      <c r="E786" s="642"/>
      <c r="F786" s="790"/>
    </row>
    <row r="787" spans="2:6" ht="14.25" customHeight="1">
      <c r="B787" s="688"/>
      <c r="C787" s="701"/>
      <c r="D787" s="566"/>
      <c r="E787" s="804"/>
      <c r="F787" s="689"/>
    </row>
    <row r="788" spans="2:6" ht="14.25" customHeight="1">
      <c r="B788" s="705" t="s">
        <v>2313</v>
      </c>
      <c r="C788" s="575"/>
      <c r="D788" s="571"/>
      <c r="E788" s="642"/>
      <c r="F788" s="807"/>
    </row>
    <row r="789" spans="2:6" ht="14.25" customHeight="1">
      <c r="B789" s="117" t="s">
        <v>1644</v>
      </c>
      <c r="C789" s="239" t="s">
        <v>2333</v>
      </c>
      <c r="D789" s="240" t="s">
        <v>152</v>
      </c>
      <c r="E789" s="324">
        <v>228.13585200000003</v>
      </c>
      <c r="F789" s="407">
        <f t="shared" ref="F789" si="42">E789*(100-$F$5)/100</f>
        <v>228.135852</v>
      </c>
    </row>
    <row r="790" spans="2:6" ht="14.25" customHeight="1">
      <c r="B790" s="117"/>
      <c r="C790" s="239" t="s">
        <v>2334</v>
      </c>
      <c r="D790" s="240" t="s">
        <v>170</v>
      </c>
      <c r="E790" s="324">
        <v>239.55944400000001</v>
      </c>
      <c r="F790" s="407">
        <f t="shared" ref="F790:F791" si="43">E790*(100-$F$5)/100</f>
        <v>239.55944400000001</v>
      </c>
    </row>
    <row r="791" spans="2:6" ht="14.25" customHeight="1">
      <c r="B791" s="710"/>
      <c r="C791" s="231" t="s">
        <v>2335</v>
      </c>
      <c r="D791" s="240" t="s">
        <v>19</v>
      </c>
      <c r="E791" s="222">
        <v>365.44294800000006</v>
      </c>
      <c r="F791" s="406">
        <f t="shared" si="43"/>
        <v>365.44294800000006</v>
      </c>
    </row>
    <row r="792" spans="2:6" ht="14.25" customHeight="1">
      <c r="B792" s="690"/>
      <c r="C792" s="59"/>
      <c r="D792" s="29"/>
      <c r="E792" s="221"/>
      <c r="F792" s="460"/>
    </row>
    <row r="793" spans="2:6" ht="14.25" customHeight="1">
      <c r="B793" s="684"/>
      <c r="C793" s="575"/>
      <c r="D793" s="571"/>
      <c r="E793" s="642"/>
      <c r="F793" s="807"/>
    </row>
    <row r="794" spans="2:6" ht="14.25" customHeight="1" thickBot="1">
      <c r="B794" s="685"/>
      <c r="C794" s="588"/>
      <c r="D794" s="589"/>
      <c r="E794" s="686"/>
      <c r="F794" s="687"/>
    </row>
    <row r="795" spans="2:6" ht="14.25" customHeight="1">
      <c r="B795" s="709"/>
      <c r="C795" s="575"/>
      <c r="D795" s="571"/>
      <c r="E795" s="642"/>
      <c r="F795" s="790"/>
    </row>
    <row r="796" spans="2:6" ht="9.9499999999999993" customHeight="1" thickBot="1">
      <c r="C796" s="28"/>
      <c r="E796" s="277"/>
      <c r="F796" s="284"/>
    </row>
    <row r="797" spans="2:6" ht="14.25" customHeight="1">
      <c r="B797" s="229"/>
      <c r="C797" s="235"/>
      <c r="D797" s="105"/>
      <c r="E797" s="290"/>
      <c r="F797" s="291"/>
    </row>
    <row r="798" spans="2:6" ht="14.25" customHeight="1">
      <c r="B798" s="99" t="s">
        <v>1511</v>
      </c>
      <c r="C798" s="373" t="s">
        <v>1138</v>
      </c>
      <c r="D798" s="374" t="s">
        <v>514</v>
      </c>
      <c r="E798" s="430">
        <v>204.53291003232005</v>
      </c>
      <c r="F798" s="407">
        <f t="shared" ref="F798:F803" si="44">E798*(100-$F$5)/100</f>
        <v>204.53291003232005</v>
      </c>
    </row>
    <row r="799" spans="2:6" ht="14.25" customHeight="1">
      <c r="B799" s="99"/>
      <c r="C799" s="333" t="s">
        <v>1139</v>
      </c>
      <c r="D799" s="334" t="s">
        <v>1654</v>
      </c>
      <c r="E799" s="431">
        <v>230.09616726624006</v>
      </c>
      <c r="F799" s="406">
        <f t="shared" si="44"/>
        <v>230.09616726624006</v>
      </c>
    </row>
    <row r="800" spans="2:6" ht="14.25" customHeight="1">
      <c r="B800" s="230"/>
      <c r="C800" s="333" t="s">
        <v>1140</v>
      </c>
      <c r="D800" s="334" t="s">
        <v>1655</v>
      </c>
      <c r="E800" s="431">
        <v>255.64599841968007</v>
      </c>
      <c r="F800" s="406">
        <f t="shared" si="44"/>
        <v>255.64599841968007</v>
      </c>
    </row>
    <row r="801" spans="2:6" ht="14.25" customHeight="1">
      <c r="B801" s="230"/>
      <c r="C801" s="333" t="s">
        <v>1141</v>
      </c>
      <c r="D801" s="334" t="s">
        <v>1656</v>
      </c>
      <c r="E801" s="431">
        <v>272.69712062928011</v>
      </c>
      <c r="F801" s="406">
        <f t="shared" si="44"/>
        <v>272.69712062928011</v>
      </c>
    </row>
    <row r="802" spans="2:6" ht="14.25" customHeight="1">
      <c r="B802" s="230"/>
      <c r="C802" s="333" t="s">
        <v>1142</v>
      </c>
      <c r="D802" s="334" t="s">
        <v>1657</v>
      </c>
      <c r="E802" s="431">
        <v>468.67761739584012</v>
      </c>
      <c r="F802" s="406">
        <f t="shared" si="44"/>
        <v>468.67761739584012</v>
      </c>
    </row>
    <row r="803" spans="2:6" ht="14.25" customHeight="1">
      <c r="B803" s="230"/>
      <c r="C803" s="333" t="s">
        <v>1143</v>
      </c>
      <c r="D803" s="334" t="s">
        <v>515</v>
      </c>
      <c r="E803" s="431">
        <v>528.32969296848012</v>
      </c>
      <c r="F803" s="406">
        <f t="shared" si="44"/>
        <v>528.32969296848012</v>
      </c>
    </row>
    <row r="804" spans="2:6" ht="14.25" customHeight="1" thickBot="1">
      <c r="B804" s="249"/>
      <c r="C804" s="329"/>
      <c r="D804" s="330"/>
      <c r="E804" s="432"/>
      <c r="F804" s="433"/>
    </row>
    <row r="805" spans="2:6" ht="14.25" customHeight="1" thickBot="1">
      <c r="C805" s="279"/>
      <c r="D805" s="327"/>
      <c r="E805" s="408"/>
      <c r="F805" s="409"/>
    </row>
    <row r="806" spans="2:6" ht="14.25" customHeight="1">
      <c r="B806" s="229"/>
      <c r="C806" s="301"/>
      <c r="D806" s="331"/>
      <c r="E806" s="434"/>
      <c r="F806" s="435"/>
    </row>
    <row r="807" spans="2:6" ht="14.25" customHeight="1">
      <c r="B807" s="100"/>
      <c r="C807" s="239">
        <v>50137020</v>
      </c>
      <c r="D807" s="240" t="s">
        <v>133</v>
      </c>
      <c r="E807" s="324">
        <v>42.990309696960018</v>
      </c>
      <c r="F807" s="325">
        <f t="shared" ref="F807:F812" si="45">E807*(100-$F$5)/100</f>
        <v>42.990309696960018</v>
      </c>
    </row>
    <row r="808" spans="2:6" ht="14.25" customHeight="1">
      <c r="B808" s="99" t="s">
        <v>1510</v>
      </c>
      <c r="C808" s="231">
        <v>50137025</v>
      </c>
      <c r="D808" s="232" t="s">
        <v>132</v>
      </c>
      <c r="E808" s="222">
        <v>44.789404481280009</v>
      </c>
      <c r="F808" s="326">
        <f t="shared" si="45"/>
        <v>44.789404481280009</v>
      </c>
    </row>
    <row r="809" spans="2:6" ht="14.25" customHeight="1">
      <c r="B809" s="99" t="s">
        <v>1499</v>
      </c>
      <c r="C809" s="231">
        <v>50137032</v>
      </c>
      <c r="D809" s="232" t="s">
        <v>131</v>
      </c>
      <c r="E809" s="222">
        <v>64.48546454544001</v>
      </c>
      <c r="F809" s="326">
        <f t="shared" si="45"/>
        <v>64.48546454544001</v>
      </c>
    </row>
    <row r="810" spans="2:6" ht="14.25" customHeight="1">
      <c r="B810" s="4"/>
      <c r="C810" s="231">
        <v>50137040</v>
      </c>
      <c r="D810" s="232" t="s">
        <v>130</v>
      </c>
      <c r="E810" s="222">
        <v>94.949241154560028</v>
      </c>
      <c r="F810" s="326">
        <f t="shared" si="45"/>
        <v>94.949241154560028</v>
      </c>
    </row>
    <row r="811" spans="2:6" ht="14.25" customHeight="1">
      <c r="B811" s="230"/>
      <c r="C811" s="231">
        <v>50137050</v>
      </c>
      <c r="D811" s="232" t="s">
        <v>134</v>
      </c>
      <c r="E811" s="222">
        <v>109.26144294624002</v>
      </c>
      <c r="F811" s="326">
        <f t="shared" si="45"/>
        <v>109.26144294624002</v>
      </c>
    </row>
    <row r="812" spans="2:6" ht="14.25" customHeight="1">
      <c r="B812" s="230"/>
      <c r="C812" s="231">
        <v>50137063</v>
      </c>
      <c r="D812" s="232" t="s">
        <v>135</v>
      </c>
      <c r="E812" s="222">
        <v>121.80140211456002</v>
      </c>
      <c r="F812" s="326">
        <f t="shared" si="45"/>
        <v>121.80140211456002</v>
      </c>
    </row>
    <row r="813" spans="2:6" ht="14.25" customHeight="1" thickBot="1">
      <c r="B813" s="249"/>
      <c r="C813" s="250"/>
      <c r="D813" s="251"/>
      <c r="E813" s="275"/>
      <c r="F813" s="207"/>
    </row>
    <row r="814" spans="2:6" ht="14.25" customHeight="1" thickBot="1">
      <c r="C814" s="28"/>
      <c r="E814" s="277"/>
      <c r="F814" s="284"/>
    </row>
    <row r="815" spans="2:6" ht="14.25" customHeight="1">
      <c r="B815" s="229"/>
      <c r="C815" s="235"/>
      <c r="D815" s="105"/>
      <c r="E815" s="290"/>
      <c r="F815" s="291"/>
    </row>
    <row r="816" spans="2:6" ht="14.25" customHeight="1">
      <c r="B816" s="100"/>
      <c r="C816" s="239" t="s">
        <v>1144</v>
      </c>
      <c r="D816" s="240" t="s">
        <v>133</v>
      </c>
      <c r="E816" s="324">
        <v>42.990309696960018</v>
      </c>
      <c r="F816" s="325">
        <f t="shared" ref="F816:F821" si="46">E816*(100-$F$5)/100</f>
        <v>42.990309696960018</v>
      </c>
    </row>
    <row r="817" spans="2:6" ht="14.25" customHeight="1">
      <c r="B817" s="99" t="s">
        <v>1507</v>
      </c>
      <c r="C817" s="231" t="s">
        <v>1145</v>
      </c>
      <c r="D817" s="232" t="s">
        <v>132</v>
      </c>
      <c r="E817" s="222">
        <v>44.789404481280009</v>
      </c>
      <c r="F817" s="326">
        <f t="shared" si="46"/>
        <v>44.789404481280009</v>
      </c>
    </row>
    <row r="818" spans="2:6" ht="14.25" customHeight="1">
      <c r="B818" s="99" t="s">
        <v>1499</v>
      </c>
      <c r="C818" s="231" t="s">
        <v>1146</v>
      </c>
      <c r="D818" s="232" t="s">
        <v>131</v>
      </c>
      <c r="E818" s="222">
        <v>64.48546454544001</v>
      </c>
      <c r="F818" s="326">
        <f t="shared" si="46"/>
        <v>64.48546454544001</v>
      </c>
    </row>
    <row r="819" spans="2:6" ht="14.25" customHeight="1">
      <c r="B819" s="4"/>
      <c r="C819" s="231" t="s">
        <v>1147</v>
      </c>
      <c r="D819" s="232" t="s">
        <v>130</v>
      </c>
      <c r="E819" s="222">
        <v>94.949241154560028</v>
      </c>
      <c r="F819" s="326">
        <f t="shared" si="46"/>
        <v>94.949241154560028</v>
      </c>
    </row>
    <row r="820" spans="2:6" ht="14.25" customHeight="1">
      <c r="B820" s="230"/>
      <c r="C820" s="231" t="s">
        <v>1148</v>
      </c>
      <c r="D820" s="232" t="s">
        <v>134</v>
      </c>
      <c r="E820" s="222">
        <v>109.26144294624002</v>
      </c>
      <c r="F820" s="326">
        <f t="shared" si="46"/>
        <v>109.26144294624002</v>
      </c>
    </row>
    <row r="821" spans="2:6" ht="14.25" customHeight="1">
      <c r="B821" s="230"/>
      <c r="C821" s="231" t="s">
        <v>1149</v>
      </c>
      <c r="D821" s="232" t="s">
        <v>135</v>
      </c>
      <c r="E821" s="222">
        <v>121.80140211456002</v>
      </c>
      <c r="F821" s="326">
        <f t="shared" si="46"/>
        <v>121.80140211456002</v>
      </c>
    </row>
    <row r="822" spans="2:6" ht="14.25" customHeight="1" thickBot="1">
      <c r="B822" s="249"/>
      <c r="C822" s="250"/>
      <c r="D822" s="251"/>
      <c r="E822" s="275"/>
      <c r="F822" s="207"/>
    </row>
    <row r="823" spans="2:6" ht="14.25" customHeight="1" thickBot="1">
      <c r="C823" s="28"/>
      <c r="E823" s="277"/>
      <c r="F823" s="284"/>
    </row>
    <row r="824" spans="2:6" ht="14.25" customHeight="1">
      <c r="B824" s="229"/>
      <c r="C824" s="235"/>
      <c r="D824" s="105"/>
      <c r="E824" s="290"/>
      <c r="F824" s="291"/>
    </row>
    <row r="825" spans="2:6" ht="14.25" customHeight="1">
      <c r="B825" s="99" t="s">
        <v>1509</v>
      </c>
      <c r="C825" s="239">
        <v>501116020</v>
      </c>
      <c r="D825" s="240">
        <v>20</v>
      </c>
      <c r="E825" s="324">
        <v>39.405546208800018</v>
      </c>
      <c r="F825" s="325">
        <f t="shared" ref="F825:F830" si="47">E825*(100-$F$5)/100</f>
        <v>39.405546208800018</v>
      </c>
    </row>
    <row r="826" spans="2:6" ht="14.25" customHeight="1">
      <c r="B826" s="99" t="s">
        <v>1508</v>
      </c>
      <c r="C826" s="231">
        <v>501116025</v>
      </c>
      <c r="D826" s="232">
        <v>25</v>
      </c>
      <c r="E826" s="222">
        <v>46.561647104640016</v>
      </c>
      <c r="F826" s="326">
        <f t="shared" si="47"/>
        <v>46.561647104640016</v>
      </c>
    </row>
    <row r="827" spans="2:6" ht="14.25" customHeight="1">
      <c r="B827" s="99"/>
      <c r="C827" s="231">
        <v>501116032</v>
      </c>
      <c r="D827" s="232">
        <v>32</v>
      </c>
      <c r="E827" s="222">
        <v>57.329363649600019</v>
      </c>
      <c r="F827" s="326">
        <f t="shared" si="47"/>
        <v>57.329363649600019</v>
      </c>
    </row>
    <row r="828" spans="2:6" ht="14.25" customHeight="1">
      <c r="B828" s="4"/>
      <c r="C828" s="239">
        <v>501116040</v>
      </c>
      <c r="D828" s="240">
        <v>40</v>
      </c>
      <c r="E828" s="324">
        <v>91.351051585920032</v>
      </c>
      <c r="F828" s="325">
        <f t="shared" si="47"/>
        <v>91.351051585920032</v>
      </c>
    </row>
    <row r="829" spans="2:6" ht="14.25" customHeight="1">
      <c r="B829" s="230"/>
      <c r="C829" s="231">
        <v>501116050</v>
      </c>
      <c r="D829" s="232">
        <v>50</v>
      </c>
      <c r="E829" s="222">
        <v>109.26144294624002</v>
      </c>
      <c r="F829" s="326">
        <f t="shared" si="47"/>
        <v>109.26144294624002</v>
      </c>
    </row>
    <row r="830" spans="2:6" ht="14.25" customHeight="1">
      <c r="B830" s="230"/>
      <c r="C830" s="231">
        <v>501116063</v>
      </c>
      <c r="D830" s="232">
        <v>63</v>
      </c>
      <c r="E830" s="222">
        <v>121.80140211456002</v>
      </c>
      <c r="F830" s="326">
        <f t="shared" si="47"/>
        <v>121.80140211456002</v>
      </c>
    </row>
    <row r="831" spans="2:6" ht="14.25" customHeight="1" thickBot="1">
      <c r="B831" s="249"/>
      <c r="C831" s="250"/>
      <c r="D831" s="251"/>
      <c r="E831" s="275"/>
      <c r="F831" s="207"/>
    </row>
    <row r="832" spans="2:6" ht="14.25" customHeight="1" thickBot="1">
      <c r="C832" s="28"/>
      <c r="E832" s="277"/>
      <c r="F832" s="284"/>
    </row>
    <row r="833" spans="2:6" ht="14.25" customHeight="1">
      <c r="B833" s="229"/>
      <c r="C833" s="235"/>
      <c r="D833" s="105"/>
      <c r="E833" s="290"/>
      <c r="F833" s="291"/>
    </row>
    <row r="834" spans="2:6" ht="14.25" customHeight="1">
      <c r="B834" s="100"/>
      <c r="C834" s="239" t="s">
        <v>1150</v>
      </c>
      <c r="D834" s="240">
        <v>20</v>
      </c>
      <c r="E834" s="324">
        <v>39.405546208800018</v>
      </c>
      <c r="F834" s="325">
        <f t="shared" ref="F834:F869" si="48">E834*(100-$F$5)/100</f>
        <v>39.405546208800018</v>
      </c>
    </row>
    <row r="835" spans="2:6" ht="14.25" customHeight="1">
      <c r="B835" s="99" t="s">
        <v>1507</v>
      </c>
      <c r="C835" s="231" t="s">
        <v>1151</v>
      </c>
      <c r="D835" s="232">
        <v>25</v>
      </c>
      <c r="E835" s="222">
        <v>46.561647104640016</v>
      </c>
      <c r="F835" s="326">
        <f t="shared" si="48"/>
        <v>46.561647104640016</v>
      </c>
    </row>
    <row r="836" spans="2:6" ht="14.25" customHeight="1">
      <c r="B836" s="99" t="s">
        <v>1506</v>
      </c>
      <c r="C836" s="231" t="s">
        <v>1152</v>
      </c>
      <c r="D836" s="232">
        <v>32</v>
      </c>
      <c r="E836" s="222">
        <v>57.329363649600019</v>
      </c>
      <c r="F836" s="326">
        <f t="shared" si="48"/>
        <v>57.329363649600019</v>
      </c>
    </row>
    <row r="837" spans="2:6" ht="14.25" customHeight="1">
      <c r="B837" s="4"/>
      <c r="C837" s="231" t="s">
        <v>1153</v>
      </c>
      <c r="D837" s="232">
        <v>40</v>
      </c>
      <c r="E837" s="222">
        <v>89.565382882080016</v>
      </c>
      <c r="F837" s="326">
        <f t="shared" si="48"/>
        <v>89.565382882080016</v>
      </c>
    </row>
    <row r="838" spans="2:6" ht="14.25" customHeight="1">
      <c r="B838" s="230"/>
      <c r="C838" s="231" t="s">
        <v>1154</v>
      </c>
      <c r="D838" s="232">
        <v>50</v>
      </c>
      <c r="E838" s="222">
        <v>102.10534205040003</v>
      </c>
      <c r="F838" s="326">
        <f t="shared" si="48"/>
        <v>102.10534205040003</v>
      </c>
    </row>
    <row r="839" spans="2:6" ht="14.25" customHeight="1">
      <c r="B839" s="230"/>
      <c r="C839" s="231" t="s">
        <v>1155</v>
      </c>
      <c r="D839" s="232">
        <v>63</v>
      </c>
      <c r="E839" s="222">
        <v>121.80140211456002</v>
      </c>
      <c r="F839" s="326">
        <f t="shared" si="48"/>
        <v>121.80140211456002</v>
      </c>
    </row>
    <row r="840" spans="2:6" ht="14.25" customHeight="1" thickBot="1">
      <c r="B840" s="249"/>
      <c r="C840" s="250"/>
      <c r="D840" s="251"/>
      <c r="E840" s="275"/>
      <c r="F840" s="207"/>
    </row>
    <row r="841" spans="2:6" ht="14.25" customHeight="1" thickBot="1">
      <c r="C841" s="28"/>
      <c r="E841" s="277"/>
      <c r="F841" s="284"/>
    </row>
    <row r="842" spans="2:6" ht="14.25" customHeight="1">
      <c r="B842" s="688"/>
      <c r="C842" s="701"/>
      <c r="D842" s="566"/>
      <c r="E842" s="804"/>
      <c r="F842" s="689"/>
    </row>
    <row r="843" spans="2:6" ht="14.25" customHeight="1">
      <c r="B843" s="705" t="s">
        <v>2044</v>
      </c>
      <c r="C843" s="712">
        <v>1051390019</v>
      </c>
      <c r="D843" s="713" t="s">
        <v>2038</v>
      </c>
      <c r="E843" s="1185">
        <v>804.46</v>
      </c>
      <c r="F843" s="1186">
        <f t="shared" ref="F843:F847" si="49">E843*(100-$F$5)/100</f>
        <v>804.46</v>
      </c>
    </row>
    <row r="844" spans="2:6" ht="14.25" customHeight="1">
      <c r="B844" s="710" t="s">
        <v>2045</v>
      </c>
      <c r="C844" s="1184" t="s">
        <v>2041</v>
      </c>
      <c r="D844" s="1184"/>
      <c r="E844" s="1180"/>
      <c r="F844" s="1182"/>
    </row>
    <row r="845" spans="2:6" ht="14.25" customHeight="1">
      <c r="B845" s="690"/>
      <c r="C845" s="712">
        <v>1051390050</v>
      </c>
      <c r="D845" s="713" t="s">
        <v>2033</v>
      </c>
      <c r="E845" s="1185">
        <v>696.86</v>
      </c>
      <c r="F845" s="1186">
        <f t="shared" si="49"/>
        <v>696.86</v>
      </c>
    </row>
    <row r="846" spans="2:6" ht="14.25" customHeight="1">
      <c r="B846" s="690"/>
      <c r="C846" s="1184" t="s">
        <v>2042</v>
      </c>
      <c r="D846" s="1184"/>
      <c r="E846" s="1180"/>
      <c r="F846" s="1182"/>
    </row>
    <row r="847" spans="2:6" ht="14.25" customHeight="1">
      <c r="B847" s="684"/>
      <c r="C847" s="714">
        <v>1051390063</v>
      </c>
      <c r="D847" s="715" t="s">
        <v>2035</v>
      </c>
      <c r="E847" s="1179">
        <v>965.97</v>
      </c>
      <c r="F847" s="1181">
        <f t="shared" si="49"/>
        <v>965.97</v>
      </c>
    </row>
    <row r="848" spans="2:6" ht="14.25" customHeight="1">
      <c r="B848" s="684"/>
      <c r="C848" s="1183" t="s">
        <v>2043</v>
      </c>
      <c r="D848" s="1183"/>
      <c r="E848" s="1180"/>
      <c r="F848" s="1182"/>
    </row>
    <row r="849" spans="2:6" ht="14.25" customHeight="1" thickBot="1">
      <c r="B849" s="685"/>
      <c r="C849" s="588"/>
      <c r="D849" s="589"/>
      <c r="E849" s="686"/>
      <c r="F849" s="687"/>
    </row>
    <row r="850" spans="2:6" ht="14.25" customHeight="1">
      <c r="B850" s="709"/>
      <c r="C850" s="575"/>
      <c r="D850" s="571"/>
      <c r="E850" s="642"/>
      <c r="F850" s="790"/>
    </row>
    <row r="851" spans="2:6" ht="14.25" customHeight="1">
      <c r="B851" s="709"/>
      <c r="C851" s="575"/>
      <c r="D851" s="571"/>
      <c r="E851" s="642"/>
      <c r="F851" s="790"/>
    </row>
    <row r="852" spans="2:6" ht="14.25" customHeight="1" thickBot="1">
      <c r="C852" s="28"/>
      <c r="E852" s="277"/>
      <c r="F852" s="284"/>
    </row>
    <row r="853" spans="2:6" ht="14.25" customHeight="1">
      <c r="B853" s="229"/>
      <c r="C853" s="235"/>
      <c r="D853" s="105"/>
      <c r="E853" s="290"/>
      <c r="F853" s="291"/>
    </row>
    <row r="854" spans="2:6" ht="14.25" customHeight="1">
      <c r="B854" s="372" t="s">
        <v>1504</v>
      </c>
      <c r="C854" s="239" t="s">
        <v>1156</v>
      </c>
      <c r="D854" s="240">
        <v>20</v>
      </c>
      <c r="E854" s="324">
        <v>32.236019232480011</v>
      </c>
      <c r="F854" s="325">
        <f t="shared" si="48"/>
        <v>32.236019232480011</v>
      </c>
    </row>
    <row r="855" spans="2:6" ht="14.25" customHeight="1">
      <c r="B855" s="372" t="s">
        <v>1505</v>
      </c>
      <c r="C855" s="231" t="s">
        <v>1157</v>
      </c>
      <c r="D855" s="232">
        <v>25</v>
      </c>
      <c r="E855" s="222">
        <v>35.834208801120013</v>
      </c>
      <c r="F855" s="326">
        <f t="shared" si="48"/>
        <v>35.834208801120013</v>
      </c>
    </row>
    <row r="856" spans="2:6" ht="14.25" customHeight="1">
      <c r="B856" s="372"/>
      <c r="C856" s="231" t="s">
        <v>1158</v>
      </c>
      <c r="D856" s="232">
        <v>32</v>
      </c>
      <c r="E856" s="222">
        <v>37.619877504960009</v>
      </c>
      <c r="F856" s="326">
        <f t="shared" si="48"/>
        <v>37.619877504960009</v>
      </c>
    </row>
    <row r="857" spans="2:6" ht="14.25" customHeight="1">
      <c r="B857" s="150"/>
      <c r="C857" s="231" t="s">
        <v>1159</v>
      </c>
      <c r="D857" s="232">
        <v>40</v>
      </c>
      <c r="E857" s="222">
        <v>42.990309696960018</v>
      </c>
      <c r="F857" s="326">
        <f t="shared" si="48"/>
        <v>42.990309696960018</v>
      </c>
    </row>
    <row r="858" spans="2:6" ht="14.25" customHeight="1">
      <c r="B858" s="150"/>
      <c r="C858" s="231" t="s">
        <v>1160</v>
      </c>
      <c r="D858" s="232">
        <v>50</v>
      </c>
      <c r="E858" s="222">
        <v>51.945505377120007</v>
      </c>
      <c r="F858" s="326">
        <f t="shared" si="48"/>
        <v>51.945505377120007</v>
      </c>
    </row>
    <row r="859" spans="2:6" ht="14.25" customHeight="1">
      <c r="B859" s="150"/>
      <c r="C859" s="231" t="s">
        <v>1161</v>
      </c>
      <c r="D859" s="232">
        <v>63</v>
      </c>
      <c r="E859" s="222">
        <v>57.329363649600019</v>
      </c>
      <c r="F859" s="326">
        <f t="shared" si="48"/>
        <v>57.329363649600019</v>
      </c>
    </row>
    <row r="860" spans="2:6" ht="14.25" customHeight="1">
      <c r="B860" s="151"/>
      <c r="C860" s="231" t="s">
        <v>1162</v>
      </c>
      <c r="D860" s="232">
        <v>75</v>
      </c>
      <c r="E860" s="222">
        <v>77.038849794240022</v>
      </c>
      <c r="F860" s="326">
        <f t="shared" si="48"/>
        <v>77.038849794240022</v>
      </c>
    </row>
    <row r="861" spans="2:6" ht="14.25" customHeight="1">
      <c r="B861" s="332"/>
      <c r="C861" s="231" t="s">
        <v>1163</v>
      </c>
      <c r="D861" s="232">
        <v>90</v>
      </c>
      <c r="E861" s="222">
        <v>82.395855905760001</v>
      </c>
      <c r="F861" s="326">
        <f t="shared" si="48"/>
        <v>82.395855905760001</v>
      </c>
    </row>
    <row r="862" spans="2:6" ht="14.25" customHeight="1">
      <c r="B862" s="272"/>
      <c r="C862" s="231" t="s">
        <v>1164</v>
      </c>
      <c r="D862" s="232">
        <v>110</v>
      </c>
      <c r="E862" s="222">
        <v>105.69010553856003</v>
      </c>
      <c r="F862" s="326">
        <f>E862*(100-$F$5)/100</f>
        <v>105.69010553856003</v>
      </c>
    </row>
    <row r="863" spans="2:6" ht="14.25" customHeight="1">
      <c r="B863" s="272"/>
      <c r="C863" s="231" t="s">
        <v>1165</v>
      </c>
      <c r="D863" s="232">
        <v>125</v>
      </c>
      <c r="E863" s="222">
        <v>125.38616560272003</v>
      </c>
      <c r="F863" s="326">
        <f t="shared" si="48"/>
        <v>125.38616560272003</v>
      </c>
    </row>
    <row r="864" spans="2:6" ht="14.25" customHeight="1">
      <c r="B864" s="272"/>
      <c r="C864" s="231" t="s">
        <v>1166</v>
      </c>
      <c r="D864" s="232">
        <v>140</v>
      </c>
      <c r="E864" s="222">
        <v>139.69836739440004</v>
      </c>
      <c r="F864" s="326">
        <f t="shared" si="48"/>
        <v>139.69836739440004</v>
      </c>
    </row>
    <row r="865" spans="2:6" ht="14.25" customHeight="1">
      <c r="B865" s="272"/>
      <c r="C865" s="231" t="s">
        <v>1167</v>
      </c>
      <c r="D865" s="232">
        <v>160</v>
      </c>
      <c r="E865" s="222">
        <v>155.84994221184002</v>
      </c>
      <c r="F865" s="326">
        <f t="shared" si="48"/>
        <v>155.84994221184002</v>
      </c>
    </row>
    <row r="866" spans="2:6" ht="14.25" customHeight="1">
      <c r="B866" s="272"/>
      <c r="C866" s="231" t="s">
        <v>1168</v>
      </c>
      <c r="D866" s="232">
        <v>200</v>
      </c>
      <c r="E866" s="222">
        <v>198.84025190880004</v>
      </c>
      <c r="F866" s="326">
        <f t="shared" si="48"/>
        <v>198.84025190880004</v>
      </c>
    </row>
    <row r="867" spans="2:6" ht="14.25" customHeight="1">
      <c r="B867" s="272"/>
      <c r="C867" s="231" t="s">
        <v>1169</v>
      </c>
      <c r="D867" s="232">
        <v>225</v>
      </c>
      <c r="E867" s="222">
        <v>428.11742826576017</v>
      </c>
      <c r="F867" s="326">
        <f t="shared" si="48"/>
        <v>428.11742826576017</v>
      </c>
    </row>
    <row r="868" spans="2:6" ht="14.25" customHeight="1">
      <c r="B868" s="272"/>
      <c r="C868" s="231" t="s">
        <v>1170</v>
      </c>
      <c r="D868" s="232">
        <v>250</v>
      </c>
      <c r="E868" s="222">
        <v>648.43940894256014</v>
      </c>
      <c r="F868" s="326">
        <f t="shared" si="48"/>
        <v>648.43940894256014</v>
      </c>
    </row>
    <row r="869" spans="2:6" ht="14.25" customHeight="1">
      <c r="B869" s="272"/>
      <c r="C869" s="231" t="s">
        <v>1171</v>
      </c>
      <c r="D869" s="232">
        <v>315</v>
      </c>
      <c r="E869" s="222">
        <v>1042.5217231915203</v>
      </c>
      <c r="F869" s="326">
        <f t="shared" si="48"/>
        <v>1042.5217231915203</v>
      </c>
    </row>
    <row r="870" spans="2:6" ht="14.25" customHeight="1" thickBot="1">
      <c r="B870" s="249"/>
      <c r="C870" s="266"/>
      <c r="D870" s="251"/>
      <c r="E870" s="810"/>
      <c r="F870" s="207"/>
    </row>
    <row r="871" spans="2:6" ht="14.25" customHeight="1">
      <c r="E871" s="624"/>
      <c r="F871" s="284"/>
    </row>
  </sheetData>
  <mergeCells count="15">
    <mergeCell ref="E847:E848"/>
    <mergeCell ref="F847:F848"/>
    <mergeCell ref="C848:D848"/>
    <mergeCell ref="C844:D844"/>
    <mergeCell ref="E843:E844"/>
    <mergeCell ref="F843:F844"/>
    <mergeCell ref="E845:E846"/>
    <mergeCell ref="F845:F846"/>
    <mergeCell ref="C846:D846"/>
    <mergeCell ref="B2:F2"/>
    <mergeCell ref="B3:B5"/>
    <mergeCell ref="D3:D5"/>
    <mergeCell ref="E3:E5"/>
    <mergeCell ref="F3:F4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&amp;"-,Obyčejné"
&amp;"-,Tučné"CLEVELINGS s.r.o.&amp;"-,Obyčejné"
Míškovice 238
768 52 Míškovice&amp;C
&amp;G&amp;R
&amp;"-,Obyčejné"Tel.:  +420 573 033 029
sales@clevelings.cz
www.clevelings.cz</oddFooter>
  </headerFooter>
  <ignoredErrors>
    <ignoredError sqref="D25 D124 D151 D204 D275 D442:D453 D9:D23 D109:D122 D135:D149 D259:D273 C683:C690" numberStoredAsText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theme="2"/>
  </sheetPr>
  <dimension ref="B2:M203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2" customWidth="1"/>
    <col min="2" max="2" width="45.7109375" style="27" customWidth="1"/>
    <col min="3" max="3" width="15.7109375" style="33" customWidth="1"/>
    <col min="4" max="4" width="10.7109375" style="8" customWidth="1"/>
    <col min="5" max="5" width="15.7109375" style="41" customWidth="1"/>
    <col min="6" max="6" width="15.7109375" style="14" customWidth="1"/>
    <col min="7" max="7" width="1.42578125" style="12" customWidth="1"/>
    <col min="8" max="11" width="9.140625" style="12"/>
    <col min="12" max="12" width="11.85546875" style="12" bestFit="1" customWidth="1"/>
    <col min="13" max="17" width="9.140625" style="12"/>
    <col min="18" max="18" width="4.85546875" style="12" bestFit="1" customWidth="1"/>
    <col min="19" max="16384" width="9.140625" style="12"/>
  </cols>
  <sheetData>
    <row r="2" spans="2:6" ht="20.85" customHeight="1">
      <c r="B2" s="1176" t="s">
        <v>1639</v>
      </c>
      <c r="C2" s="1176"/>
      <c r="D2" s="1176"/>
      <c r="E2" s="1176"/>
      <c r="F2" s="1176"/>
    </row>
    <row r="3" spans="2:6" ht="14.25" customHeight="1">
      <c r="B3" s="1053" t="s">
        <v>1376</v>
      </c>
      <c r="C3" s="1037" t="s">
        <v>1377</v>
      </c>
      <c r="D3" s="1034" t="s">
        <v>1414</v>
      </c>
      <c r="E3" s="1060" t="s">
        <v>1423</v>
      </c>
      <c r="F3" s="1043" t="s">
        <v>1637</v>
      </c>
    </row>
    <row r="4" spans="2:6" ht="14.25" customHeight="1">
      <c r="B4" s="1054"/>
      <c r="C4" s="1038"/>
      <c r="D4" s="1035"/>
      <c r="E4" s="1061"/>
      <c r="F4" s="1044"/>
    </row>
    <row r="5" spans="2:6" ht="14.25" customHeight="1">
      <c r="B5" s="1055"/>
      <c r="C5" s="1039"/>
      <c r="D5" s="1036"/>
      <c r="E5" s="1062"/>
      <c r="F5" s="792">
        <f>'RABATOVÝ LIST '!J19</f>
        <v>0</v>
      </c>
    </row>
    <row r="6" spans="2:6" ht="14.25" customHeight="1" thickBot="1">
      <c r="E6" s="14"/>
      <c r="F6" s="34"/>
    </row>
    <row r="7" spans="2:6" ht="14.25" customHeight="1">
      <c r="B7" s="74"/>
      <c r="C7" s="269"/>
      <c r="D7" s="105"/>
      <c r="E7" s="270"/>
      <c r="F7" s="436"/>
    </row>
    <row r="8" spans="2:6" ht="14.25" customHeight="1">
      <c r="B8" s="100"/>
      <c r="C8" s="239" t="s">
        <v>1172</v>
      </c>
      <c r="D8" s="240">
        <v>20</v>
      </c>
      <c r="E8" s="324">
        <v>453.1973466024001</v>
      </c>
      <c r="F8" s="325">
        <f t="shared" ref="F8:F16" si="0">E8*(100-$F$5)/100</f>
        <v>453.19734660240005</v>
      </c>
    </row>
    <row r="9" spans="2:6" ht="14.25" customHeight="1">
      <c r="B9" s="99" t="s">
        <v>1425</v>
      </c>
      <c r="C9" s="231" t="s">
        <v>1173</v>
      </c>
      <c r="D9" s="232">
        <v>25</v>
      </c>
      <c r="E9" s="222">
        <v>532.00843902000008</v>
      </c>
      <c r="F9" s="326">
        <f t="shared" si="0"/>
        <v>532.00843902000008</v>
      </c>
    </row>
    <row r="10" spans="2:6" ht="14.25" customHeight="1">
      <c r="B10" s="145" t="s">
        <v>1634</v>
      </c>
      <c r="C10" s="231" t="s">
        <v>1174</v>
      </c>
      <c r="D10" s="232">
        <v>32</v>
      </c>
      <c r="E10" s="222">
        <v>628.72992279792015</v>
      </c>
      <c r="F10" s="326">
        <f t="shared" si="0"/>
        <v>628.72992279792015</v>
      </c>
    </row>
    <row r="11" spans="2:6" ht="14.25" customHeight="1">
      <c r="B11" s="63"/>
      <c r="C11" s="231" t="s">
        <v>1175</v>
      </c>
      <c r="D11" s="232">
        <v>40</v>
      </c>
      <c r="E11" s="222">
        <v>822.1863164342401</v>
      </c>
      <c r="F11" s="326">
        <f t="shared" si="0"/>
        <v>822.1863164342401</v>
      </c>
    </row>
    <row r="12" spans="2:6" ht="14.25" customHeight="1">
      <c r="B12" s="22"/>
      <c r="C12" s="231" t="s">
        <v>1176</v>
      </c>
      <c r="D12" s="232">
        <v>50</v>
      </c>
      <c r="E12" s="222">
        <v>707.54101521552025</v>
      </c>
      <c r="F12" s="326">
        <f t="shared" si="0"/>
        <v>707.54101521552036</v>
      </c>
    </row>
    <row r="13" spans="2:6" ht="14.25" customHeight="1">
      <c r="B13" s="22"/>
      <c r="C13" s="231" t="s">
        <v>1177</v>
      </c>
      <c r="D13" s="232">
        <v>63</v>
      </c>
      <c r="E13" s="222">
        <v>1141.0423017537603</v>
      </c>
      <c r="F13" s="326">
        <f t="shared" si="0"/>
        <v>1141.0423017537603</v>
      </c>
    </row>
    <row r="14" spans="2:6" ht="14.25" customHeight="1">
      <c r="B14" s="22"/>
      <c r="C14" s="231" t="s">
        <v>1178</v>
      </c>
      <c r="D14" s="232">
        <v>75</v>
      </c>
      <c r="E14" s="222">
        <v>4164.6896084131213</v>
      </c>
      <c r="F14" s="326">
        <f t="shared" si="0"/>
        <v>4164.6896084131213</v>
      </c>
    </row>
    <row r="15" spans="2:6" ht="14.25" customHeight="1">
      <c r="B15" s="22"/>
      <c r="C15" s="231" t="s">
        <v>1179</v>
      </c>
      <c r="D15" s="232">
        <v>90</v>
      </c>
      <c r="E15" s="222">
        <v>5669.3504478067216</v>
      </c>
      <c r="F15" s="326">
        <f t="shared" si="0"/>
        <v>5669.3504478067216</v>
      </c>
    </row>
    <row r="16" spans="2:6" ht="14.25" customHeight="1">
      <c r="B16" s="22"/>
      <c r="C16" s="231" t="s">
        <v>1180</v>
      </c>
      <c r="D16" s="232">
        <v>110</v>
      </c>
      <c r="E16" s="222">
        <v>6050.8793768068836</v>
      </c>
      <c r="F16" s="326">
        <f t="shared" si="0"/>
        <v>6050.8793768068836</v>
      </c>
    </row>
    <row r="17" spans="2:7" ht="14.25" customHeight="1" thickBot="1">
      <c r="B17" s="64"/>
      <c r="C17" s="250"/>
      <c r="D17" s="251"/>
      <c r="E17" s="275"/>
      <c r="F17" s="207"/>
    </row>
    <row r="18" spans="2:7" ht="14.25" customHeight="1" thickBot="1">
      <c r="C18" s="60"/>
      <c r="D18" s="245"/>
      <c r="E18" s="284"/>
      <c r="F18" s="624"/>
      <c r="G18" s="34"/>
    </row>
    <row r="19" spans="2:7" ht="14.25" customHeight="1">
      <c r="B19" s="74"/>
      <c r="C19" s="269"/>
      <c r="D19" s="105"/>
      <c r="E19" s="293"/>
      <c r="F19" s="625"/>
      <c r="G19" s="34"/>
    </row>
    <row r="20" spans="2:7" ht="14.25" customHeight="1">
      <c r="B20" s="100"/>
      <c r="C20" s="239" t="s">
        <v>1181</v>
      </c>
      <c r="D20" s="240" t="s">
        <v>133</v>
      </c>
      <c r="E20" s="324">
        <v>406.63569949776007</v>
      </c>
      <c r="F20" s="325">
        <f t="shared" ref="F20:F28" si="1">E20*(100-$F$5)/100</f>
        <v>406.63569949776007</v>
      </c>
    </row>
    <row r="21" spans="2:7" ht="14.25" customHeight="1">
      <c r="B21" s="99" t="s">
        <v>1425</v>
      </c>
      <c r="C21" s="231" t="s">
        <v>1182</v>
      </c>
      <c r="D21" s="232" t="s">
        <v>132</v>
      </c>
      <c r="E21" s="222">
        <v>537.39229729248018</v>
      </c>
      <c r="F21" s="326">
        <f t="shared" si="1"/>
        <v>537.39229729248018</v>
      </c>
    </row>
    <row r="22" spans="2:7" ht="14.25" customHeight="1">
      <c r="B22" s="145" t="s">
        <v>1635</v>
      </c>
      <c r="C22" s="231" t="s">
        <v>1183</v>
      </c>
      <c r="D22" s="232" t="s">
        <v>131</v>
      </c>
      <c r="E22" s="222">
        <v>619.76130103728019</v>
      </c>
      <c r="F22" s="326">
        <f t="shared" si="1"/>
        <v>619.76130103728019</v>
      </c>
    </row>
    <row r="23" spans="2:7" ht="14.25" customHeight="1">
      <c r="B23" s="63"/>
      <c r="C23" s="231" t="s">
        <v>1184</v>
      </c>
      <c r="D23" s="232" t="s">
        <v>130</v>
      </c>
      <c r="E23" s="222">
        <v>806.07501985824024</v>
      </c>
      <c r="F23" s="326">
        <f t="shared" si="1"/>
        <v>806.07501985824024</v>
      </c>
    </row>
    <row r="24" spans="2:7" ht="14.25" customHeight="1">
      <c r="B24" s="22"/>
      <c r="C24" s="231" t="s">
        <v>1185</v>
      </c>
      <c r="D24" s="232" t="s">
        <v>134</v>
      </c>
      <c r="E24" s="222">
        <v>974.46492123840017</v>
      </c>
      <c r="F24" s="326">
        <f t="shared" si="1"/>
        <v>974.46492123840017</v>
      </c>
    </row>
    <row r="25" spans="2:7" ht="14.25" customHeight="1">
      <c r="B25" s="22"/>
      <c r="C25" s="231" t="s">
        <v>1186</v>
      </c>
      <c r="D25" s="232" t="s">
        <v>135</v>
      </c>
      <c r="E25" s="222">
        <v>1325.5300736294405</v>
      </c>
      <c r="F25" s="326">
        <f t="shared" si="1"/>
        <v>1325.5300736294405</v>
      </c>
    </row>
    <row r="26" spans="2:7" ht="14.25" customHeight="1">
      <c r="B26" s="22"/>
      <c r="C26" s="231" t="s">
        <v>1187</v>
      </c>
      <c r="D26" s="232" t="s">
        <v>157</v>
      </c>
      <c r="E26" s="222">
        <v>4008.8530922817608</v>
      </c>
      <c r="F26" s="326">
        <f t="shared" si="1"/>
        <v>4008.8530922817608</v>
      </c>
    </row>
    <row r="27" spans="2:7" ht="14.25" customHeight="1">
      <c r="B27" s="22"/>
      <c r="C27" s="231" t="s">
        <v>1188</v>
      </c>
      <c r="D27" s="232" t="s">
        <v>158</v>
      </c>
      <c r="E27" s="222">
        <v>5397.0829617528016</v>
      </c>
      <c r="F27" s="326">
        <f t="shared" si="1"/>
        <v>5397.0829617528016</v>
      </c>
    </row>
    <row r="28" spans="2:7" ht="14.25" customHeight="1">
      <c r="B28" s="22"/>
      <c r="C28" s="231" t="s">
        <v>1189</v>
      </c>
      <c r="D28" s="232" t="s">
        <v>159</v>
      </c>
      <c r="E28" s="222">
        <v>5959.5417513014409</v>
      </c>
      <c r="F28" s="326">
        <f t="shared" si="1"/>
        <v>5959.5417513014409</v>
      </c>
    </row>
    <row r="29" spans="2:7" ht="14.25" customHeight="1" thickBot="1">
      <c r="B29" s="64"/>
      <c r="C29" s="250"/>
      <c r="D29" s="251"/>
      <c r="E29" s="275"/>
      <c r="F29" s="207"/>
    </row>
    <row r="30" spans="2:7" ht="14.25" customHeight="1" thickBot="1">
      <c r="C30" s="28"/>
      <c r="D30" s="245"/>
      <c r="E30" s="277"/>
      <c r="F30" s="284"/>
    </row>
    <row r="31" spans="2:7" ht="14.25" customHeight="1">
      <c r="B31" s="74"/>
      <c r="C31" s="235"/>
      <c r="D31" s="105"/>
      <c r="E31" s="290"/>
      <c r="F31" s="291"/>
    </row>
    <row r="32" spans="2:7" ht="14.25" customHeight="1">
      <c r="B32" s="100"/>
      <c r="C32" s="239" t="s">
        <v>1190</v>
      </c>
      <c r="D32" s="240">
        <v>20</v>
      </c>
      <c r="E32" s="324">
        <v>263.31229037376005</v>
      </c>
      <c r="F32" s="325">
        <f t="shared" ref="F32:F39" si="2">E32*(100-$F$5)/100</f>
        <v>263.31229037376005</v>
      </c>
    </row>
    <row r="33" spans="2:12" ht="14.25" customHeight="1">
      <c r="B33" s="99" t="s">
        <v>1425</v>
      </c>
      <c r="C33" s="231" t="s">
        <v>1191</v>
      </c>
      <c r="D33" s="232">
        <v>25</v>
      </c>
      <c r="E33" s="222">
        <v>324.22641751152014</v>
      </c>
      <c r="F33" s="326">
        <f t="shared" si="2"/>
        <v>324.22641751152014</v>
      </c>
    </row>
    <row r="34" spans="2:12" ht="14.25" customHeight="1">
      <c r="B34" s="145" t="s">
        <v>1634</v>
      </c>
      <c r="C34" s="231" t="s">
        <v>1192</v>
      </c>
      <c r="D34" s="232">
        <v>32</v>
      </c>
      <c r="E34" s="222">
        <v>349.30633584816019</v>
      </c>
      <c r="F34" s="326">
        <f t="shared" si="2"/>
        <v>349.30633584816019</v>
      </c>
      <c r="H34" s="42"/>
    </row>
    <row r="35" spans="2:12" ht="14.25" customHeight="1">
      <c r="B35" s="63"/>
      <c r="C35" s="231" t="s">
        <v>1193</v>
      </c>
      <c r="D35" s="232">
        <v>40</v>
      </c>
      <c r="E35" s="222">
        <v>501.54466241088011</v>
      </c>
      <c r="F35" s="326">
        <f t="shared" si="2"/>
        <v>501.54466241088011</v>
      </c>
    </row>
    <row r="36" spans="2:12" ht="14.25" customHeight="1">
      <c r="B36" s="22"/>
      <c r="C36" s="231" t="s">
        <v>1194</v>
      </c>
      <c r="D36" s="232">
        <v>50</v>
      </c>
      <c r="E36" s="222">
        <v>589.32437658912011</v>
      </c>
      <c r="F36" s="326">
        <f t="shared" si="2"/>
        <v>589.32437658912011</v>
      </c>
    </row>
    <row r="37" spans="2:12" ht="14.25" customHeight="1">
      <c r="B37" s="22"/>
      <c r="C37" s="231" t="s">
        <v>1195</v>
      </c>
      <c r="D37" s="232">
        <v>63</v>
      </c>
      <c r="E37" s="222">
        <v>904.5955984204802</v>
      </c>
      <c r="F37" s="326">
        <f t="shared" si="2"/>
        <v>904.5955984204802</v>
      </c>
    </row>
    <row r="38" spans="2:12" ht="14.25" customHeight="1">
      <c r="B38" s="22"/>
      <c r="C38" s="231" t="s">
        <v>1196</v>
      </c>
      <c r="D38" s="232">
        <v>75</v>
      </c>
      <c r="E38" s="222">
        <v>2767.491117181441</v>
      </c>
      <c r="F38" s="326">
        <f t="shared" si="2"/>
        <v>2767.491117181441</v>
      </c>
    </row>
    <row r="39" spans="2:12" ht="14.25" customHeight="1">
      <c r="B39" s="22"/>
      <c r="C39" s="231" t="s">
        <v>1197</v>
      </c>
      <c r="D39" s="232">
        <v>90</v>
      </c>
      <c r="E39" s="222">
        <v>4021.3796253696009</v>
      </c>
      <c r="F39" s="326">
        <f t="shared" si="2"/>
        <v>4021.3796253696009</v>
      </c>
    </row>
    <row r="40" spans="2:12" ht="14.25" customHeight="1" thickBot="1">
      <c r="B40" s="64"/>
      <c r="C40" s="250"/>
      <c r="D40" s="251"/>
      <c r="E40" s="275"/>
      <c r="F40" s="207"/>
    </row>
    <row r="41" spans="2:12" ht="14.25" customHeight="1" thickBot="1">
      <c r="C41" s="28"/>
      <c r="D41" s="245"/>
      <c r="E41" s="277"/>
      <c r="F41" s="284"/>
    </row>
    <row r="42" spans="2:12" ht="14.25" customHeight="1">
      <c r="B42" s="74"/>
      <c r="C42" s="235"/>
      <c r="D42" s="105"/>
      <c r="E42" s="290"/>
      <c r="F42" s="291"/>
    </row>
    <row r="43" spans="2:12" s="43" customFormat="1" ht="14.25" customHeight="1">
      <c r="B43" s="99" t="s">
        <v>1425</v>
      </c>
      <c r="C43" s="373" t="s">
        <v>1198</v>
      </c>
      <c r="D43" s="374" t="s">
        <v>133</v>
      </c>
      <c r="E43" s="430">
        <v>288.39220871040004</v>
      </c>
      <c r="F43" s="407">
        <f t="shared" ref="F43:F48" si="3">E43*(100-$F$5)/100</f>
        <v>288.39220871040004</v>
      </c>
      <c r="I43" s="12"/>
      <c r="K43" s="12"/>
      <c r="L43" s="12"/>
    </row>
    <row r="44" spans="2:12" s="43" customFormat="1" ht="14.25" customHeight="1">
      <c r="B44" s="148" t="s">
        <v>1635</v>
      </c>
      <c r="C44" s="333" t="s">
        <v>1199</v>
      </c>
      <c r="D44" s="334" t="s">
        <v>132</v>
      </c>
      <c r="E44" s="431">
        <v>331.38251840736012</v>
      </c>
      <c r="F44" s="406">
        <f t="shared" si="3"/>
        <v>331.38251840736012</v>
      </c>
      <c r="I44" s="12"/>
      <c r="K44" s="12"/>
      <c r="L44" s="12"/>
    </row>
    <row r="45" spans="2:12" s="43" customFormat="1" ht="14.25" customHeight="1">
      <c r="B45" s="148"/>
      <c r="C45" s="333" t="s">
        <v>1200</v>
      </c>
      <c r="D45" s="334" t="s">
        <v>131</v>
      </c>
      <c r="E45" s="431">
        <v>428.11742826576017</v>
      </c>
      <c r="F45" s="406">
        <f t="shared" si="3"/>
        <v>428.11742826576017</v>
      </c>
      <c r="I45" s="12"/>
      <c r="K45" s="12"/>
      <c r="L45" s="12"/>
    </row>
    <row r="46" spans="2:12" s="43" customFormat="1" ht="14.25" customHeight="1">
      <c r="B46" s="160"/>
      <c r="C46" s="333" t="s">
        <v>1201</v>
      </c>
      <c r="D46" s="334" t="s">
        <v>130</v>
      </c>
      <c r="E46" s="431">
        <v>544.56182426880014</v>
      </c>
      <c r="F46" s="406">
        <f t="shared" si="3"/>
        <v>544.56182426880014</v>
      </c>
      <c r="I46" s="12"/>
      <c r="K46" s="12"/>
      <c r="L46" s="12"/>
    </row>
    <row r="47" spans="2:12" s="43" customFormat="1" ht="14.25" customHeight="1">
      <c r="B47" s="161"/>
      <c r="C47" s="333" t="s">
        <v>1202</v>
      </c>
      <c r="D47" s="334" t="s">
        <v>134</v>
      </c>
      <c r="E47" s="431">
        <v>682.47452295936012</v>
      </c>
      <c r="F47" s="406">
        <f t="shared" si="3"/>
        <v>682.47452295936023</v>
      </c>
      <c r="I47" s="12"/>
      <c r="K47" s="12"/>
      <c r="L47" s="12"/>
    </row>
    <row r="48" spans="2:12" s="43" customFormat="1" ht="14.25" customHeight="1">
      <c r="B48" s="161"/>
      <c r="C48" s="333" t="s">
        <v>1203</v>
      </c>
      <c r="D48" s="334" t="s">
        <v>135</v>
      </c>
      <c r="E48" s="431">
        <v>1003.1161769827202</v>
      </c>
      <c r="F48" s="406">
        <f t="shared" si="3"/>
        <v>1003.1161769827202</v>
      </c>
      <c r="I48" s="12"/>
      <c r="K48" s="12"/>
      <c r="L48" s="12"/>
    </row>
    <row r="49" spans="2:12" s="43" customFormat="1" ht="14.25" customHeight="1" thickBot="1">
      <c r="B49" s="162"/>
      <c r="C49" s="329"/>
      <c r="D49" s="330"/>
      <c r="E49" s="432"/>
      <c r="F49" s="433"/>
      <c r="I49" s="12"/>
      <c r="K49" s="12"/>
      <c r="L49" s="12"/>
    </row>
    <row r="50" spans="2:12" s="43" customFormat="1" ht="14.25" customHeight="1" thickBot="1">
      <c r="B50" s="158"/>
      <c r="C50" s="279"/>
      <c r="D50" s="327"/>
      <c r="E50" s="408"/>
      <c r="F50" s="409"/>
      <c r="I50" s="12"/>
      <c r="K50" s="12"/>
      <c r="L50" s="12"/>
    </row>
    <row r="51" spans="2:12" s="43" customFormat="1" ht="14.25" customHeight="1">
      <c r="B51" s="163"/>
      <c r="C51" s="301"/>
      <c r="D51" s="331"/>
      <c r="E51" s="434"/>
      <c r="F51" s="435"/>
      <c r="I51" s="12"/>
      <c r="K51" s="12"/>
      <c r="L51" s="12"/>
    </row>
    <row r="52" spans="2:12" ht="14.25" customHeight="1">
      <c r="B52" s="99" t="s">
        <v>1425</v>
      </c>
      <c r="C52" s="373" t="s">
        <v>1204</v>
      </c>
      <c r="D52" s="374" t="s">
        <v>152</v>
      </c>
      <c r="E52" s="430">
        <v>290.17787741424007</v>
      </c>
      <c r="F52" s="407">
        <f t="shared" ref="F52:F111" si="4">E52*(100-$F$5)/100</f>
        <v>290.17787741424007</v>
      </c>
    </row>
    <row r="53" spans="2:12" ht="14.25" customHeight="1">
      <c r="B53" s="148" t="s">
        <v>1658</v>
      </c>
      <c r="C53" s="333" t="s">
        <v>1205</v>
      </c>
      <c r="D53" s="334" t="s">
        <v>19</v>
      </c>
      <c r="E53" s="431">
        <v>333.15476103072007</v>
      </c>
      <c r="F53" s="406">
        <f t="shared" si="4"/>
        <v>333.15476103072001</v>
      </c>
    </row>
    <row r="54" spans="2:12" ht="14.25" customHeight="1">
      <c r="B54" s="148"/>
      <c r="C54" s="333" t="s">
        <v>1206</v>
      </c>
      <c r="D54" s="334" t="s">
        <v>22</v>
      </c>
      <c r="E54" s="431">
        <v>422.73356999328013</v>
      </c>
      <c r="F54" s="406">
        <f t="shared" si="4"/>
        <v>422.73356999328013</v>
      </c>
    </row>
    <row r="55" spans="2:12" ht="14.25" customHeight="1">
      <c r="B55" s="63"/>
      <c r="C55" s="333" t="s">
        <v>1207</v>
      </c>
      <c r="D55" s="334" t="s">
        <v>230</v>
      </c>
      <c r="E55" s="431">
        <v>535.57977642768014</v>
      </c>
      <c r="F55" s="406">
        <f t="shared" si="4"/>
        <v>535.57977642768014</v>
      </c>
    </row>
    <row r="56" spans="2:12" ht="14.25" customHeight="1">
      <c r="B56" s="22"/>
      <c r="C56" s="333" t="s">
        <v>1208</v>
      </c>
      <c r="D56" s="334" t="s">
        <v>231</v>
      </c>
      <c r="E56" s="431">
        <v>589.32437658912011</v>
      </c>
      <c r="F56" s="406">
        <f t="shared" si="4"/>
        <v>589.32437658912011</v>
      </c>
    </row>
    <row r="57" spans="2:12" ht="14.25" customHeight="1">
      <c r="B57" s="22"/>
      <c r="C57" s="333" t="s">
        <v>1209</v>
      </c>
      <c r="D57" s="334" t="s">
        <v>26</v>
      </c>
      <c r="E57" s="431">
        <v>949.3581507408004</v>
      </c>
      <c r="F57" s="406">
        <f t="shared" si="4"/>
        <v>949.35815074080028</v>
      </c>
    </row>
    <row r="58" spans="2:12" ht="14.25" customHeight="1" thickBot="1">
      <c r="B58" s="64"/>
      <c r="C58" s="329"/>
      <c r="D58" s="330"/>
      <c r="E58" s="432"/>
      <c r="F58" s="433"/>
    </row>
    <row r="59" spans="2:12" ht="14.25" customHeight="1" thickBot="1">
      <c r="C59" s="279"/>
      <c r="D59" s="327"/>
      <c r="E59" s="408"/>
      <c r="F59" s="409"/>
    </row>
    <row r="60" spans="2:12" ht="14.25" customHeight="1">
      <c r="B60" s="74"/>
      <c r="C60" s="301"/>
      <c r="D60" s="331"/>
      <c r="E60" s="434"/>
      <c r="F60" s="435"/>
    </row>
    <row r="61" spans="2:12" ht="14.25" customHeight="1">
      <c r="B61" s="99" t="s">
        <v>1425</v>
      </c>
      <c r="C61" s="373" t="s">
        <v>1210</v>
      </c>
      <c r="D61" s="374" t="s">
        <v>233</v>
      </c>
      <c r="E61" s="430">
        <v>290.17787741424007</v>
      </c>
      <c r="F61" s="407">
        <f t="shared" si="4"/>
        <v>290.17787741424007</v>
      </c>
    </row>
    <row r="62" spans="2:12" ht="14.25" customHeight="1">
      <c r="B62" s="148" t="s">
        <v>1659</v>
      </c>
      <c r="C62" s="333" t="s">
        <v>1211</v>
      </c>
      <c r="D62" s="334" t="s">
        <v>232</v>
      </c>
      <c r="E62" s="431">
        <v>333.15476103072007</v>
      </c>
      <c r="F62" s="406">
        <f t="shared" si="4"/>
        <v>333.15476103072001</v>
      </c>
    </row>
    <row r="63" spans="2:12" ht="14.25" customHeight="1">
      <c r="B63" s="148"/>
      <c r="C63" s="333" t="s">
        <v>1212</v>
      </c>
      <c r="D63" s="334" t="s">
        <v>234</v>
      </c>
      <c r="E63" s="431">
        <v>422.73356999328013</v>
      </c>
      <c r="F63" s="406">
        <f t="shared" si="4"/>
        <v>422.73356999328013</v>
      </c>
    </row>
    <row r="64" spans="2:12" ht="14.25" customHeight="1">
      <c r="B64" s="63"/>
      <c r="C64" s="333" t="s">
        <v>1213</v>
      </c>
      <c r="D64" s="334" t="s">
        <v>235</v>
      </c>
      <c r="E64" s="431">
        <v>535.57977642768014</v>
      </c>
      <c r="F64" s="406">
        <f t="shared" si="4"/>
        <v>535.57977642768014</v>
      </c>
    </row>
    <row r="65" spans="2:6" ht="14.25" customHeight="1">
      <c r="B65" s="22"/>
      <c r="C65" s="333" t="s">
        <v>1214</v>
      </c>
      <c r="D65" s="334" t="s">
        <v>236</v>
      </c>
      <c r="E65" s="431">
        <v>589.32437658912011</v>
      </c>
      <c r="F65" s="406">
        <f t="shared" si="4"/>
        <v>589.32437658912011</v>
      </c>
    </row>
    <row r="66" spans="2:6" ht="14.25" customHeight="1">
      <c r="B66" s="22"/>
      <c r="C66" s="333" t="s">
        <v>1215</v>
      </c>
      <c r="D66" s="334" t="s">
        <v>237</v>
      </c>
      <c r="E66" s="431">
        <v>949.3581507408004</v>
      </c>
      <c r="F66" s="406">
        <f t="shared" si="4"/>
        <v>949.35815074080028</v>
      </c>
    </row>
    <row r="67" spans="2:6" ht="14.25" customHeight="1" thickBot="1">
      <c r="B67" s="64"/>
      <c r="C67" s="329"/>
      <c r="D67" s="330"/>
      <c r="E67" s="432"/>
      <c r="F67" s="433"/>
    </row>
    <row r="68" spans="2:6" ht="14.25" customHeight="1" thickBot="1">
      <c r="C68" s="279"/>
      <c r="D68" s="327"/>
      <c r="E68" s="408"/>
      <c r="F68" s="409"/>
    </row>
    <row r="69" spans="2:6" ht="14.25" customHeight="1">
      <c r="B69" s="74"/>
      <c r="C69" s="301"/>
      <c r="D69" s="331"/>
      <c r="E69" s="434"/>
      <c r="F69" s="435"/>
    </row>
    <row r="70" spans="2:6" ht="14.25" customHeight="1">
      <c r="B70" s="99" t="s">
        <v>1425</v>
      </c>
      <c r="C70" s="373" t="s">
        <v>1216</v>
      </c>
      <c r="D70" s="374" t="s">
        <v>152</v>
      </c>
      <c r="E70" s="430">
        <v>290.17787741424007</v>
      </c>
      <c r="F70" s="407">
        <f t="shared" si="4"/>
        <v>290.17787741424007</v>
      </c>
    </row>
    <row r="71" spans="2:6" ht="14.25" customHeight="1">
      <c r="B71" s="148" t="s">
        <v>1660</v>
      </c>
      <c r="C71" s="333" t="s">
        <v>1217</v>
      </c>
      <c r="D71" s="334" t="s">
        <v>19</v>
      </c>
      <c r="E71" s="431">
        <v>333.15476103072007</v>
      </c>
      <c r="F71" s="406">
        <f t="shared" si="4"/>
        <v>333.15476103072001</v>
      </c>
    </row>
    <row r="72" spans="2:6" ht="14.25" customHeight="1">
      <c r="B72" s="148"/>
      <c r="C72" s="333" t="s">
        <v>1218</v>
      </c>
      <c r="D72" s="334" t="s">
        <v>22</v>
      </c>
      <c r="E72" s="431">
        <v>422.73356999328013</v>
      </c>
      <c r="F72" s="406">
        <f t="shared" si="4"/>
        <v>422.73356999328013</v>
      </c>
    </row>
    <row r="73" spans="2:6" ht="14.25" customHeight="1">
      <c r="B73" s="63"/>
      <c r="C73" s="333" t="s">
        <v>1219</v>
      </c>
      <c r="D73" s="334" t="s">
        <v>230</v>
      </c>
      <c r="E73" s="431">
        <v>535.57977642768014</v>
      </c>
      <c r="F73" s="406">
        <f t="shared" si="4"/>
        <v>535.57977642768014</v>
      </c>
    </row>
    <row r="74" spans="2:6" ht="14.25" customHeight="1">
      <c r="B74" s="22"/>
      <c r="C74" s="333" t="s">
        <v>1220</v>
      </c>
      <c r="D74" s="334" t="s">
        <v>231</v>
      </c>
      <c r="E74" s="431">
        <v>589.32437658912011</v>
      </c>
      <c r="F74" s="406">
        <f t="shared" si="4"/>
        <v>589.32437658912011</v>
      </c>
    </row>
    <row r="75" spans="2:6" ht="14.25" customHeight="1">
      <c r="B75" s="22"/>
      <c r="C75" s="333" t="s">
        <v>1221</v>
      </c>
      <c r="D75" s="334" t="s">
        <v>26</v>
      </c>
      <c r="E75" s="431">
        <v>978.02283256560042</v>
      </c>
      <c r="F75" s="406">
        <f t="shared" si="4"/>
        <v>978.02283256560042</v>
      </c>
    </row>
    <row r="76" spans="2:6" ht="14.25" customHeight="1" thickBot="1">
      <c r="B76" s="64"/>
      <c r="C76" s="329"/>
      <c r="D76" s="330"/>
      <c r="E76" s="432"/>
      <c r="F76" s="433"/>
    </row>
    <row r="77" spans="2:6" ht="14.25" customHeight="1" thickBot="1">
      <c r="C77" s="279"/>
      <c r="D77" s="327"/>
      <c r="E77" s="408"/>
      <c r="F77" s="409"/>
    </row>
    <row r="78" spans="2:6" ht="14.25" customHeight="1">
      <c r="B78" s="74"/>
      <c r="C78" s="301"/>
      <c r="D78" s="331"/>
      <c r="E78" s="434"/>
      <c r="F78" s="435"/>
    </row>
    <row r="79" spans="2:6" ht="14.25" customHeight="1">
      <c r="B79" s="99" t="s">
        <v>1425</v>
      </c>
      <c r="C79" s="373" t="s">
        <v>1222</v>
      </c>
      <c r="D79" s="374" t="s">
        <v>133</v>
      </c>
      <c r="E79" s="430">
        <v>311.67303226272003</v>
      </c>
      <c r="F79" s="407">
        <f t="shared" si="4"/>
        <v>311.67303226272003</v>
      </c>
    </row>
    <row r="80" spans="2:6" ht="14.25" customHeight="1">
      <c r="B80" s="148" t="s">
        <v>1661</v>
      </c>
      <c r="C80" s="333" t="s">
        <v>1223</v>
      </c>
      <c r="D80" s="334" t="s">
        <v>132</v>
      </c>
      <c r="E80" s="431">
        <v>349.30633584816019</v>
      </c>
      <c r="F80" s="406">
        <f t="shared" si="4"/>
        <v>349.30633584816019</v>
      </c>
    </row>
    <row r="81" spans="2:6" ht="14.25" customHeight="1">
      <c r="B81" s="148"/>
      <c r="C81" s="333" t="s">
        <v>1224</v>
      </c>
      <c r="D81" s="334" t="s">
        <v>131</v>
      </c>
      <c r="E81" s="431">
        <v>428.11742826576017</v>
      </c>
      <c r="F81" s="406">
        <f t="shared" si="4"/>
        <v>428.11742826576017</v>
      </c>
    </row>
    <row r="82" spans="2:6" ht="14.25" customHeight="1">
      <c r="B82" s="63"/>
      <c r="C82" s="333" t="s">
        <v>1225</v>
      </c>
      <c r="D82" s="334" t="s">
        <v>130</v>
      </c>
      <c r="E82" s="431">
        <v>573.21308001312013</v>
      </c>
      <c r="F82" s="406">
        <f t="shared" si="4"/>
        <v>573.21308001312013</v>
      </c>
    </row>
    <row r="83" spans="2:6" ht="14.25" customHeight="1">
      <c r="B83" s="22"/>
      <c r="C83" s="333" t="s">
        <v>1226</v>
      </c>
      <c r="D83" s="334" t="s">
        <v>134</v>
      </c>
      <c r="E83" s="431">
        <v>626.93082801360015</v>
      </c>
      <c r="F83" s="406">
        <f t="shared" si="4"/>
        <v>626.93082801360015</v>
      </c>
    </row>
    <row r="84" spans="2:6" ht="14.25" customHeight="1">
      <c r="B84" s="22"/>
      <c r="C84" s="333" t="s">
        <v>1227</v>
      </c>
      <c r="D84" s="334" t="s">
        <v>135</v>
      </c>
      <c r="E84" s="431">
        <v>1038.9235336228801</v>
      </c>
      <c r="F84" s="406">
        <f t="shared" si="4"/>
        <v>1038.9235336228801</v>
      </c>
    </row>
    <row r="85" spans="2:6" ht="14.25" customHeight="1" thickBot="1">
      <c r="B85" s="64"/>
      <c r="C85" s="329"/>
      <c r="D85" s="330"/>
      <c r="E85" s="432"/>
      <c r="F85" s="433"/>
    </row>
    <row r="86" spans="2:6" ht="14.25" customHeight="1" thickBot="1">
      <c r="C86" s="279"/>
      <c r="D86" s="327"/>
      <c r="E86" s="408"/>
      <c r="F86" s="409"/>
    </row>
    <row r="87" spans="2:6" ht="14.25" customHeight="1">
      <c r="B87" s="74"/>
      <c r="C87" s="301"/>
      <c r="D87" s="331"/>
      <c r="E87" s="434"/>
      <c r="F87" s="435"/>
    </row>
    <row r="88" spans="2:6" ht="14.25" customHeight="1">
      <c r="B88" s="99" t="s">
        <v>1425</v>
      </c>
      <c r="C88" s="373" t="s">
        <v>1228</v>
      </c>
      <c r="D88" s="374" t="s">
        <v>233</v>
      </c>
      <c r="E88" s="430">
        <v>290.17787741424007</v>
      </c>
      <c r="F88" s="407">
        <f t="shared" si="4"/>
        <v>290.17787741424007</v>
      </c>
    </row>
    <row r="89" spans="2:6" ht="14.25" customHeight="1">
      <c r="B89" s="148" t="s">
        <v>1662</v>
      </c>
      <c r="C89" s="333" t="s">
        <v>1229</v>
      </c>
      <c r="D89" s="334" t="s">
        <v>232</v>
      </c>
      <c r="E89" s="431">
        <v>333.15476103072007</v>
      </c>
      <c r="F89" s="406">
        <f t="shared" si="4"/>
        <v>333.15476103072001</v>
      </c>
    </row>
    <row r="90" spans="2:6" ht="14.25" customHeight="1">
      <c r="B90" s="148"/>
      <c r="C90" s="333" t="s">
        <v>1230</v>
      </c>
      <c r="D90" s="334" t="s">
        <v>234</v>
      </c>
      <c r="E90" s="431">
        <v>422.73356999328013</v>
      </c>
      <c r="F90" s="406">
        <f t="shared" si="4"/>
        <v>422.73356999328013</v>
      </c>
    </row>
    <row r="91" spans="2:6" ht="14.25" customHeight="1">
      <c r="B91" s="63"/>
      <c r="C91" s="333" t="s">
        <v>1231</v>
      </c>
      <c r="D91" s="334" t="s">
        <v>235</v>
      </c>
      <c r="E91" s="431">
        <v>537.39229729248018</v>
      </c>
      <c r="F91" s="406">
        <f t="shared" si="4"/>
        <v>537.39229729248018</v>
      </c>
    </row>
    <row r="92" spans="2:6" ht="14.25" customHeight="1">
      <c r="B92" s="22"/>
      <c r="C92" s="333" t="s">
        <v>1232</v>
      </c>
      <c r="D92" s="334" t="s">
        <v>236</v>
      </c>
      <c r="E92" s="431">
        <v>589.32437658912011</v>
      </c>
      <c r="F92" s="406">
        <f t="shared" si="4"/>
        <v>589.32437658912011</v>
      </c>
    </row>
    <row r="93" spans="2:6" ht="14.25" customHeight="1">
      <c r="B93" s="22"/>
      <c r="C93" s="333" t="s">
        <v>1233</v>
      </c>
      <c r="D93" s="334" t="s">
        <v>237</v>
      </c>
      <c r="E93" s="431">
        <v>985.19235954192027</v>
      </c>
      <c r="F93" s="406">
        <f t="shared" si="4"/>
        <v>985.19235954192027</v>
      </c>
    </row>
    <row r="94" spans="2:6" ht="14.25" customHeight="1" thickBot="1">
      <c r="B94" s="64"/>
      <c r="C94" s="329"/>
      <c r="D94" s="330"/>
      <c r="E94" s="432"/>
      <c r="F94" s="433"/>
    </row>
    <row r="95" spans="2:6" ht="14.25" customHeight="1" thickBot="1">
      <c r="C95" s="279"/>
      <c r="D95" s="327"/>
      <c r="E95" s="408"/>
      <c r="F95" s="409"/>
    </row>
    <row r="96" spans="2:6" ht="14.25" customHeight="1">
      <c r="B96" s="74"/>
      <c r="C96" s="301"/>
      <c r="D96" s="331"/>
      <c r="E96" s="434"/>
      <c r="F96" s="435"/>
    </row>
    <row r="97" spans="2:6" ht="14.25" customHeight="1">
      <c r="B97" s="99" t="s">
        <v>1425</v>
      </c>
      <c r="C97" s="373" t="s">
        <v>1234</v>
      </c>
      <c r="D97" s="374" t="s">
        <v>133</v>
      </c>
      <c r="E97" s="430">
        <v>311.67303226272003</v>
      </c>
      <c r="F97" s="407">
        <f t="shared" si="4"/>
        <v>311.67303226272003</v>
      </c>
    </row>
    <row r="98" spans="2:6" ht="14.25" customHeight="1">
      <c r="B98" s="148" t="s">
        <v>1663</v>
      </c>
      <c r="C98" s="333" t="s">
        <v>1235</v>
      </c>
      <c r="D98" s="334" t="s">
        <v>132</v>
      </c>
      <c r="E98" s="431">
        <v>358.24810544784003</v>
      </c>
      <c r="F98" s="406">
        <f t="shared" si="4"/>
        <v>358.24810544784009</v>
      </c>
    </row>
    <row r="99" spans="2:6" ht="14.25" customHeight="1">
      <c r="B99" s="148"/>
      <c r="C99" s="333" t="s">
        <v>1236</v>
      </c>
      <c r="D99" s="334" t="s">
        <v>131</v>
      </c>
      <c r="E99" s="431">
        <v>460.35344749824014</v>
      </c>
      <c r="F99" s="406">
        <f t="shared" si="4"/>
        <v>460.35344749824014</v>
      </c>
    </row>
    <row r="100" spans="2:6" ht="14.25" customHeight="1">
      <c r="B100" s="63"/>
      <c r="C100" s="333" t="s">
        <v>1237</v>
      </c>
      <c r="D100" s="334" t="s">
        <v>130</v>
      </c>
      <c r="E100" s="431">
        <v>573.21308001312013</v>
      </c>
      <c r="F100" s="406">
        <f t="shared" si="4"/>
        <v>573.21308001312013</v>
      </c>
    </row>
    <row r="101" spans="2:6" ht="14.25" customHeight="1">
      <c r="B101" s="22"/>
      <c r="C101" s="333" t="s">
        <v>1238</v>
      </c>
      <c r="D101" s="334" t="s">
        <v>134</v>
      </c>
      <c r="E101" s="431">
        <v>657.38117854224015</v>
      </c>
      <c r="F101" s="406">
        <f t="shared" si="4"/>
        <v>657.38117854224004</v>
      </c>
    </row>
    <row r="102" spans="2:6" ht="14.25" customHeight="1">
      <c r="B102" s="22"/>
      <c r="C102" s="333" t="s">
        <v>1239</v>
      </c>
      <c r="D102" s="334" t="s">
        <v>135</v>
      </c>
      <c r="E102" s="431">
        <v>1038.9235336228801</v>
      </c>
      <c r="F102" s="406">
        <f t="shared" si="4"/>
        <v>1038.9235336228801</v>
      </c>
    </row>
    <row r="103" spans="2:6" ht="14.25" customHeight="1" thickBot="1">
      <c r="B103" s="64"/>
      <c r="C103" s="329"/>
      <c r="D103" s="330"/>
      <c r="E103" s="432"/>
      <c r="F103" s="433"/>
    </row>
    <row r="104" spans="2:6" ht="14.25" customHeight="1" thickBot="1">
      <c r="C104" s="279"/>
      <c r="D104" s="327"/>
      <c r="E104" s="408"/>
      <c r="F104" s="409"/>
    </row>
    <row r="105" spans="2:6" ht="14.25" customHeight="1">
      <c r="B105" s="74"/>
      <c r="C105" s="301"/>
      <c r="D105" s="331"/>
      <c r="E105" s="434"/>
      <c r="F105" s="435"/>
    </row>
    <row r="106" spans="2:6" ht="14.25" customHeight="1">
      <c r="B106" s="99" t="s">
        <v>1425</v>
      </c>
      <c r="C106" s="373" t="s">
        <v>1240</v>
      </c>
      <c r="D106" s="374" t="s">
        <v>133</v>
      </c>
      <c r="E106" s="430">
        <v>311.67303226272003</v>
      </c>
      <c r="F106" s="407">
        <f t="shared" si="4"/>
        <v>311.67303226272003</v>
      </c>
    </row>
    <row r="107" spans="2:6" ht="14.25" customHeight="1">
      <c r="B107" s="148" t="s">
        <v>1664</v>
      </c>
      <c r="C107" s="333" t="s">
        <v>1241</v>
      </c>
      <c r="D107" s="334" t="s">
        <v>132</v>
      </c>
      <c r="E107" s="431">
        <v>358.24810544784003</v>
      </c>
      <c r="F107" s="406">
        <f t="shared" si="4"/>
        <v>358.24810544784009</v>
      </c>
    </row>
    <row r="108" spans="2:6" ht="14.25" customHeight="1">
      <c r="B108" s="148"/>
      <c r="C108" s="333" t="s">
        <v>1242</v>
      </c>
      <c r="D108" s="334" t="s">
        <v>131</v>
      </c>
      <c r="E108" s="431">
        <v>460.35344749824014</v>
      </c>
      <c r="F108" s="406">
        <f t="shared" si="4"/>
        <v>460.35344749824014</v>
      </c>
    </row>
    <row r="109" spans="2:6" ht="14.25" customHeight="1">
      <c r="B109" s="63"/>
      <c r="C109" s="333" t="s">
        <v>1243</v>
      </c>
      <c r="D109" s="334" t="s">
        <v>130</v>
      </c>
      <c r="E109" s="431">
        <v>564.24445825248006</v>
      </c>
      <c r="F109" s="406">
        <f t="shared" si="4"/>
        <v>564.24445825248006</v>
      </c>
    </row>
    <row r="110" spans="2:6" ht="14.25" customHeight="1">
      <c r="B110" s="22"/>
      <c r="C110" s="333" t="s">
        <v>1244</v>
      </c>
      <c r="D110" s="334" t="s">
        <v>134</v>
      </c>
      <c r="E110" s="431">
        <v>657.38117854224015</v>
      </c>
      <c r="F110" s="406">
        <f t="shared" si="4"/>
        <v>657.38117854224004</v>
      </c>
    </row>
    <row r="111" spans="2:6" ht="14.25" customHeight="1">
      <c r="B111" s="22"/>
      <c r="C111" s="333" t="s">
        <v>1245</v>
      </c>
      <c r="D111" s="334" t="s">
        <v>135</v>
      </c>
      <c r="E111" s="431">
        <v>1092.6815598648004</v>
      </c>
      <c r="F111" s="406">
        <f t="shared" si="4"/>
        <v>1092.6815598648004</v>
      </c>
    </row>
    <row r="112" spans="2:6" ht="14.25" customHeight="1" thickBot="1">
      <c r="B112" s="64"/>
      <c r="C112" s="329"/>
      <c r="D112" s="330"/>
      <c r="E112" s="432"/>
      <c r="F112" s="433"/>
    </row>
    <row r="113" spans="2:11" ht="14.25" customHeight="1">
      <c r="C113" s="279"/>
      <c r="D113" s="327"/>
      <c r="E113" s="408"/>
      <c r="F113" s="409"/>
    </row>
    <row r="114" spans="2:11" ht="14.25" customHeight="1" thickBot="1">
      <c r="C114" s="279"/>
      <c r="D114" s="327"/>
      <c r="E114" s="408"/>
      <c r="F114" s="409"/>
    </row>
    <row r="115" spans="2:11" ht="14.25" customHeight="1">
      <c r="B115" s="564"/>
      <c r="C115" s="724"/>
      <c r="D115" s="725"/>
      <c r="E115" s="726"/>
      <c r="F115" s="727"/>
    </row>
    <row r="116" spans="2:11" ht="14.25" customHeight="1">
      <c r="B116" s="99" t="s">
        <v>2052</v>
      </c>
      <c r="C116" s="719" t="s">
        <v>2046</v>
      </c>
      <c r="D116" s="580">
        <v>20</v>
      </c>
      <c r="E116" s="612">
        <v>406.63569949776007</v>
      </c>
      <c r="F116" s="717">
        <f>E116*(100-$F$5)/100</f>
        <v>406.63569949776007</v>
      </c>
    </row>
    <row r="117" spans="2:11" ht="14.25" customHeight="1">
      <c r="B117" s="711" t="s">
        <v>2053</v>
      </c>
      <c r="C117" s="720" t="s">
        <v>2047</v>
      </c>
      <c r="D117" s="583">
        <v>25</v>
      </c>
      <c r="E117" s="612">
        <v>537.39229729248018</v>
      </c>
      <c r="F117" s="717">
        <f t="shared" ref="F117:F121" si="5">E117*(100-$F$5)/100</f>
        <v>537.39229729248018</v>
      </c>
    </row>
    <row r="118" spans="2:11" ht="14.25" customHeight="1">
      <c r="B118" s="569"/>
      <c r="C118" s="720" t="s">
        <v>2048</v>
      </c>
      <c r="D118" s="583">
        <v>32</v>
      </c>
      <c r="E118" s="612">
        <v>619.76130103728019</v>
      </c>
      <c r="F118" s="717">
        <f t="shared" si="5"/>
        <v>619.76130103728019</v>
      </c>
    </row>
    <row r="119" spans="2:11" ht="14.25" customHeight="1">
      <c r="B119" s="569"/>
      <c r="C119" s="720" t="s">
        <v>2049</v>
      </c>
      <c r="D119" s="583">
        <v>40</v>
      </c>
      <c r="E119" s="612">
        <v>806.07501985824024</v>
      </c>
      <c r="F119" s="717">
        <f t="shared" si="5"/>
        <v>806.07501985824024</v>
      </c>
      <c r="K119" s="982"/>
    </row>
    <row r="120" spans="2:11" ht="14.25" customHeight="1">
      <c r="B120" s="569"/>
      <c r="C120" s="719" t="s">
        <v>2050</v>
      </c>
      <c r="D120" s="583">
        <v>50</v>
      </c>
      <c r="E120" s="612">
        <v>974.46492123840017</v>
      </c>
      <c r="F120" s="717">
        <f t="shared" si="5"/>
        <v>974.46492123840017</v>
      </c>
      <c r="K120" s="982"/>
    </row>
    <row r="121" spans="2:11" ht="14.25" customHeight="1">
      <c r="B121" s="569"/>
      <c r="C121" s="720" t="s">
        <v>2051</v>
      </c>
      <c r="D121" s="583">
        <v>63</v>
      </c>
      <c r="E121" s="612">
        <v>1325.5300736294405</v>
      </c>
      <c r="F121" s="717">
        <f t="shared" si="5"/>
        <v>1325.5300736294405</v>
      </c>
      <c r="K121" s="982"/>
    </row>
    <row r="122" spans="2:11" ht="14.25" customHeight="1" thickBot="1">
      <c r="B122" s="587"/>
      <c r="C122" s="721"/>
      <c r="D122" s="722"/>
      <c r="E122" s="723"/>
      <c r="F122" s="718"/>
      <c r="K122" s="982"/>
    </row>
    <row r="123" spans="2:11" ht="14.25" customHeight="1" thickBot="1">
      <c r="C123" s="279"/>
      <c r="D123" s="327"/>
      <c r="E123" s="408"/>
      <c r="F123" s="409"/>
      <c r="K123" s="982"/>
    </row>
    <row r="124" spans="2:11" ht="14.25" customHeight="1">
      <c r="B124" s="564"/>
      <c r="C124" s="724"/>
      <c r="D124" s="725"/>
      <c r="E124" s="726"/>
      <c r="F124" s="727"/>
      <c r="K124" s="982"/>
    </row>
    <row r="125" spans="2:11" ht="14.25" customHeight="1">
      <c r="B125" s="99" t="s">
        <v>2052</v>
      </c>
      <c r="C125" s="719" t="s">
        <v>2243</v>
      </c>
      <c r="D125" s="580" t="s">
        <v>152</v>
      </c>
      <c r="E125" s="612">
        <v>365.9693292</v>
      </c>
      <c r="F125" s="717">
        <f>E125*(100-$F$5)/100</f>
        <v>365.9693292</v>
      </c>
      <c r="K125" s="982"/>
    </row>
    <row r="126" spans="2:11" ht="14.25" customHeight="1">
      <c r="B126" s="148" t="s">
        <v>2242</v>
      </c>
      <c r="C126" s="719" t="s">
        <v>2244</v>
      </c>
      <c r="D126" s="583" t="s">
        <v>19</v>
      </c>
      <c r="E126" s="612">
        <v>483.64352639999998</v>
      </c>
      <c r="F126" s="717">
        <f t="shared" ref="F126:F130" si="6">E126*(100-$F$5)/100</f>
        <v>483.64352639999998</v>
      </c>
      <c r="K126" s="982"/>
    </row>
    <row r="127" spans="2:11" ht="14.25" customHeight="1">
      <c r="B127" s="569"/>
      <c r="C127" s="719" t="s">
        <v>2245</v>
      </c>
      <c r="D127" s="583" t="s">
        <v>22</v>
      </c>
      <c r="E127" s="612">
        <v>557.80727760000002</v>
      </c>
      <c r="F127" s="717">
        <f t="shared" si="6"/>
        <v>557.80727760000002</v>
      </c>
      <c r="K127" s="982"/>
    </row>
    <row r="128" spans="2:11" ht="14.25" customHeight="1">
      <c r="B128" s="569"/>
      <c r="C128" s="719" t="s">
        <v>2246</v>
      </c>
      <c r="D128" s="583" t="s">
        <v>230</v>
      </c>
      <c r="E128" s="612">
        <v>725.4876888</v>
      </c>
      <c r="F128" s="717">
        <f t="shared" si="6"/>
        <v>725.4876888</v>
      </c>
    </row>
    <row r="129" spans="2:13" ht="14.25" customHeight="1">
      <c r="B129" s="569"/>
      <c r="C129" s="719" t="s">
        <v>2247</v>
      </c>
      <c r="D129" s="583" t="s">
        <v>231</v>
      </c>
      <c r="E129" s="612">
        <v>877.02947640000002</v>
      </c>
      <c r="F129" s="717">
        <f t="shared" si="6"/>
        <v>877.02947640000002</v>
      </c>
    </row>
    <row r="130" spans="2:13" ht="14.25" customHeight="1">
      <c r="B130" s="569"/>
      <c r="C130" s="719" t="s">
        <v>2248</v>
      </c>
      <c r="D130" s="583" t="s">
        <v>26</v>
      </c>
      <c r="E130" s="612">
        <v>1192.9701924000001</v>
      </c>
      <c r="F130" s="717">
        <f t="shared" si="6"/>
        <v>1192.9701924000001</v>
      </c>
    </row>
    <row r="131" spans="2:13" ht="14.25" customHeight="1" thickBot="1">
      <c r="B131" s="587"/>
      <c r="C131" s="721"/>
      <c r="D131" s="722"/>
      <c r="E131" s="723"/>
      <c r="F131" s="718"/>
    </row>
    <row r="132" spans="2:13" ht="14.25" customHeight="1" thickBot="1">
      <c r="C132" s="279"/>
      <c r="D132" s="327"/>
      <c r="E132" s="408"/>
      <c r="F132" s="409"/>
    </row>
    <row r="133" spans="2:13" ht="14.25" customHeight="1">
      <c r="B133" s="74"/>
      <c r="C133" s="301"/>
      <c r="D133" s="331"/>
      <c r="E133" s="434"/>
      <c r="F133" s="435"/>
    </row>
    <row r="134" spans="2:13" ht="14.25" customHeight="1">
      <c r="B134" s="100"/>
      <c r="C134" s="373" t="s">
        <v>2488</v>
      </c>
      <c r="D134" s="374">
        <v>20</v>
      </c>
      <c r="E134" s="430">
        <v>21.481728768000004</v>
      </c>
      <c r="F134" s="407">
        <f t="shared" ref="F134:F139" si="7">E134*(100-$F$5)/100</f>
        <v>21.481728768000004</v>
      </c>
      <c r="M134" s="44"/>
    </row>
    <row r="135" spans="2:13" ht="14.25" customHeight="1">
      <c r="B135" s="173" t="s">
        <v>1426</v>
      </c>
      <c r="C135" s="333" t="s">
        <v>2489</v>
      </c>
      <c r="D135" s="334">
        <v>25</v>
      </c>
      <c r="E135" s="431">
        <v>31.511010886560005</v>
      </c>
      <c r="F135" s="406">
        <f t="shared" si="7"/>
        <v>31.511010886560008</v>
      </c>
      <c r="M135" s="44"/>
    </row>
    <row r="136" spans="2:13" ht="14.25" customHeight="1">
      <c r="B136" s="147" t="s">
        <v>521</v>
      </c>
      <c r="C136" s="333" t="s">
        <v>2490</v>
      </c>
      <c r="D136" s="334">
        <v>32</v>
      </c>
      <c r="E136" s="431">
        <v>47.259803289600029</v>
      </c>
      <c r="F136" s="406">
        <f t="shared" si="7"/>
        <v>47.259803289600029</v>
      </c>
      <c r="M136" s="44"/>
    </row>
    <row r="137" spans="2:13" ht="14.25" customHeight="1">
      <c r="B137" s="63"/>
      <c r="C137" s="333" t="s">
        <v>2491</v>
      </c>
      <c r="D137" s="334">
        <v>40</v>
      </c>
      <c r="E137" s="431">
        <v>75.897632953440024</v>
      </c>
      <c r="F137" s="406">
        <f t="shared" si="7"/>
        <v>75.897632953440024</v>
      </c>
      <c r="M137" s="44"/>
    </row>
    <row r="138" spans="2:13" ht="14.25" customHeight="1">
      <c r="B138" s="63"/>
      <c r="C138" s="333" t="s">
        <v>2492</v>
      </c>
      <c r="D138" s="334">
        <v>50</v>
      </c>
      <c r="E138" s="431">
        <v>124.58060077392004</v>
      </c>
      <c r="F138" s="406">
        <f t="shared" si="7"/>
        <v>124.58060077392003</v>
      </c>
      <c r="M138" s="44"/>
    </row>
    <row r="139" spans="2:13" ht="14.25" customHeight="1">
      <c r="B139" s="63"/>
      <c r="C139" s="333" t="s">
        <v>2493</v>
      </c>
      <c r="D139" s="334">
        <v>63</v>
      </c>
      <c r="E139" s="431">
        <v>134.60988289248004</v>
      </c>
      <c r="F139" s="406">
        <f t="shared" si="7"/>
        <v>134.60988289248004</v>
      </c>
      <c r="M139" s="44"/>
    </row>
    <row r="140" spans="2:13" ht="14.25" customHeight="1" thickBot="1">
      <c r="B140" s="168"/>
      <c r="C140" s="329"/>
      <c r="D140" s="330"/>
      <c r="E140" s="432"/>
      <c r="F140" s="433"/>
      <c r="M140" s="44"/>
    </row>
    <row r="141" spans="2:13" ht="12" customHeight="1" thickBot="1">
      <c r="B141" s="67"/>
      <c r="C141" s="279"/>
      <c r="D141" s="327"/>
      <c r="E141" s="408"/>
      <c r="F141" s="409"/>
      <c r="M141" s="44"/>
    </row>
    <row r="142" spans="2:13" ht="14.25" customHeight="1">
      <c r="B142" s="169"/>
      <c r="C142" s="301"/>
      <c r="D142" s="331"/>
      <c r="E142" s="434"/>
      <c r="F142" s="435"/>
      <c r="M142" s="44"/>
    </row>
    <row r="143" spans="2:13" ht="14.25" customHeight="1">
      <c r="B143" s="100"/>
      <c r="C143" s="373" t="s">
        <v>2476</v>
      </c>
      <c r="D143" s="374" t="s">
        <v>133</v>
      </c>
      <c r="E143" s="430">
        <v>16.983991807200006</v>
      </c>
      <c r="F143" s="407">
        <f t="shared" ref="F143:F148" si="8">E143*(100-$F$5)/100</f>
        <v>16.983991807200006</v>
      </c>
      <c r="M143" s="44"/>
    </row>
    <row r="144" spans="2:13" ht="14.25" customHeight="1">
      <c r="B144" s="173" t="s">
        <v>1839</v>
      </c>
      <c r="C144" s="333" t="s">
        <v>2477</v>
      </c>
      <c r="D144" s="334" t="s">
        <v>132</v>
      </c>
      <c r="E144" s="431">
        <v>24.059536220160009</v>
      </c>
      <c r="F144" s="406">
        <f t="shared" si="8"/>
        <v>24.059536220160009</v>
      </c>
      <c r="M144" s="44"/>
    </row>
    <row r="145" spans="2:13" ht="14.25" customHeight="1">
      <c r="B145" s="147" t="s">
        <v>458</v>
      </c>
      <c r="C145" s="333" t="s">
        <v>2478</v>
      </c>
      <c r="D145" s="334" t="s">
        <v>131</v>
      </c>
      <c r="E145" s="431">
        <v>28.315603732320003</v>
      </c>
      <c r="F145" s="406">
        <f t="shared" si="8"/>
        <v>28.315603732320007</v>
      </c>
      <c r="M145" s="44"/>
    </row>
    <row r="146" spans="2:13" ht="14.25" customHeight="1">
      <c r="B146" s="63"/>
      <c r="C146" s="333" t="s">
        <v>2479</v>
      </c>
      <c r="D146" s="334" t="s">
        <v>130</v>
      </c>
      <c r="E146" s="431">
        <v>42.480118638720008</v>
      </c>
      <c r="F146" s="406">
        <f t="shared" si="8"/>
        <v>42.480118638720008</v>
      </c>
      <c r="M146" s="44"/>
    </row>
    <row r="147" spans="2:13" ht="14.25" customHeight="1">
      <c r="B147" s="63"/>
      <c r="C147" s="333" t="s">
        <v>2480</v>
      </c>
      <c r="D147" s="334" t="s">
        <v>134</v>
      </c>
      <c r="E147" s="431">
        <v>50.978827582560015</v>
      </c>
      <c r="F147" s="406">
        <f t="shared" si="8"/>
        <v>50.978827582560015</v>
      </c>
      <c r="M147" s="44"/>
    </row>
    <row r="148" spans="2:13" ht="14.25" customHeight="1">
      <c r="B148" s="63"/>
      <c r="C148" s="333" t="s">
        <v>2481</v>
      </c>
      <c r="D148" s="334" t="s">
        <v>135</v>
      </c>
      <c r="E148" s="431">
        <v>77.871266784000028</v>
      </c>
      <c r="F148" s="406">
        <f t="shared" si="8"/>
        <v>77.871266784000028</v>
      </c>
      <c r="M148" s="44"/>
    </row>
    <row r="149" spans="2:13" ht="14.25" customHeight="1" thickBot="1">
      <c r="B149" s="168"/>
      <c r="C149" s="329"/>
      <c r="D149" s="330"/>
      <c r="E149" s="432"/>
      <c r="F149" s="433"/>
      <c r="M149" s="44"/>
    </row>
    <row r="150" spans="2:13" ht="12" customHeight="1" thickBot="1">
      <c r="B150" s="67"/>
      <c r="C150" s="279"/>
      <c r="D150" s="327"/>
      <c r="E150" s="408"/>
      <c r="F150" s="409"/>
      <c r="M150" s="44"/>
    </row>
    <row r="151" spans="2:13" ht="14.25" customHeight="1">
      <c r="B151" s="169"/>
      <c r="C151" s="301"/>
      <c r="D151" s="331"/>
      <c r="E151" s="434"/>
      <c r="F151" s="435"/>
      <c r="M151" s="44"/>
    </row>
    <row r="152" spans="2:13" ht="14.25" customHeight="1">
      <c r="B152" s="173" t="s">
        <v>1839</v>
      </c>
      <c r="C152" s="373" t="s">
        <v>2482</v>
      </c>
      <c r="D152" s="374" t="s">
        <v>133</v>
      </c>
      <c r="E152" s="430">
        <v>22.690076011200002</v>
      </c>
      <c r="F152" s="407">
        <f t="shared" ref="F152:F157" si="9">E152*(100-$F$5)/100</f>
        <v>22.690076011200002</v>
      </c>
      <c r="M152" s="44"/>
    </row>
    <row r="153" spans="2:13" ht="14.25" customHeight="1">
      <c r="B153" s="147" t="s">
        <v>466</v>
      </c>
      <c r="C153" s="333" t="s">
        <v>2483</v>
      </c>
      <c r="D153" s="334" t="s">
        <v>132</v>
      </c>
      <c r="E153" s="431">
        <v>31.135080633120012</v>
      </c>
      <c r="F153" s="406">
        <f t="shared" si="9"/>
        <v>31.135080633120012</v>
      </c>
      <c r="M153" s="44"/>
    </row>
    <row r="154" spans="2:13" ht="14.25" customHeight="1">
      <c r="B154" s="147"/>
      <c r="C154" s="333" t="s">
        <v>2484</v>
      </c>
      <c r="D154" s="334" t="s">
        <v>131</v>
      </c>
      <c r="E154" s="431">
        <v>35.404574225760008</v>
      </c>
      <c r="F154" s="406">
        <f t="shared" si="9"/>
        <v>35.404574225760008</v>
      </c>
      <c r="M154" s="44"/>
    </row>
    <row r="155" spans="2:13" ht="14.25" customHeight="1">
      <c r="B155" s="63"/>
      <c r="C155" s="333" t="s">
        <v>2485</v>
      </c>
      <c r="D155" s="334" t="s">
        <v>130</v>
      </c>
      <c r="E155" s="431">
        <v>60.90070105728001</v>
      </c>
      <c r="F155" s="406">
        <f t="shared" si="9"/>
        <v>60.90070105728001</v>
      </c>
      <c r="M155" s="44"/>
    </row>
    <row r="156" spans="2:13" ht="14.25" customHeight="1">
      <c r="B156" s="63"/>
      <c r="C156" s="333" t="s">
        <v>2486</v>
      </c>
      <c r="D156" s="334" t="s">
        <v>134</v>
      </c>
      <c r="E156" s="431">
        <v>67.976245470240016</v>
      </c>
      <c r="F156" s="406">
        <f t="shared" si="9"/>
        <v>67.976245470240016</v>
      </c>
      <c r="M156" s="44"/>
    </row>
    <row r="157" spans="2:13" ht="14.25" customHeight="1">
      <c r="B157" s="63"/>
      <c r="C157" s="333" t="s">
        <v>2487</v>
      </c>
      <c r="D157" s="334" t="s">
        <v>135</v>
      </c>
      <c r="E157" s="431">
        <v>106.20029659680003</v>
      </c>
      <c r="F157" s="406">
        <f t="shared" si="9"/>
        <v>106.20029659680003</v>
      </c>
      <c r="M157" s="44"/>
    </row>
    <row r="158" spans="2:13" ht="14.25" customHeight="1" thickBot="1">
      <c r="B158" s="168"/>
      <c r="C158" s="329"/>
      <c r="D158" s="330"/>
      <c r="E158" s="432"/>
      <c r="F158" s="433"/>
      <c r="M158" s="44"/>
    </row>
    <row r="159" spans="2:13" ht="12" customHeight="1" thickBot="1">
      <c r="B159" s="67"/>
      <c r="C159" s="108"/>
      <c r="D159" s="149"/>
      <c r="E159" s="109"/>
      <c r="F159" s="110"/>
      <c r="M159" s="44"/>
    </row>
    <row r="160" spans="2:13" ht="14.25" customHeight="1">
      <c r="B160" s="169"/>
      <c r="C160" s="164"/>
      <c r="D160" s="165"/>
      <c r="E160" s="166"/>
      <c r="F160" s="167"/>
      <c r="M160" s="44"/>
    </row>
    <row r="161" spans="2:12" ht="14.25" customHeight="1">
      <c r="B161" s="1187" t="s">
        <v>1640</v>
      </c>
      <c r="C161" s="1188"/>
      <c r="D161" s="1188"/>
      <c r="E161" s="1188"/>
      <c r="F161" s="1189"/>
    </row>
    <row r="162" spans="2:12" ht="14.25" customHeight="1">
      <c r="B162" s="170"/>
      <c r="C162" s="91"/>
      <c r="D162" s="61"/>
      <c r="E162" s="159"/>
      <c r="F162" s="92"/>
    </row>
    <row r="163" spans="2:12" ht="14.25" customHeight="1">
      <c r="B163" s="170"/>
      <c r="C163" s="91"/>
      <c r="D163" s="61"/>
      <c r="E163" s="159"/>
      <c r="F163" s="92"/>
    </row>
    <row r="164" spans="2:12" ht="14.25" customHeight="1">
      <c r="B164" s="170"/>
      <c r="C164" s="91"/>
      <c r="D164" s="61"/>
      <c r="E164" s="159"/>
      <c r="F164" s="92"/>
    </row>
    <row r="165" spans="2:12" ht="14.25" customHeight="1">
      <c r="B165" s="170"/>
      <c r="C165" s="91"/>
      <c r="D165" s="61"/>
      <c r="E165" s="159"/>
      <c r="F165" s="92"/>
    </row>
    <row r="166" spans="2:12" ht="14.25" customHeight="1">
      <c r="B166" s="170"/>
      <c r="C166" s="91"/>
      <c r="D166" s="61"/>
      <c r="E166" s="159"/>
      <c r="F166" s="92"/>
    </row>
    <row r="167" spans="2:12" ht="14.25" customHeight="1">
      <c r="B167" s="170"/>
      <c r="C167" s="91"/>
      <c r="D167" s="61"/>
      <c r="E167" s="159"/>
      <c r="F167" s="92"/>
    </row>
    <row r="168" spans="2:12" ht="14.25" customHeight="1">
      <c r="B168" s="22"/>
      <c r="C168" s="91"/>
      <c r="D168" s="171"/>
      <c r="E168" s="46"/>
      <c r="F168" s="157"/>
    </row>
    <row r="169" spans="2:12" ht="14.25" customHeight="1">
      <c r="B169" s="22"/>
      <c r="C169" s="91"/>
      <c r="D169" s="61"/>
      <c r="E169" s="159"/>
      <c r="F169" s="92"/>
    </row>
    <row r="170" spans="2:12" ht="14.25" customHeight="1" thickBot="1">
      <c r="B170" s="64"/>
      <c r="C170" s="93"/>
      <c r="D170" s="71"/>
      <c r="E170" s="172"/>
      <c r="F170" s="95"/>
    </row>
    <row r="171" spans="2:12" ht="12" customHeight="1" thickBot="1"/>
    <row r="172" spans="2:12" ht="14.25" customHeight="1">
      <c r="B172" s="74"/>
      <c r="C172" s="269"/>
      <c r="D172" s="105"/>
      <c r="E172" s="296"/>
      <c r="F172" s="297"/>
    </row>
    <row r="173" spans="2:12" ht="14.25" customHeight="1">
      <c r="B173" s="173" t="s">
        <v>1427</v>
      </c>
      <c r="C173" s="373" t="s">
        <v>1246</v>
      </c>
      <c r="D173" s="374" t="s">
        <v>133</v>
      </c>
      <c r="E173" s="430">
        <v>1180.2061785139203</v>
      </c>
      <c r="F173" s="407">
        <f t="shared" ref="F173:F178" si="10">E173*(100-$F$5)/100</f>
        <v>1180.2061785139203</v>
      </c>
      <c r="J173" s="44"/>
      <c r="L173" s="44"/>
    </row>
    <row r="174" spans="2:12" ht="14.25" customHeight="1">
      <c r="B174" s="148" t="s">
        <v>1847</v>
      </c>
      <c r="C174" s="333" t="s">
        <v>1247</v>
      </c>
      <c r="D174" s="334" t="s">
        <v>132</v>
      </c>
      <c r="E174" s="431">
        <v>1448.9426054016008</v>
      </c>
      <c r="F174" s="406">
        <f t="shared" si="10"/>
        <v>1448.942605401601</v>
      </c>
      <c r="J174" s="44"/>
      <c r="L174" s="44"/>
    </row>
    <row r="175" spans="2:12" ht="14.25" customHeight="1">
      <c r="B175" s="97"/>
      <c r="C175" s="333" t="s">
        <v>1248</v>
      </c>
      <c r="D175" s="334" t="s">
        <v>131</v>
      </c>
      <c r="E175" s="431">
        <v>1765.9726437758404</v>
      </c>
      <c r="F175" s="406">
        <f t="shared" si="10"/>
        <v>1765.9726437758404</v>
      </c>
      <c r="J175" s="44"/>
      <c r="L175" s="44"/>
    </row>
    <row r="176" spans="2:12" ht="14.25" customHeight="1">
      <c r="B176" s="63"/>
      <c r="C176" s="333" t="s">
        <v>1249</v>
      </c>
      <c r="D176" s="334" t="s">
        <v>130</v>
      </c>
      <c r="E176" s="431">
        <v>2246.4652119940806</v>
      </c>
      <c r="F176" s="406">
        <f t="shared" si="10"/>
        <v>2246.4652119940806</v>
      </c>
      <c r="J176" s="44"/>
      <c r="L176" s="44"/>
    </row>
    <row r="177" spans="2:13" ht="14.25" customHeight="1">
      <c r="B177" s="22"/>
      <c r="C177" s="333" t="s">
        <v>1250</v>
      </c>
      <c r="D177" s="334" t="s">
        <v>134</v>
      </c>
      <c r="E177" s="431">
        <v>2764.1211709809604</v>
      </c>
      <c r="F177" s="406">
        <f t="shared" si="10"/>
        <v>2764.1211709809604</v>
      </c>
      <c r="J177" s="44"/>
      <c r="L177" s="44"/>
    </row>
    <row r="178" spans="2:13" ht="14.25" customHeight="1">
      <c r="B178" s="22"/>
      <c r="C178" s="333" t="s">
        <v>1251</v>
      </c>
      <c r="D178" s="334" t="s">
        <v>135</v>
      </c>
      <c r="E178" s="431">
        <v>3312.1200718526406</v>
      </c>
      <c r="F178" s="406">
        <f t="shared" si="10"/>
        <v>3312.1200718526406</v>
      </c>
      <c r="J178" s="44"/>
      <c r="L178" s="44"/>
    </row>
    <row r="179" spans="2:13" ht="14.25" customHeight="1" thickBot="1">
      <c r="B179" s="64"/>
      <c r="C179" s="329"/>
      <c r="D179" s="330"/>
      <c r="E179" s="432"/>
      <c r="F179" s="433"/>
      <c r="J179" s="44"/>
      <c r="L179" s="44"/>
    </row>
    <row r="180" spans="2:13" ht="12" customHeight="1" thickBot="1">
      <c r="C180" s="279"/>
      <c r="D180" s="327"/>
      <c r="E180" s="408"/>
      <c r="F180" s="409"/>
      <c r="J180" s="44"/>
      <c r="L180" s="44"/>
    </row>
    <row r="181" spans="2:13" ht="14.25" customHeight="1">
      <c r="B181" s="74"/>
      <c r="C181" s="301"/>
      <c r="D181" s="331"/>
      <c r="E181" s="434"/>
      <c r="F181" s="435"/>
      <c r="J181" s="44"/>
      <c r="L181" s="44"/>
    </row>
    <row r="182" spans="2:13" ht="14.25" customHeight="1">
      <c r="B182" s="99" t="s">
        <v>1425</v>
      </c>
      <c r="C182" s="239" t="s">
        <v>1252</v>
      </c>
      <c r="D182" s="240">
        <v>20</v>
      </c>
      <c r="E182" s="324">
        <v>1754.3859363216004</v>
      </c>
      <c r="F182" s="325">
        <f t="shared" ref="F182:F190" si="11">E182*(100-$F$5)/100</f>
        <v>1754.3859363216004</v>
      </c>
      <c r="J182" s="44"/>
      <c r="L182" s="44"/>
      <c r="M182" s="44"/>
    </row>
    <row r="183" spans="2:13" ht="14.25" customHeight="1">
      <c r="B183" s="117" t="s">
        <v>522</v>
      </c>
      <c r="C183" s="231" t="s">
        <v>1253</v>
      </c>
      <c r="D183" s="232">
        <v>25</v>
      </c>
      <c r="E183" s="222">
        <v>2005.0105806417603</v>
      </c>
      <c r="F183" s="326">
        <f t="shared" si="11"/>
        <v>2005.0105806417603</v>
      </c>
      <c r="J183" s="44"/>
      <c r="L183" s="44"/>
      <c r="M183" s="44"/>
    </row>
    <row r="184" spans="2:13" ht="14.25" customHeight="1">
      <c r="B184" s="117"/>
      <c r="C184" s="231" t="s">
        <v>1254</v>
      </c>
      <c r="D184" s="232">
        <v>32</v>
      </c>
      <c r="E184" s="222">
        <v>2005.0105806417603</v>
      </c>
      <c r="F184" s="326">
        <f t="shared" si="11"/>
        <v>2005.0105806417603</v>
      </c>
      <c r="J184" s="44"/>
      <c r="L184" s="44"/>
      <c r="M184" s="44"/>
    </row>
    <row r="185" spans="2:13" ht="14.25" customHeight="1">
      <c r="B185" s="63"/>
      <c r="C185" s="231" t="s">
        <v>1255</v>
      </c>
      <c r="D185" s="232">
        <v>40</v>
      </c>
      <c r="E185" s="222">
        <v>2339.1857237889608</v>
      </c>
      <c r="F185" s="326">
        <f t="shared" si="11"/>
        <v>2339.1857237889608</v>
      </c>
      <c r="J185" s="44"/>
      <c r="L185" s="44"/>
      <c r="M185" s="44"/>
    </row>
    <row r="186" spans="2:13" ht="14.25" customHeight="1">
      <c r="B186" s="22"/>
      <c r="C186" s="231" t="s">
        <v>1256</v>
      </c>
      <c r="D186" s="232">
        <v>50</v>
      </c>
      <c r="E186" s="222">
        <v>2339.1857237889608</v>
      </c>
      <c r="F186" s="326">
        <f t="shared" si="11"/>
        <v>2339.1857237889608</v>
      </c>
      <c r="J186" s="44"/>
      <c r="L186" s="44"/>
      <c r="M186" s="44"/>
    </row>
    <row r="187" spans="2:13" ht="14.25" customHeight="1">
      <c r="B187" s="22"/>
      <c r="C187" s="231" t="s">
        <v>1257</v>
      </c>
      <c r="D187" s="232">
        <v>63</v>
      </c>
      <c r="E187" s="222">
        <v>3091.0596567494408</v>
      </c>
      <c r="F187" s="326">
        <f t="shared" si="11"/>
        <v>3091.0596567494413</v>
      </c>
      <c r="J187" s="44"/>
      <c r="L187" s="44"/>
      <c r="M187" s="44"/>
    </row>
    <row r="188" spans="2:13" ht="14.25" customHeight="1">
      <c r="B188" s="22"/>
      <c r="C188" s="231" t="s">
        <v>1258</v>
      </c>
      <c r="D188" s="232">
        <v>75</v>
      </c>
      <c r="E188" s="222">
        <v>6432.7573838995222</v>
      </c>
      <c r="F188" s="326">
        <f t="shared" si="11"/>
        <v>6432.7573838995222</v>
      </c>
      <c r="J188" s="44"/>
      <c r="L188" s="44"/>
      <c r="M188" s="44"/>
    </row>
    <row r="189" spans="2:13" ht="14.25" customHeight="1">
      <c r="B189" s="22"/>
      <c r="C189" s="231" t="s">
        <v>1259</v>
      </c>
      <c r="D189" s="232">
        <v>90</v>
      </c>
      <c r="E189" s="222">
        <v>8187.1433202211219</v>
      </c>
      <c r="F189" s="326">
        <f t="shared" si="11"/>
        <v>8187.1433202211219</v>
      </c>
      <c r="J189" s="44"/>
      <c r="L189" s="44"/>
      <c r="M189" s="44"/>
    </row>
    <row r="190" spans="2:13" ht="14.25" customHeight="1">
      <c r="B190" s="22"/>
      <c r="C190" s="231" t="s">
        <v>1260</v>
      </c>
      <c r="D190" s="232">
        <v>110</v>
      </c>
      <c r="E190" s="222">
        <v>9607.3541133955223</v>
      </c>
      <c r="F190" s="326">
        <f t="shared" si="11"/>
        <v>9607.3541133955223</v>
      </c>
      <c r="J190" s="44"/>
      <c r="L190" s="44"/>
      <c r="M190" s="44"/>
    </row>
    <row r="191" spans="2:13" ht="14.25" customHeight="1" thickBot="1">
      <c r="B191" s="64"/>
      <c r="C191" s="250"/>
      <c r="D191" s="251"/>
      <c r="E191" s="275"/>
      <c r="F191" s="207"/>
      <c r="J191" s="44"/>
      <c r="L191" s="44"/>
      <c r="M191" s="44"/>
    </row>
    <row r="192" spans="2:13" ht="14.25" customHeight="1" thickBot="1">
      <c r="C192" s="28"/>
      <c r="D192" s="245"/>
      <c r="E192" s="277"/>
      <c r="F192" s="284"/>
      <c r="J192" s="44"/>
      <c r="L192" s="44"/>
      <c r="M192" s="44"/>
    </row>
    <row r="193" spans="2:13" ht="14.25" customHeight="1">
      <c r="B193" s="74"/>
      <c r="C193" s="235"/>
      <c r="D193" s="105"/>
      <c r="E193" s="290"/>
      <c r="F193" s="291"/>
      <c r="J193" s="44"/>
      <c r="L193" s="44"/>
      <c r="M193" s="44"/>
    </row>
    <row r="194" spans="2:13" ht="14.25" customHeight="1">
      <c r="B194" s="100"/>
      <c r="C194" s="239" t="s">
        <v>1261</v>
      </c>
      <c r="D194" s="240">
        <v>20</v>
      </c>
      <c r="E194" s="324">
        <v>23391.830385728641</v>
      </c>
      <c r="F194" s="325">
        <f t="shared" ref="F194:F202" si="12">E194*(100-$F$5)/100</f>
        <v>23391.830385728641</v>
      </c>
      <c r="J194" s="44"/>
      <c r="L194" s="44"/>
      <c r="M194" s="44"/>
    </row>
    <row r="195" spans="2:13" ht="14.25" customHeight="1">
      <c r="B195" s="99" t="s">
        <v>1425</v>
      </c>
      <c r="C195" s="231" t="s">
        <v>1262</v>
      </c>
      <c r="D195" s="232">
        <v>25</v>
      </c>
      <c r="E195" s="222">
        <v>23809.542601622405</v>
      </c>
      <c r="F195" s="326">
        <f t="shared" si="12"/>
        <v>23809.542601622405</v>
      </c>
      <c r="J195" s="44"/>
      <c r="L195" s="44"/>
      <c r="M195" s="44"/>
    </row>
    <row r="196" spans="2:13" ht="14.25" customHeight="1">
      <c r="B196" s="117" t="s">
        <v>523</v>
      </c>
      <c r="C196" s="231" t="s">
        <v>1263</v>
      </c>
      <c r="D196" s="232">
        <v>32</v>
      </c>
      <c r="E196" s="222">
        <v>23809.542601622405</v>
      </c>
      <c r="F196" s="326">
        <f t="shared" si="12"/>
        <v>23809.542601622405</v>
      </c>
      <c r="J196" s="44"/>
      <c r="L196" s="44"/>
      <c r="M196" s="44"/>
    </row>
    <row r="197" spans="2:13" ht="14.25" customHeight="1">
      <c r="B197" s="63"/>
      <c r="C197" s="231" t="s">
        <v>1264</v>
      </c>
      <c r="D197" s="232">
        <v>40</v>
      </c>
      <c r="E197" s="222">
        <v>26399.352969731532</v>
      </c>
      <c r="F197" s="326">
        <f t="shared" si="12"/>
        <v>26399.352969731532</v>
      </c>
      <c r="J197" s="44"/>
      <c r="L197" s="44"/>
      <c r="M197" s="44"/>
    </row>
    <row r="198" spans="2:13" ht="14.25" customHeight="1">
      <c r="B198" s="22"/>
      <c r="C198" s="231" t="s">
        <v>1265</v>
      </c>
      <c r="D198" s="232">
        <v>50</v>
      </c>
      <c r="E198" s="222">
        <v>26399.352969731532</v>
      </c>
      <c r="F198" s="326">
        <f t="shared" si="12"/>
        <v>26399.352969731532</v>
      </c>
      <c r="J198" s="44"/>
      <c r="L198" s="44"/>
      <c r="M198" s="44"/>
    </row>
    <row r="199" spans="2:13" ht="14.25" customHeight="1">
      <c r="B199" s="22"/>
      <c r="C199" s="231" t="s">
        <v>1266</v>
      </c>
      <c r="D199" s="232">
        <v>63</v>
      </c>
      <c r="E199" s="222">
        <v>27151.240328772481</v>
      </c>
      <c r="F199" s="326">
        <f t="shared" si="12"/>
        <v>27151.240328772481</v>
      </c>
      <c r="J199" s="44"/>
      <c r="L199" s="44"/>
      <c r="M199" s="44"/>
    </row>
    <row r="200" spans="2:13" ht="14.25" customHeight="1">
      <c r="B200" s="22"/>
      <c r="C200" s="231" t="s">
        <v>1267</v>
      </c>
      <c r="D200" s="232">
        <v>75</v>
      </c>
      <c r="E200" s="222">
        <v>42105.302749959854</v>
      </c>
      <c r="F200" s="326">
        <f t="shared" si="12"/>
        <v>42105.302749959854</v>
      </c>
      <c r="J200" s="44"/>
      <c r="L200" s="44"/>
      <c r="M200" s="44"/>
    </row>
    <row r="201" spans="2:13" ht="14.25" customHeight="1">
      <c r="B201" s="22"/>
      <c r="C201" s="231" t="s">
        <v>1268</v>
      </c>
      <c r="D201" s="232">
        <v>90</v>
      </c>
      <c r="E201" s="222">
        <v>43859.68868628145</v>
      </c>
      <c r="F201" s="326">
        <f t="shared" si="12"/>
        <v>43859.68868628145</v>
      </c>
      <c r="J201" s="44"/>
      <c r="L201" s="44"/>
      <c r="M201" s="44"/>
    </row>
    <row r="202" spans="2:13" ht="14.25" customHeight="1">
      <c r="B202" s="22"/>
      <c r="C202" s="231" t="s">
        <v>1269</v>
      </c>
      <c r="D202" s="232">
        <v>110</v>
      </c>
      <c r="E202" s="222">
        <v>45112.825333962726</v>
      </c>
      <c r="F202" s="326">
        <f t="shared" si="12"/>
        <v>45112.825333962726</v>
      </c>
      <c r="J202" s="44"/>
      <c r="L202" s="44"/>
      <c r="M202" s="44"/>
    </row>
    <row r="203" spans="2:13" ht="14.25" customHeight="1" thickBot="1">
      <c r="B203" s="64"/>
      <c r="C203" s="266"/>
      <c r="D203" s="251"/>
      <c r="E203" s="294"/>
      <c r="F203" s="295"/>
    </row>
  </sheetData>
  <mergeCells count="7">
    <mergeCell ref="B161:F161"/>
    <mergeCell ref="B2:F2"/>
    <mergeCell ref="B3:B5"/>
    <mergeCell ref="D3:D5"/>
    <mergeCell ref="E3:E5"/>
    <mergeCell ref="F3:F4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theme="1" tint="0.499984740745262"/>
  </sheetPr>
  <dimension ref="A1:L143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85546875" style="10" customWidth="1"/>
    <col min="2" max="2" width="45.7109375" style="10" customWidth="1"/>
    <col min="3" max="3" width="15.7109375" style="10" customWidth="1"/>
    <col min="4" max="4" width="10.7109375" style="10" customWidth="1"/>
    <col min="5" max="5" width="15.7109375" style="13" customWidth="1"/>
    <col min="6" max="6" width="15.7109375" style="10" customWidth="1"/>
    <col min="7" max="7" width="0.7109375" style="10" customWidth="1"/>
    <col min="8" max="10" width="8.85546875" style="10"/>
    <col min="11" max="11" width="10.28515625" style="10" bestFit="1" customWidth="1"/>
    <col min="12" max="16384" width="8.85546875" style="10"/>
  </cols>
  <sheetData>
    <row r="1" spans="1:7" ht="12.75" customHeight="1">
      <c r="A1" s="19" t="s">
        <v>520</v>
      </c>
    </row>
    <row r="2" spans="1:7" ht="20.85" customHeight="1">
      <c r="B2" s="1176" t="s">
        <v>1638</v>
      </c>
      <c r="C2" s="1176"/>
      <c r="D2" s="1176"/>
      <c r="E2" s="1176"/>
      <c r="F2" s="1176"/>
      <c r="G2" s="12"/>
    </row>
    <row r="3" spans="1:7" ht="14.25" customHeight="1">
      <c r="B3" s="1053" t="s">
        <v>1376</v>
      </c>
      <c r="C3" s="1037" t="s">
        <v>1377</v>
      </c>
      <c r="D3" s="1034" t="s">
        <v>1414</v>
      </c>
      <c r="E3" s="1060" t="s">
        <v>1423</v>
      </c>
      <c r="F3" s="1043" t="s">
        <v>1637</v>
      </c>
      <c r="G3" s="12"/>
    </row>
    <row r="4" spans="1:7" ht="14.25" customHeight="1">
      <c r="B4" s="1054"/>
      <c r="C4" s="1038"/>
      <c r="D4" s="1035"/>
      <c r="E4" s="1061"/>
      <c r="F4" s="1044"/>
      <c r="G4" s="12"/>
    </row>
    <row r="5" spans="1:7" ht="14.25" customHeight="1">
      <c r="B5" s="1055"/>
      <c r="C5" s="1039"/>
      <c r="D5" s="1036"/>
      <c r="E5" s="1062"/>
      <c r="F5" s="792">
        <f>'RABATOVÝ LIST '!J20</f>
        <v>0</v>
      </c>
      <c r="G5" s="12"/>
    </row>
    <row r="6" spans="1:7" ht="14.25" customHeight="1" thickBot="1"/>
    <row r="7" spans="1:7" ht="14.25" customHeight="1">
      <c r="B7" s="136"/>
      <c r="C7" s="137"/>
      <c r="D7" s="137"/>
      <c r="E7" s="138"/>
      <c r="F7" s="139"/>
    </row>
    <row r="8" spans="1:7" ht="14.25" customHeight="1">
      <c r="B8" s="140"/>
      <c r="C8" s="380" t="s">
        <v>1270</v>
      </c>
      <c r="D8" s="381">
        <v>16</v>
      </c>
      <c r="E8" s="620">
        <v>553.77211547808008</v>
      </c>
      <c r="F8" s="369">
        <f t="shared" ref="F8:F42" si="0">E8*(100-$F$5)/100</f>
        <v>553.77211547808008</v>
      </c>
    </row>
    <row r="9" spans="1:7" ht="14.25" customHeight="1">
      <c r="B9" s="372" t="s">
        <v>1416</v>
      </c>
      <c r="C9" s="382" t="s">
        <v>1271</v>
      </c>
      <c r="D9" s="383">
        <v>20</v>
      </c>
      <c r="E9" s="621">
        <v>464.03219354976005</v>
      </c>
      <c r="F9" s="368">
        <f>E9*(100-$F$5)/100</f>
        <v>464.03219354976005</v>
      </c>
    </row>
    <row r="10" spans="1:7" ht="14.25" customHeight="1">
      <c r="B10" s="616" t="s">
        <v>1634</v>
      </c>
      <c r="C10" s="382" t="s">
        <v>1272</v>
      </c>
      <c r="D10" s="383">
        <v>25</v>
      </c>
      <c r="E10" s="621">
        <v>561.41155527120009</v>
      </c>
      <c r="F10" s="368">
        <f t="shared" si="0"/>
        <v>561.41155527120009</v>
      </c>
    </row>
    <row r="11" spans="1:7" ht="14.25" customHeight="1">
      <c r="B11" s="141"/>
      <c r="C11" s="382" t="s">
        <v>1273</v>
      </c>
      <c r="D11" s="383">
        <v>32</v>
      </c>
      <c r="E11" s="621">
        <v>609.14127137760011</v>
      </c>
      <c r="F11" s="368">
        <f t="shared" si="0"/>
        <v>609.14127137760011</v>
      </c>
    </row>
    <row r="12" spans="1:7" ht="14.25" customHeight="1">
      <c r="B12" s="142"/>
      <c r="C12" s="382" t="s">
        <v>1274</v>
      </c>
      <c r="D12" s="383">
        <v>40</v>
      </c>
      <c r="E12" s="621">
        <v>746.62433549280024</v>
      </c>
      <c r="F12" s="368">
        <f t="shared" si="0"/>
        <v>746.62433549280036</v>
      </c>
    </row>
    <row r="13" spans="1:7" ht="14.25" customHeight="1">
      <c r="B13" s="143"/>
      <c r="C13" s="382" t="s">
        <v>1275</v>
      </c>
      <c r="D13" s="383">
        <v>50</v>
      </c>
      <c r="E13" s="621">
        <v>937.5834781598403</v>
      </c>
      <c r="F13" s="368">
        <f t="shared" si="0"/>
        <v>937.5834781598403</v>
      </c>
    </row>
    <row r="14" spans="1:7" ht="14.25" customHeight="1">
      <c r="B14" s="143"/>
      <c r="C14" s="382" t="s">
        <v>1276</v>
      </c>
      <c r="D14" s="383">
        <v>63</v>
      </c>
      <c r="E14" s="621">
        <v>1332.8741396520002</v>
      </c>
      <c r="F14" s="368">
        <f t="shared" si="0"/>
        <v>1332.8741396520002</v>
      </c>
    </row>
    <row r="15" spans="1:7" ht="14.25" customHeight="1">
      <c r="B15" s="143"/>
      <c r="C15" s="382" t="s">
        <v>1277</v>
      </c>
      <c r="D15" s="383">
        <v>75</v>
      </c>
      <c r="E15" s="621">
        <v>3383.7213590524811</v>
      </c>
      <c r="F15" s="368">
        <f t="shared" si="0"/>
        <v>3383.7213590524811</v>
      </c>
    </row>
    <row r="16" spans="1:7" ht="14.25" customHeight="1">
      <c r="B16" s="143"/>
      <c r="C16" s="382" t="s">
        <v>1278</v>
      </c>
      <c r="D16" s="383">
        <v>90</v>
      </c>
      <c r="E16" s="621">
        <v>4523.7164265288011</v>
      </c>
      <c r="F16" s="368">
        <f t="shared" si="0"/>
        <v>4523.7164265288011</v>
      </c>
    </row>
    <row r="17" spans="2:6" ht="14.25" customHeight="1">
      <c r="B17" s="143"/>
      <c r="C17" s="382" t="s">
        <v>1279</v>
      </c>
      <c r="D17" s="383">
        <v>110</v>
      </c>
      <c r="E17" s="621">
        <v>5016.386449742402</v>
      </c>
      <c r="F17" s="368">
        <f t="shared" si="0"/>
        <v>5016.386449742402</v>
      </c>
    </row>
    <row r="18" spans="2:6" ht="14.25" customHeight="1" thickBot="1">
      <c r="B18" s="144"/>
      <c r="C18" s="437"/>
      <c r="D18" s="438"/>
      <c r="E18" s="439"/>
      <c r="F18" s="440"/>
    </row>
    <row r="19" spans="2:6" ht="14.25" customHeight="1" thickBot="1">
      <c r="B19" s="27"/>
      <c r="C19" s="60"/>
      <c r="D19" s="245"/>
      <c r="F19" s="278"/>
    </row>
    <row r="20" spans="2:6" ht="14.25" customHeight="1">
      <c r="B20" s="592"/>
      <c r="C20" s="787"/>
      <c r="D20" s="594"/>
      <c r="E20" s="788"/>
      <c r="F20" s="789"/>
    </row>
    <row r="21" spans="2:6" ht="14.25" customHeight="1">
      <c r="B21" s="732" t="s">
        <v>2063</v>
      </c>
      <c r="C21" s="541" t="s">
        <v>2358</v>
      </c>
      <c r="D21" s="542">
        <v>16</v>
      </c>
      <c r="E21" s="620">
        <v>553.77211547808008</v>
      </c>
      <c r="F21" s="609">
        <f t="shared" ref="F21:F30" si="1">E21*(100-$F$5)/100</f>
        <v>553.77211547808008</v>
      </c>
    </row>
    <row r="22" spans="2:6" ht="14.25" customHeight="1">
      <c r="B22" s="616" t="s">
        <v>1634</v>
      </c>
      <c r="C22" s="545" t="s">
        <v>2054</v>
      </c>
      <c r="D22" s="546">
        <v>20</v>
      </c>
      <c r="E22" s="621">
        <v>464.03219354976005</v>
      </c>
      <c r="F22" s="611">
        <f t="shared" si="1"/>
        <v>464.03219354976005</v>
      </c>
    </row>
    <row r="23" spans="2:6" ht="14.25" customHeight="1">
      <c r="B23" s="554"/>
      <c r="C23" s="545" t="s">
        <v>2055</v>
      </c>
      <c r="D23" s="546">
        <v>25</v>
      </c>
      <c r="E23" s="621">
        <v>561.41155527120009</v>
      </c>
      <c r="F23" s="611">
        <f t="shared" si="1"/>
        <v>561.41155527120009</v>
      </c>
    </row>
    <row r="24" spans="2:6" ht="14.25" customHeight="1">
      <c r="B24" s="554"/>
      <c r="C24" s="545" t="s">
        <v>2056</v>
      </c>
      <c r="D24" s="546">
        <v>32</v>
      </c>
      <c r="E24" s="621">
        <v>609.14127137760011</v>
      </c>
      <c r="F24" s="611">
        <f t="shared" si="1"/>
        <v>609.14127137760011</v>
      </c>
    </row>
    <row r="25" spans="2:6" ht="14.25" customHeight="1">
      <c r="B25" s="554"/>
      <c r="C25" s="545" t="s">
        <v>2057</v>
      </c>
      <c r="D25" s="546">
        <v>40</v>
      </c>
      <c r="E25" s="621">
        <v>746.62433549280024</v>
      </c>
      <c r="F25" s="611">
        <f t="shared" si="1"/>
        <v>746.62433549280036</v>
      </c>
    </row>
    <row r="26" spans="2:6" ht="14.25" customHeight="1">
      <c r="B26" s="554"/>
      <c r="C26" s="545" t="s">
        <v>2058</v>
      </c>
      <c r="D26" s="546">
        <v>50</v>
      </c>
      <c r="E26" s="621">
        <v>937.5834781598403</v>
      </c>
      <c r="F26" s="611">
        <f t="shared" si="1"/>
        <v>937.5834781598403</v>
      </c>
    </row>
    <row r="27" spans="2:6" ht="14.25" customHeight="1">
      <c r="B27" s="554"/>
      <c r="C27" s="545" t="s">
        <v>2059</v>
      </c>
      <c r="D27" s="546">
        <v>63</v>
      </c>
      <c r="E27" s="621">
        <v>1332.8741396520002</v>
      </c>
      <c r="F27" s="611">
        <f t="shared" si="1"/>
        <v>1332.8741396520002</v>
      </c>
    </row>
    <row r="28" spans="2:6" ht="14.25" customHeight="1">
      <c r="B28" s="554"/>
      <c r="C28" s="545" t="s">
        <v>2060</v>
      </c>
      <c r="D28" s="546">
        <v>75</v>
      </c>
      <c r="E28" s="621">
        <v>3383.7213590524811</v>
      </c>
      <c r="F28" s="611">
        <f t="shared" si="1"/>
        <v>3383.7213590524811</v>
      </c>
    </row>
    <row r="29" spans="2:6" ht="14.25" customHeight="1">
      <c r="B29" s="554"/>
      <c r="C29" s="545" t="s">
        <v>2061</v>
      </c>
      <c r="D29" s="546">
        <v>90</v>
      </c>
      <c r="E29" s="621">
        <v>4523.7164265288011</v>
      </c>
      <c r="F29" s="611">
        <f t="shared" si="1"/>
        <v>4523.7164265288011</v>
      </c>
    </row>
    <row r="30" spans="2:6" ht="14.25" customHeight="1">
      <c r="B30" s="554"/>
      <c r="C30" s="545" t="s">
        <v>2062</v>
      </c>
      <c r="D30" s="546">
        <v>110</v>
      </c>
      <c r="E30" s="621">
        <v>5016.386449742402</v>
      </c>
      <c r="F30" s="611">
        <f t="shared" si="1"/>
        <v>5016.386449742402</v>
      </c>
    </row>
    <row r="31" spans="2:6" ht="14.25" customHeight="1" thickBot="1">
      <c r="B31" s="555"/>
      <c r="C31" s="728"/>
      <c r="D31" s="729"/>
      <c r="E31" s="730"/>
      <c r="F31" s="731"/>
    </row>
    <row r="32" spans="2:6" ht="14.25" customHeight="1" thickBot="1">
      <c r="B32" s="27"/>
      <c r="C32" s="60"/>
      <c r="D32" s="245"/>
      <c r="F32" s="278"/>
    </row>
    <row r="33" spans="2:8" ht="14.25" customHeight="1">
      <c r="B33" s="74"/>
      <c r="C33" s="269"/>
      <c r="D33" s="105"/>
      <c r="E33" s="155"/>
      <c r="F33" s="297"/>
    </row>
    <row r="34" spans="2:8" ht="14.25" customHeight="1">
      <c r="B34" s="100"/>
      <c r="C34" s="239" t="s">
        <v>2359</v>
      </c>
      <c r="D34" s="240" t="s">
        <v>183</v>
      </c>
      <c r="E34" s="324">
        <v>553.77211547808008</v>
      </c>
      <c r="F34" s="325">
        <f t="shared" si="0"/>
        <v>553.77211547808008</v>
      </c>
    </row>
    <row r="35" spans="2:8" ht="14.25" customHeight="1">
      <c r="B35" s="372" t="s">
        <v>1416</v>
      </c>
      <c r="C35" s="231" t="s">
        <v>1280</v>
      </c>
      <c r="D35" s="232" t="s">
        <v>133</v>
      </c>
      <c r="E35" s="222">
        <v>452.5663208198402</v>
      </c>
      <c r="F35" s="326">
        <f>E35*(100-$F$5)/100</f>
        <v>452.5663208198402</v>
      </c>
    </row>
    <row r="36" spans="2:8" ht="14.25" customHeight="1">
      <c r="B36" s="616" t="s">
        <v>1635</v>
      </c>
      <c r="C36" s="231" t="s">
        <v>1281</v>
      </c>
      <c r="D36" s="232" t="s">
        <v>132</v>
      </c>
      <c r="E36" s="222">
        <v>590.0628110155202</v>
      </c>
      <c r="F36" s="326">
        <f t="shared" si="0"/>
        <v>590.0628110155202</v>
      </c>
    </row>
    <row r="37" spans="2:8" ht="14.25" customHeight="1">
      <c r="B37" s="97"/>
      <c r="C37" s="231" t="s">
        <v>1282</v>
      </c>
      <c r="D37" s="232" t="s">
        <v>131</v>
      </c>
      <c r="E37" s="222">
        <v>651.15147719952029</v>
      </c>
      <c r="F37" s="326">
        <f t="shared" si="0"/>
        <v>651.15147719952029</v>
      </c>
    </row>
    <row r="38" spans="2:8" ht="14.25" customHeight="1">
      <c r="B38" s="97"/>
      <c r="C38" s="231" t="s">
        <v>1283</v>
      </c>
      <c r="D38" s="232" t="s">
        <v>130</v>
      </c>
      <c r="E38" s="222">
        <v>876.4813858953604</v>
      </c>
      <c r="F38" s="326">
        <f>E38*(100-$F$5)/100</f>
        <v>876.4813858953604</v>
      </c>
    </row>
    <row r="39" spans="2:8" ht="14.25" customHeight="1">
      <c r="B39" s="97"/>
      <c r="C39" s="231" t="s">
        <v>1284</v>
      </c>
      <c r="D39" s="232" t="s">
        <v>134</v>
      </c>
      <c r="E39" s="222">
        <v>956.68879068288015</v>
      </c>
      <c r="F39" s="326">
        <f>E39*(100-$F$5)/100</f>
        <v>956.68879068288015</v>
      </c>
    </row>
    <row r="40" spans="2:8" ht="14.25" customHeight="1">
      <c r="B40" s="97"/>
      <c r="C40" s="231" t="s">
        <v>1285</v>
      </c>
      <c r="D40" s="232" t="s">
        <v>135</v>
      </c>
      <c r="E40" s="222">
        <v>1407.3620341550404</v>
      </c>
      <c r="F40" s="326">
        <f>E40*(100-$F$5)/100</f>
        <v>1407.3620341550404</v>
      </c>
    </row>
    <row r="41" spans="2:8" ht="14.25" customHeight="1">
      <c r="B41" s="63"/>
      <c r="C41" s="231" t="s">
        <v>1286</v>
      </c>
      <c r="D41" s="232" t="s">
        <v>157</v>
      </c>
      <c r="E41" s="222">
        <v>2797.4984070542409</v>
      </c>
      <c r="F41" s="326">
        <f t="shared" si="0"/>
        <v>2797.4984070542409</v>
      </c>
    </row>
    <row r="42" spans="2:8" ht="14.25" customHeight="1">
      <c r="B42" s="22"/>
      <c r="C42" s="231" t="s">
        <v>1287</v>
      </c>
      <c r="D42" s="232" t="s">
        <v>158</v>
      </c>
      <c r="E42" s="222">
        <v>3322.6192667880009</v>
      </c>
      <c r="F42" s="326">
        <f t="shared" si="0"/>
        <v>3322.6192667880009</v>
      </c>
    </row>
    <row r="43" spans="2:8" ht="14.25" customHeight="1">
      <c r="B43" s="22"/>
      <c r="C43" s="336" t="s">
        <v>1288</v>
      </c>
      <c r="D43" s="337" t="s">
        <v>159</v>
      </c>
      <c r="E43" s="622" t="s">
        <v>1373</v>
      </c>
      <c r="F43" s="339" t="s">
        <v>1373</v>
      </c>
    </row>
    <row r="44" spans="2:8" ht="14.25" customHeight="1" thickBot="1">
      <c r="B44" s="64"/>
      <c r="C44" s="250"/>
      <c r="D44" s="251"/>
      <c r="E44" s="254"/>
      <c r="F44" s="253"/>
    </row>
    <row r="45" spans="2:8" ht="14.25" customHeight="1" thickBot="1">
      <c r="B45" s="27"/>
      <c r="C45" s="60"/>
      <c r="D45" s="245"/>
      <c r="F45" s="278"/>
    </row>
    <row r="46" spans="2:8" ht="14.25" customHeight="1">
      <c r="B46" s="146"/>
      <c r="C46" s="441"/>
      <c r="D46" s="319"/>
      <c r="E46" s="138"/>
      <c r="F46" s="442"/>
    </row>
    <row r="47" spans="2:8" ht="14.25" customHeight="1">
      <c r="B47" s="140"/>
      <c r="C47" s="380" t="s">
        <v>1289</v>
      </c>
      <c r="D47" s="381">
        <v>16</v>
      </c>
      <c r="E47" s="620">
        <v>315.06983062416009</v>
      </c>
      <c r="F47" s="369">
        <f t="shared" ref="F47:F65" si="2">E47*(100-$F$5)/100</f>
        <v>315.06983062416009</v>
      </c>
      <c r="H47" s="31"/>
    </row>
    <row r="48" spans="2:8" ht="14.25" customHeight="1">
      <c r="B48" s="372" t="s">
        <v>1418</v>
      </c>
      <c r="C48" s="382" t="s">
        <v>1290</v>
      </c>
      <c r="D48" s="383">
        <v>20</v>
      </c>
      <c r="E48" s="621">
        <v>532.77372560736012</v>
      </c>
      <c r="F48" s="368">
        <f t="shared" si="2"/>
        <v>532.77372560736012</v>
      </c>
    </row>
    <row r="49" spans="2:6" ht="14.25" customHeight="1">
      <c r="B49" s="375" t="s">
        <v>1417</v>
      </c>
      <c r="C49" s="382" t="s">
        <v>1291</v>
      </c>
      <c r="D49" s="383">
        <v>25</v>
      </c>
      <c r="E49" s="621">
        <v>645.43196691504022</v>
      </c>
      <c r="F49" s="368">
        <f t="shared" si="2"/>
        <v>645.43196691504022</v>
      </c>
    </row>
    <row r="50" spans="2:6" ht="14.25" customHeight="1">
      <c r="B50" s="141"/>
      <c r="C50" s="382" t="s">
        <v>1292</v>
      </c>
      <c r="D50" s="383">
        <v>32</v>
      </c>
      <c r="E50" s="621">
        <v>719.90643533760033</v>
      </c>
      <c r="F50" s="368">
        <f t="shared" si="2"/>
        <v>719.90643533760021</v>
      </c>
    </row>
    <row r="51" spans="2:6" ht="14.25" customHeight="1">
      <c r="B51" s="142"/>
      <c r="C51" s="382" t="s">
        <v>1293</v>
      </c>
      <c r="D51" s="383">
        <v>40</v>
      </c>
      <c r="E51" s="621">
        <v>832.56467664528031</v>
      </c>
      <c r="F51" s="368">
        <f t="shared" si="2"/>
        <v>832.56467664528031</v>
      </c>
    </row>
    <row r="52" spans="2:6" ht="14.25" customHeight="1">
      <c r="B52" s="143"/>
      <c r="C52" s="382" t="s">
        <v>1294</v>
      </c>
      <c r="D52" s="383">
        <v>50</v>
      </c>
      <c r="E52" s="621">
        <v>1101.8247206716803</v>
      </c>
      <c r="F52" s="368">
        <f t="shared" si="2"/>
        <v>1101.8247206716803</v>
      </c>
    </row>
    <row r="53" spans="2:6" ht="14.25" customHeight="1">
      <c r="B53" s="143"/>
      <c r="C53" s="382" t="s">
        <v>1295</v>
      </c>
      <c r="D53" s="383">
        <v>63</v>
      </c>
      <c r="E53" s="621">
        <v>1531.4592960316804</v>
      </c>
      <c r="F53" s="368">
        <f t="shared" si="2"/>
        <v>1531.4592960316804</v>
      </c>
    </row>
    <row r="54" spans="2:6" ht="14.25" customHeight="1">
      <c r="B54" s="143"/>
      <c r="C54" s="382" t="s">
        <v>1296</v>
      </c>
      <c r="D54" s="383">
        <v>75</v>
      </c>
      <c r="E54" s="621">
        <v>3240.5724889747207</v>
      </c>
      <c r="F54" s="368">
        <f t="shared" si="2"/>
        <v>3240.5724889747203</v>
      </c>
    </row>
    <row r="55" spans="2:6" ht="14.25" customHeight="1">
      <c r="B55" s="143"/>
      <c r="C55" s="382" t="s">
        <v>1297</v>
      </c>
      <c r="D55" s="383">
        <v>90</v>
      </c>
      <c r="E55" s="621">
        <v>3701.5838144164813</v>
      </c>
      <c r="F55" s="368">
        <f t="shared" si="2"/>
        <v>3701.5838144164813</v>
      </c>
    </row>
    <row r="56" spans="2:6" ht="14.25" customHeight="1">
      <c r="B56" s="143"/>
      <c r="C56" s="618" t="s">
        <v>1298</v>
      </c>
      <c r="D56" s="619">
        <v>63</v>
      </c>
      <c r="E56" s="623" t="s">
        <v>1373</v>
      </c>
      <c r="F56" s="366" t="s">
        <v>1373</v>
      </c>
    </row>
    <row r="57" spans="2:6" ht="14.25" customHeight="1" thickBot="1">
      <c r="B57" s="144"/>
      <c r="C57" s="437"/>
      <c r="D57" s="438"/>
      <c r="E57" s="443"/>
      <c r="F57" s="440"/>
    </row>
    <row r="58" spans="2:6" ht="14.25" customHeight="1" thickBot="1">
      <c r="B58" s="27"/>
      <c r="C58" s="60"/>
      <c r="D58" s="245"/>
      <c r="F58" s="278"/>
    </row>
    <row r="59" spans="2:6" ht="14.25" customHeight="1">
      <c r="B59" s="74"/>
      <c r="C59" s="269"/>
      <c r="D59" s="105"/>
      <c r="E59" s="155"/>
      <c r="F59" s="297"/>
    </row>
    <row r="60" spans="2:6" ht="14.25" customHeight="1">
      <c r="B60" s="100"/>
      <c r="C60" s="239" t="s">
        <v>1299</v>
      </c>
      <c r="D60" s="240" t="s">
        <v>183</v>
      </c>
      <c r="E60" s="324">
        <v>328.44220678224013</v>
      </c>
      <c r="F60" s="325">
        <f>E60*(100-$F$5)/100</f>
        <v>328.44220678224008</v>
      </c>
    </row>
    <row r="61" spans="2:6" ht="14.25" customHeight="1">
      <c r="B61" s="372" t="s">
        <v>1418</v>
      </c>
      <c r="C61" s="231" t="s">
        <v>1300</v>
      </c>
      <c r="D61" s="232" t="s">
        <v>133</v>
      </c>
      <c r="E61" s="222">
        <v>546.11924960448016</v>
      </c>
      <c r="F61" s="326">
        <f>E61*(100-$F$5)/100</f>
        <v>546.11924960448016</v>
      </c>
    </row>
    <row r="62" spans="2:6" ht="14.25" customHeight="1">
      <c r="B62" s="372" t="s">
        <v>1419</v>
      </c>
      <c r="C62" s="231" t="s">
        <v>1301</v>
      </c>
      <c r="D62" s="232" t="s">
        <v>132</v>
      </c>
      <c r="E62" s="222">
        <v>658.79091699264006</v>
      </c>
      <c r="F62" s="326">
        <f t="shared" si="2"/>
        <v>658.79091699264018</v>
      </c>
    </row>
    <row r="63" spans="2:6" ht="14.25" customHeight="1">
      <c r="B63" s="97"/>
      <c r="C63" s="231" t="s">
        <v>1302</v>
      </c>
      <c r="D63" s="232" t="s">
        <v>131</v>
      </c>
      <c r="E63" s="222">
        <v>740.91825128880021</v>
      </c>
      <c r="F63" s="326">
        <f t="shared" si="2"/>
        <v>740.91825128880021</v>
      </c>
    </row>
    <row r="64" spans="2:6" ht="14.25" customHeight="1">
      <c r="B64" s="63"/>
      <c r="C64" s="231" t="s">
        <v>1303</v>
      </c>
      <c r="D64" s="232" t="s">
        <v>130</v>
      </c>
      <c r="E64" s="222">
        <v>863.10900973728019</v>
      </c>
      <c r="F64" s="326">
        <f t="shared" si="2"/>
        <v>863.10900973728019</v>
      </c>
    </row>
    <row r="65" spans="2:6" ht="14.25" customHeight="1">
      <c r="B65" s="22"/>
      <c r="C65" s="231" t="s">
        <v>1304</v>
      </c>
      <c r="D65" s="232" t="s">
        <v>134</v>
      </c>
      <c r="E65" s="222">
        <v>1178.2056925224003</v>
      </c>
      <c r="F65" s="326">
        <f t="shared" si="2"/>
        <v>1178.2056925224003</v>
      </c>
    </row>
    <row r="66" spans="2:6" ht="14.25" customHeight="1">
      <c r="B66" s="22"/>
      <c r="C66" s="231" t="s">
        <v>1305</v>
      </c>
      <c r="D66" s="232" t="s">
        <v>135</v>
      </c>
      <c r="E66" s="222">
        <v>1638.3846009744004</v>
      </c>
      <c r="F66" s="326">
        <f>E66*(100-$F$5)/100</f>
        <v>1638.3846009744004</v>
      </c>
    </row>
    <row r="67" spans="2:6" ht="14.25" customHeight="1">
      <c r="B67" s="22"/>
      <c r="C67" s="231" t="s">
        <v>1306</v>
      </c>
      <c r="D67" s="232" t="s">
        <v>157</v>
      </c>
      <c r="E67" s="222">
        <v>2950.2603507556805</v>
      </c>
      <c r="F67" s="326">
        <f>E67*(100-$F$5)/100</f>
        <v>2950.2603507556805</v>
      </c>
    </row>
    <row r="68" spans="2:6" ht="14.25" customHeight="1">
      <c r="B68" s="22"/>
      <c r="C68" s="231" t="s">
        <v>1307</v>
      </c>
      <c r="D68" s="232" t="s">
        <v>158</v>
      </c>
      <c r="E68" s="222">
        <v>3475.3946365699212</v>
      </c>
      <c r="F68" s="326">
        <f>E68*(100-$F$5)/100</f>
        <v>3475.3946365699212</v>
      </c>
    </row>
    <row r="69" spans="2:6" ht="14.25" customHeight="1">
      <c r="B69" s="22"/>
      <c r="C69" s="336" t="s">
        <v>1308</v>
      </c>
      <c r="D69" s="337" t="s">
        <v>159</v>
      </c>
      <c r="E69" s="622" t="s">
        <v>1373</v>
      </c>
      <c r="F69" s="339" t="s">
        <v>1373</v>
      </c>
    </row>
    <row r="70" spans="2:6" ht="14.25" customHeight="1" thickBot="1">
      <c r="B70" s="64"/>
      <c r="C70" s="250"/>
      <c r="D70" s="251"/>
      <c r="E70" s="254"/>
      <c r="F70" s="253"/>
    </row>
    <row r="71" spans="2:6" ht="14.25" customHeight="1" thickBot="1">
      <c r="B71" s="27"/>
      <c r="C71" s="60"/>
      <c r="D71" s="245"/>
      <c r="E71" s="278"/>
      <c r="F71" s="303"/>
    </row>
    <row r="72" spans="2:6" ht="14.25" customHeight="1">
      <c r="B72" s="74"/>
      <c r="C72" s="269"/>
      <c r="D72" s="105"/>
      <c r="E72" s="270"/>
      <c r="F72" s="436"/>
    </row>
    <row r="73" spans="2:6" ht="14.25" customHeight="1">
      <c r="B73" s="100"/>
      <c r="C73" s="444" t="s">
        <v>1309</v>
      </c>
      <c r="D73" s="445" t="s">
        <v>152</v>
      </c>
      <c r="E73" s="411" t="s">
        <v>1373</v>
      </c>
      <c r="F73" s="356" t="s">
        <v>1373</v>
      </c>
    </row>
    <row r="74" spans="2:6" ht="14.25" customHeight="1">
      <c r="B74" s="99" t="s">
        <v>1420</v>
      </c>
      <c r="C74" s="401" t="s">
        <v>1310</v>
      </c>
      <c r="D74" s="402" t="s">
        <v>19</v>
      </c>
      <c r="E74" s="410" t="s">
        <v>1373</v>
      </c>
      <c r="F74" s="358" t="s">
        <v>1373</v>
      </c>
    </row>
    <row r="75" spans="2:6" ht="14.25" customHeight="1">
      <c r="B75" s="617" t="s">
        <v>1636</v>
      </c>
      <c r="C75" s="401" t="s">
        <v>1311</v>
      </c>
      <c r="D75" s="402" t="s">
        <v>22</v>
      </c>
      <c r="E75" s="410" t="s">
        <v>1373</v>
      </c>
      <c r="F75" s="358" t="s">
        <v>1373</v>
      </c>
    </row>
    <row r="76" spans="2:6" ht="14.25" customHeight="1">
      <c r="B76" s="63"/>
      <c r="C76" s="401" t="s">
        <v>1312</v>
      </c>
      <c r="D76" s="402" t="s">
        <v>230</v>
      </c>
      <c r="E76" s="410" t="s">
        <v>1373</v>
      </c>
      <c r="F76" s="358" t="s">
        <v>1373</v>
      </c>
    </row>
    <row r="77" spans="2:6" ht="14.25" customHeight="1">
      <c r="B77" s="22"/>
      <c r="C77" s="401" t="s">
        <v>1313</v>
      </c>
      <c r="D77" s="402" t="s">
        <v>231</v>
      </c>
      <c r="E77" s="410" t="s">
        <v>1373</v>
      </c>
      <c r="F77" s="358" t="s">
        <v>1373</v>
      </c>
    </row>
    <row r="78" spans="2:6" ht="14.25" customHeight="1">
      <c r="B78" s="22"/>
      <c r="C78" s="401" t="s">
        <v>1314</v>
      </c>
      <c r="D78" s="402" t="s">
        <v>26</v>
      </c>
      <c r="E78" s="410" t="s">
        <v>1373</v>
      </c>
      <c r="F78" s="358" t="s">
        <v>1373</v>
      </c>
    </row>
    <row r="79" spans="2:6" ht="14.25" customHeight="1">
      <c r="B79" s="22"/>
      <c r="C79" s="47"/>
      <c r="D79" s="328"/>
      <c r="E79" s="392"/>
      <c r="F79" s="238"/>
    </row>
    <row r="80" spans="2:6" ht="14.25" customHeight="1" thickBot="1">
      <c r="B80" s="64"/>
      <c r="C80" s="329"/>
      <c r="D80" s="330"/>
      <c r="E80" s="254"/>
      <c r="F80" s="253"/>
    </row>
    <row r="81" spans="2:6" ht="14.25" customHeight="1" thickBot="1">
      <c r="B81" s="27"/>
      <c r="C81" s="60"/>
      <c r="D81" s="245"/>
      <c r="F81" s="278"/>
    </row>
    <row r="82" spans="2:6" ht="14.25" customHeight="1">
      <c r="B82" s="74"/>
      <c r="C82" s="269"/>
      <c r="D82" s="105"/>
      <c r="E82" s="155"/>
      <c r="F82" s="297"/>
    </row>
    <row r="83" spans="2:6" ht="14.25" customHeight="1">
      <c r="B83" s="100"/>
      <c r="C83" s="444" t="s">
        <v>1315</v>
      </c>
      <c r="D83" s="445" t="s">
        <v>133</v>
      </c>
      <c r="E83" s="411" t="s">
        <v>1373</v>
      </c>
      <c r="F83" s="356" t="s">
        <v>1373</v>
      </c>
    </row>
    <row r="84" spans="2:6" ht="14.25" customHeight="1">
      <c r="B84" s="99" t="s">
        <v>1420</v>
      </c>
      <c r="C84" s="401" t="s">
        <v>1316</v>
      </c>
      <c r="D84" s="402" t="s">
        <v>132</v>
      </c>
      <c r="E84" s="410" t="s">
        <v>1373</v>
      </c>
      <c r="F84" s="358" t="s">
        <v>1373</v>
      </c>
    </row>
    <row r="85" spans="2:6" ht="14.25" customHeight="1">
      <c r="B85" s="616" t="s">
        <v>1635</v>
      </c>
      <c r="C85" s="401" t="s">
        <v>1317</v>
      </c>
      <c r="D85" s="402" t="s">
        <v>131</v>
      </c>
      <c r="E85" s="410" t="s">
        <v>1373</v>
      </c>
      <c r="F85" s="358" t="s">
        <v>1373</v>
      </c>
    </row>
    <row r="86" spans="2:6" ht="14.25" customHeight="1">
      <c r="B86" s="63"/>
      <c r="C86" s="401" t="s">
        <v>1318</v>
      </c>
      <c r="D86" s="402" t="s">
        <v>130</v>
      </c>
      <c r="E86" s="410" t="s">
        <v>1373</v>
      </c>
      <c r="F86" s="358" t="s">
        <v>1373</v>
      </c>
    </row>
    <row r="87" spans="2:6" ht="14.25" customHeight="1">
      <c r="B87" s="22"/>
      <c r="C87" s="401" t="s">
        <v>1319</v>
      </c>
      <c r="D87" s="402" t="s">
        <v>134</v>
      </c>
      <c r="E87" s="410" t="s">
        <v>1373</v>
      </c>
      <c r="F87" s="358" t="s">
        <v>1373</v>
      </c>
    </row>
    <row r="88" spans="2:6" ht="14.25" customHeight="1">
      <c r="B88" s="22"/>
      <c r="C88" s="401" t="s">
        <v>1320</v>
      </c>
      <c r="D88" s="402" t="s">
        <v>135</v>
      </c>
      <c r="E88" s="410" t="s">
        <v>1373</v>
      </c>
      <c r="F88" s="358" t="s">
        <v>1373</v>
      </c>
    </row>
    <row r="89" spans="2:6" ht="14.25" customHeight="1">
      <c r="B89" s="22"/>
      <c r="C89" s="47"/>
      <c r="D89" s="328"/>
      <c r="E89" s="392"/>
      <c r="F89" s="238"/>
    </row>
    <row r="90" spans="2:6" ht="14.25" customHeight="1" thickBot="1">
      <c r="B90" s="64"/>
      <c r="C90" s="329"/>
      <c r="D90" s="330"/>
      <c r="E90" s="254"/>
      <c r="F90" s="253"/>
    </row>
    <row r="91" spans="2:6" ht="14.25" customHeight="1" thickBot="1">
      <c r="B91" s="27"/>
      <c r="C91" s="60"/>
      <c r="D91" s="245"/>
      <c r="E91" s="278"/>
      <c r="F91" s="303"/>
    </row>
    <row r="92" spans="2:6" ht="14.25" customHeight="1">
      <c r="B92" s="74"/>
      <c r="C92" s="269"/>
      <c r="D92" s="105"/>
      <c r="E92" s="270"/>
      <c r="F92" s="436"/>
    </row>
    <row r="93" spans="2:6" ht="14.25" customHeight="1">
      <c r="B93" s="813" t="s">
        <v>2306</v>
      </c>
      <c r="C93" s="239" t="s">
        <v>1321</v>
      </c>
      <c r="D93" s="240" t="s">
        <v>238</v>
      </c>
      <c r="E93" s="324">
        <v>4691.7841019774414</v>
      </c>
      <c r="F93" s="325">
        <f t="shared" ref="F93:F100" si="3">E93*(100-$F$5)/100</f>
        <v>4691.7841019774414</v>
      </c>
    </row>
    <row r="94" spans="2:6" ht="14.25" customHeight="1">
      <c r="B94" s="99" t="s">
        <v>1421</v>
      </c>
      <c r="C94" s="231" t="s">
        <v>1322</v>
      </c>
      <c r="D94" s="232">
        <v>90</v>
      </c>
      <c r="E94" s="222">
        <v>5470.8861261513612</v>
      </c>
      <c r="F94" s="326">
        <f t="shared" si="3"/>
        <v>5470.8861261513612</v>
      </c>
    </row>
    <row r="95" spans="2:6" ht="14.25" customHeight="1">
      <c r="B95" s="97"/>
      <c r="C95" s="231" t="s">
        <v>1323</v>
      </c>
      <c r="D95" s="232">
        <v>110</v>
      </c>
      <c r="E95" s="222">
        <v>6072.3879577358412</v>
      </c>
      <c r="F95" s="326">
        <f t="shared" si="3"/>
        <v>6072.3879577358421</v>
      </c>
    </row>
    <row r="96" spans="2:6" ht="14.25" customHeight="1">
      <c r="B96" s="63"/>
      <c r="C96" s="231" t="s">
        <v>1324</v>
      </c>
      <c r="D96" s="232" t="s">
        <v>239</v>
      </c>
      <c r="E96" s="222">
        <v>6952.6957765680008</v>
      </c>
      <c r="F96" s="326">
        <f t="shared" si="3"/>
        <v>6952.6957765680008</v>
      </c>
    </row>
    <row r="97" spans="2:9" ht="14.25" customHeight="1">
      <c r="B97" s="22"/>
      <c r="C97" s="231" t="s">
        <v>1325</v>
      </c>
      <c r="D97" s="232">
        <v>160</v>
      </c>
      <c r="E97" s="222">
        <v>8501.3404556140813</v>
      </c>
      <c r="F97" s="326">
        <f t="shared" si="3"/>
        <v>8501.3404556140813</v>
      </c>
    </row>
    <row r="98" spans="2:9" ht="14.25" customHeight="1">
      <c r="B98" s="22"/>
      <c r="C98" s="231" t="s">
        <v>1326</v>
      </c>
      <c r="D98" s="232" t="s">
        <v>240</v>
      </c>
      <c r="E98" s="222">
        <v>12656.524399047363</v>
      </c>
      <c r="F98" s="326">
        <f>E98*(100-$F$5)/100</f>
        <v>12656.524399047363</v>
      </c>
    </row>
    <row r="99" spans="2:9" ht="14.25" customHeight="1">
      <c r="B99" s="22"/>
      <c r="C99" s="231" t="s">
        <v>1327</v>
      </c>
      <c r="D99" s="232">
        <v>250</v>
      </c>
      <c r="E99" s="222">
        <v>30879.434634700323</v>
      </c>
      <c r="F99" s="326">
        <f>E99*(100-$F$5)/100</f>
        <v>30879.434634700323</v>
      </c>
    </row>
    <row r="100" spans="2:9" ht="14.25" customHeight="1">
      <c r="B100" s="22"/>
      <c r="C100" s="231" t="s">
        <v>1328</v>
      </c>
      <c r="D100" s="232">
        <v>315</v>
      </c>
      <c r="E100" s="222">
        <v>51596.212467352329</v>
      </c>
      <c r="F100" s="326">
        <f t="shared" si="3"/>
        <v>51596.212467352329</v>
      </c>
    </row>
    <row r="101" spans="2:9" ht="14.25" customHeight="1">
      <c r="B101" s="22"/>
      <c r="C101" s="59"/>
      <c r="D101" s="29"/>
      <c r="E101" s="30"/>
      <c r="F101" s="238"/>
    </row>
    <row r="102" spans="2:9" ht="14.25" customHeight="1" thickBot="1">
      <c r="B102" s="64"/>
      <c r="C102" s="250"/>
      <c r="D102" s="251"/>
      <c r="E102" s="252"/>
      <c r="F102" s="253"/>
    </row>
    <row r="103" spans="2:9" ht="14.25" customHeight="1" thickBot="1"/>
    <row r="104" spans="2:9" ht="14.25" customHeight="1">
      <c r="B104" s="564"/>
      <c r="C104" s="701"/>
      <c r="D104" s="566"/>
      <c r="E104" s="702"/>
      <c r="F104" s="703"/>
    </row>
    <row r="105" spans="2:9" ht="14.25" customHeight="1">
      <c r="B105" s="813" t="s">
        <v>2306</v>
      </c>
      <c r="C105" s="575"/>
      <c r="D105" s="571"/>
      <c r="E105" s="576"/>
      <c r="F105" s="577"/>
    </row>
    <row r="106" spans="2:9" ht="14.25" customHeight="1">
      <c r="B106" s="683" t="s">
        <v>2071</v>
      </c>
      <c r="C106" s="575" t="s">
        <v>2064</v>
      </c>
      <c r="D106" s="571">
        <v>63</v>
      </c>
      <c r="E106" s="612">
        <v>4284.459514725294</v>
      </c>
      <c r="F106" s="613">
        <f t="shared" ref="F106:F112" si="4">E106*(100-$F$5)/100</f>
        <v>4284.459514725294</v>
      </c>
      <c r="I106" s="19"/>
    </row>
    <row r="107" spans="2:9" ht="14.25" customHeight="1">
      <c r="B107" s="683"/>
      <c r="C107" s="582" t="s">
        <v>2065</v>
      </c>
      <c r="D107" s="583">
        <v>75</v>
      </c>
      <c r="E107" s="614">
        <v>4688.7456721798662</v>
      </c>
      <c r="F107" s="615">
        <f t="shared" si="4"/>
        <v>4688.7456721798662</v>
      </c>
      <c r="I107" s="19"/>
    </row>
    <row r="108" spans="2:9" ht="14.25" customHeight="1">
      <c r="B108" s="569"/>
      <c r="C108" s="582" t="s">
        <v>2066</v>
      </c>
      <c r="D108" s="583">
        <v>90</v>
      </c>
      <c r="E108" s="614">
        <v>5213.1479842137605</v>
      </c>
      <c r="F108" s="615">
        <f t="shared" si="4"/>
        <v>5213.1479842137605</v>
      </c>
      <c r="I108" s="19"/>
    </row>
    <row r="109" spans="2:9" ht="14.25" customHeight="1">
      <c r="B109" s="569"/>
      <c r="C109" s="582" t="s">
        <v>2067</v>
      </c>
      <c r="D109" s="583">
        <v>110</v>
      </c>
      <c r="E109" s="614">
        <v>5784.24015565632</v>
      </c>
      <c r="F109" s="615">
        <f t="shared" si="4"/>
        <v>5784.24015565632</v>
      </c>
      <c r="I109" s="19"/>
    </row>
    <row r="110" spans="2:9" ht="14.25" customHeight="1">
      <c r="B110" s="569"/>
      <c r="C110" s="582" t="s">
        <v>2068</v>
      </c>
      <c r="D110" s="583" t="s">
        <v>239</v>
      </c>
      <c r="E110" s="614">
        <v>6841.4978600640006</v>
      </c>
      <c r="F110" s="615">
        <f t="shared" si="4"/>
        <v>6841.4978600639997</v>
      </c>
      <c r="I110" s="19"/>
    </row>
    <row r="111" spans="2:9" ht="14.25" customHeight="1">
      <c r="B111" s="569"/>
      <c r="C111" s="582" t="s">
        <v>2069</v>
      </c>
      <c r="D111" s="583">
        <v>160</v>
      </c>
      <c r="E111" s="614">
        <v>8306.4212195040018</v>
      </c>
      <c r="F111" s="615">
        <f t="shared" si="4"/>
        <v>8306.4212195040018</v>
      </c>
      <c r="I111" s="19"/>
    </row>
    <row r="112" spans="2:9" ht="14.25" customHeight="1">
      <c r="B112" s="569"/>
      <c r="C112" s="582" t="s">
        <v>2070</v>
      </c>
      <c r="D112" s="583" t="s">
        <v>240</v>
      </c>
      <c r="E112" s="614">
        <v>13046.991043392001</v>
      </c>
      <c r="F112" s="615">
        <f t="shared" si="4"/>
        <v>13046.991043392001</v>
      </c>
      <c r="I112" s="19"/>
    </row>
    <row r="113" spans="2:6" ht="14.25" customHeight="1" thickBot="1">
      <c r="B113" s="587"/>
      <c r="C113" s="588"/>
      <c r="D113" s="589"/>
      <c r="E113" s="686"/>
      <c r="F113" s="687"/>
    </row>
    <row r="114" spans="2:6" ht="14.25" customHeight="1" thickBot="1"/>
    <row r="115" spans="2:6" ht="14.25" customHeight="1">
      <c r="B115" s="21"/>
      <c r="C115" s="112"/>
      <c r="D115" s="112"/>
      <c r="E115" s="155"/>
      <c r="F115" s="113"/>
    </row>
    <row r="116" spans="2:6" ht="14.25" customHeight="1">
      <c r="B116" s="813" t="s">
        <v>2306</v>
      </c>
      <c r="C116" s="239" t="s">
        <v>1329</v>
      </c>
      <c r="D116" s="240">
        <v>75</v>
      </c>
      <c r="E116" s="324">
        <v>1117.0901741774401</v>
      </c>
      <c r="F116" s="325">
        <f>E116*(100-$F$5)/100</f>
        <v>1117.0901741774401</v>
      </c>
    </row>
    <row r="117" spans="2:6" ht="14.25" customHeight="1">
      <c r="B117" s="813" t="s">
        <v>1416</v>
      </c>
      <c r="C117" s="231" t="s">
        <v>1330</v>
      </c>
      <c r="D117" s="232">
        <v>90</v>
      </c>
      <c r="E117" s="222">
        <v>1313.7688271289605</v>
      </c>
      <c r="F117" s="326">
        <f>E117*(100-$F$5)/100</f>
        <v>1313.7688271289603</v>
      </c>
    </row>
    <row r="118" spans="2:6" ht="14.25" customHeight="1">
      <c r="B118" s="150"/>
      <c r="C118" s="231" t="s">
        <v>1331</v>
      </c>
      <c r="D118" s="232">
        <v>110</v>
      </c>
      <c r="E118" s="222">
        <v>1583.0154450748805</v>
      </c>
      <c r="F118" s="326">
        <f t="shared" ref="F118:F125" si="5">E118*(100-$F$5)/100</f>
        <v>1583.0154450748805</v>
      </c>
    </row>
    <row r="119" spans="2:6" ht="14.25" customHeight="1">
      <c r="B119" s="151"/>
      <c r="C119" s="231" t="s">
        <v>1332</v>
      </c>
      <c r="D119" s="232">
        <v>125</v>
      </c>
      <c r="E119" s="222">
        <v>1852.2754891012801</v>
      </c>
      <c r="F119" s="326">
        <f t="shared" si="5"/>
        <v>1852.2754891012801</v>
      </c>
    </row>
    <row r="120" spans="2:6" ht="14.25" customHeight="1">
      <c r="B120" s="152"/>
      <c r="C120" s="231" t="s">
        <v>1333</v>
      </c>
      <c r="D120" s="232">
        <v>140</v>
      </c>
      <c r="E120" s="222">
        <v>2069.9659580040006</v>
      </c>
      <c r="F120" s="326">
        <f t="shared" si="5"/>
        <v>2069.9659580040006</v>
      </c>
    </row>
    <row r="121" spans="2:6" ht="14.25" customHeight="1">
      <c r="B121" s="153"/>
      <c r="C121" s="231" t="s">
        <v>1334</v>
      </c>
      <c r="D121" s="232">
        <v>160</v>
      </c>
      <c r="E121" s="222">
        <v>2253.2722347974409</v>
      </c>
      <c r="F121" s="326">
        <f t="shared" si="5"/>
        <v>2253.2722347974409</v>
      </c>
    </row>
    <row r="122" spans="2:6" ht="14.25" customHeight="1">
      <c r="B122" s="153"/>
      <c r="C122" s="231" t="s">
        <v>1335</v>
      </c>
      <c r="D122" s="232">
        <v>200</v>
      </c>
      <c r="E122" s="222">
        <v>2698.1991158241608</v>
      </c>
      <c r="F122" s="326">
        <f t="shared" si="5"/>
        <v>2698.1991158241608</v>
      </c>
    </row>
    <row r="123" spans="2:6" ht="14.25" customHeight="1">
      <c r="B123" s="153"/>
      <c r="C123" s="231" t="s">
        <v>1336</v>
      </c>
      <c r="D123" s="232">
        <v>225</v>
      </c>
      <c r="E123" s="222">
        <v>3229.0529119228809</v>
      </c>
      <c r="F123" s="326">
        <f t="shared" si="5"/>
        <v>3229.0529119228809</v>
      </c>
    </row>
    <row r="124" spans="2:6" ht="14.25" customHeight="1">
      <c r="B124" s="153"/>
      <c r="C124" s="231" t="s">
        <v>1337</v>
      </c>
      <c r="D124" s="232">
        <v>250</v>
      </c>
      <c r="E124" s="222">
        <v>3864.9255095361614</v>
      </c>
      <c r="F124" s="326">
        <f t="shared" si="5"/>
        <v>3864.9255095361614</v>
      </c>
    </row>
    <row r="125" spans="2:6" ht="14.25" customHeight="1">
      <c r="B125" s="22"/>
      <c r="C125" s="231" t="s">
        <v>1338</v>
      </c>
      <c r="D125" s="232">
        <v>315</v>
      </c>
      <c r="E125" s="222">
        <v>4624.9356472675199</v>
      </c>
      <c r="F125" s="326">
        <f t="shared" si="5"/>
        <v>4624.9356472675199</v>
      </c>
    </row>
    <row r="126" spans="2:6" ht="14.25" customHeight="1" thickBot="1">
      <c r="B126" s="64"/>
      <c r="C126" s="250"/>
      <c r="D126" s="251"/>
      <c r="E126" s="252"/>
      <c r="F126" s="253"/>
    </row>
    <row r="127" spans="2:6" ht="14.25" customHeight="1" thickBot="1"/>
    <row r="128" spans="2:6" ht="14.25" customHeight="1">
      <c r="B128" s="21"/>
      <c r="C128" s="112"/>
      <c r="D128" s="112"/>
      <c r="E128" s="155"/>
      <c r="F128" s="113"/>
    </row>
    <row r="129" spans="2:12" ht="14.25" customHeight="1">
      <c r="B129" s="99" t="s">
        <v>1422</v>
      </c>
      <c r="C129" s="373" t="s">
        <v>1339</v>
      </c>
      <c r="D129" s="374">
        <v>50</v>
      </c>
      <c r="E129" s="430">
        <v>1969.9234892307693</v>
      </c>
      <c r="F129" s="407">
        <f t="shared" ref="F129:F134" si="6">E129*(100-$F$5)/100</f>
        <v>1969.9234892307693</v>
      </c>
      <c r="K129" s="19"/>
      <c r="L129" s="19"/>
    </row>
    <row r="130" spans="2:12" ht="14.25" customHeight="1">
      <c r="B130" s="99"/>
      <c r="C130" s="373" t="s">
        <v>1340</v>
      </c>
      <c r="D130" s="374">
        <v>63</v>
      </c>
      <c r="E130" s="430">
        <v>3224.8940518681329</v>
      </c>
      <c r="F130" s="407">
        <f t="shared" si="6"/>
        <v>3224.8940518681325</v>
      </c>
      <c r="K130" s="19"/>
      <c r="L130" s="19"/>
    </row>
    <row r="131" spans="2:12" ht="14.25" customHeight="1">
      <c r="B131" s="99"/>
      <c r="C131" s="373" t="s">
        <v>2475</v>
      </c>
      <c r="D131" s="374">
        <v>75</v>
      </c>
      <c r="E131" s="430">
        <v>4910.8646057142869</v>
      </c>
      <c r="F131" s="407">
        <f t="shared" si="6"/>
        <v>4910.8646057142869</v>
      </c>
      <c r="K131" s="19"/>
      <c r="L131" s="19"/>
    </row>
    <row r="132" spans="2:12" ht="14.25" customHeight="1">
      <c r="B132" s="22"/>
      <c r="C132" s="333" t="s">
        <v>1341</v>
      </c>
      <c r="D132" s="334">
        <v>90</v>
      </c>
      <c r="E132" s="431">
        <v>7315.5910272527499</v>
      </c>
      <c r="F132" s="406">
        <f t="shared" si="6"/>
        <v>7315.5910272527499</v>
      </c>
      <c r="K132" s="19"/>
      <c r="L132" s="19"/>
    </row>
    <row r="133" spans="2:12" ht="14.25" customHeight="1">
      <c r="B133" s="22"/>
      <c r="C133" s="333" t="s">
        <v>1342</v>
      </c>
      <c r="D133" s="334">
        <v>110</v>
      </c>
      <c r="E133" s="431">
        <v>8780.9909973626382</v>
      </c>
      <c r="F133" s="406">
        <f t="shared" si="6"/>
        <v>8780.9909973626382</v>
      </c>
      <c r="K133" s="19"/>
      <c r="L133" s="19"/>
    </row>
    <row r="134" spans="2:12" ht="14.25" customHeight="1">
      <c r="B134" s="65"/>
      <c r="C134" s="333" t="s">
        <v>2474</v>
      </c>
      <c r="D134" s="334">
        <v>160</v>
      </c>
      <c r="E134" s="431">
        <v>20823.637810549451</v>
      </c>
      <c r="F134" s="406">
        <f t="shared" si="6"/>
        <v>20823.637810549451</v>
      </c>
      <c r="K134" s="19"/>
      <c r="L134" s="19"/>
    </row>
    <row r="135" spans="2:12" ht="14.25" customHeight="1" thickBot="1">
      <c r="B135" s="69"/>
      <c r="C135" s="115"/>
      <c r="D135" s="115"/>
      <c r="E135" s="156"/>
      <c r="F135" s="116"/>
      <c r="L135" s="19"/>
    </row>
    <row r="136" spans="2:12" ht="14.25" customHeight="1" thickBot="1">
      <c r="L136" s="19"/>
    </row>
    <row r="137" spans="2:12" ht="14.25" customHeight="1">
      <c r="B137" s="936" t="s">
        <v>2472</v>
      </c>
      <c r="C137" s="112"/>
      <c r="D137" s="112"/>
      <c r="E137" s="155"/>
      <c r="F137" s="113"/>
      <c r="L137" s="19"/>
    </row>
    <row r="138" spans="2:12" ht="14.25" customHeight="1">
      <c r="B138" s="99" t="s">
        <v>2471</v>
      </c>
      <c r="C138" s="47"/>
      <c r="D138" s="328"/>
      <c r="E138" s="458"/>
      <c r="F138" s="460"/>
      <c r="L138" s="19"/>
    </row>
    <row r="139" spans="2:12" ht="14.25" customHeight="1">
      <c r="B139" s="99"/>
      <c r="C139" s="373">
        <v>1611411050</v>
      </c>
      <c r="D139" s="374">
        <v>50</v>
      </c>
      <c r="E139" s="430">
        <v>894.31002000000012</v>
      </c>
      <c r="F139" s="407">
        <f>E139*(100-$F$5)/100</f>
        <v>894.31002000000012</v>
      </c>
      <c r="L139" s="19"/>
    </row>
    <row r="140" spans="2:12" ht="14.25" customHeight="1">
      <c r="B140" s="22"/>
      <c r="C140" s="373">
        <v>1611411063</v>
      </c>
      <c r="D140" s="334">
        <v>63</v>
      </c>
      <c r="E140" s="431">
        <v>1147.8821400000002</v>
      </c>
      <c r="F140" s="406">
        <f>E140*(100-$F$5)/100</f>
        <v>1147.8821400000002</v>
      </c>
      <c r="J140" s="983"/>
      <c r="L140" s="19"/>
    </row>
    <row r="141" spans="2:12" ht="14.25" customHeight="1">
      <c r="B141" s="22"/>
      <c r="C141" s="47"/>
      <c r="D141" s="328"/>
      <c r="E141" s="458"/>
      <c r="F141" s="460"/>
    </row>
    <row r="142" spans="2:12" ht="14.25" customHeight="1">
      <c r="B142" s="65"/>
      <c r="C142" s="57"/>
      <c r="D142" s="57"/>
      <c r="E142" s="154"/>
      <c r="F142" s="114"/>
    </row>
    <row r="143" spans="2:12" ht="14.25" customHeight="1" thickBot="1">
      <c r="B143" s="69"/>
      <c r="C143" s="115"/>
      <c r="D143" s="115"/>
      <c r="E143" s="156"/>
      <c r="F143" s="116"/>
    </row>
  </sheetData>
  <mergeCells count="6">
    <mergeCell ref="B2:F2"/>
    <mergeCell ref="B3:B5"/>
    <mergeCell ref="D3:D5"/>
    <mergeCell ref="E3:E5"/>
    <mergeCell ref="F3:F4"/>
    <mergeCell ref="C3:C5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8">
    <tabColor theme="2"/>
  </sheetPr>
  <dimension ref="A1:M15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533" customWidth="1"/>
    <col min="2" max="2" width="35.7109375" style="533" customWidth="1"/>
    <col min="3" max="3" width="13.28515625" style="533" customWidth="1"/>
    <col min="4" max="4" width="25.7109375" style="533" customWidth="1"/>
    <col min="5" max="5" width="14.7109375" style="534" customWidth="1"/>
    <col min="6" max="6" width="14.7109375" style="533" customWidth="1"/>
    <col min="7" max="7" width="0.7109375" style="533" customWidth="1"/>
    <col min="8" max="16384" width="8.85546875" style="533"/>
  </cols>
  <sheetData>
    <row r="1" spans="1:7" ht="12.75" customHeight="1">
      <c r="A1" s="532" t="s">
        <v>520</v>
      </c>
    </row>
    <row r="2" spans="1:7" ht="20.85" customHeight="1">
      <c r="B2" s="1190" t="s">
        <v>1628</v>
      </c>
      <c r="C2" s="1190"/>
      <c r="D2" s="1190"/>
      <c r="E2" s="1190"/>
      <c r="F2" s="1190"/>
      <c r="G2" s="535"/>
    </row>
    <row r="3" spans="1:7" ht="14.25" customHeight="1">
      <c r="B3" s="1191" t="s">
        <v>1376</v>
      </c>
      <c r="C3" s="1194" t="s">
        <v>1377</v>
      </c>
      <c r="D3" s="1197" t="s">
        <v>1414</v>
      </c>
      <c r="E3" s="1200" t="s">
        <v>1550</v>
      </c>
      <c r="F3" s="1203" t="s">
        <v>1629</v>
      </c>
      <c r="G3" s="535"/>
    </row>
    <row r="4" spans="1:7" ht="14.25" customHeight="1">
      <c r="B4" s="1192"/>
      <c r="C4" s="1195"/>
      <c r="D4" s="1198"/>
      <c r="E4" s="1201"/>
      <c r="F4" s="1204"/>
      <c r="G4" s="535"/>
    </row>
    <row r="5" spans="1:7" ht="14.25" customHeight="1">
      <c r="B5" s="1193"/>
      <c r="C5" s="1196"/>
      <c r="D5" s="1199"/>
      <c r="E5" s="1202"/>
      <c r="F5" s="792">
        <f>'RABATOVÝ LIST '!J21</f>
        <v>0</v>
      </c>
      <c r="G5" s="535"/>
    </row>
    <row r="6" spans="1:7" ht="14.25" customHeight="1" thickBot="1"/>
    <row r="7" spans="1:7" ht="14.25" customHeight="1">
      <c r="B7" s="536"/>
      <c r="C7" s="537"/>
      <c r="D7" s="537"/>
      <c r="E7" s="538"/>
      <c r="F7" s="539"/>
    </row>
    <row r="8" spans="1:7" ht="14.25" customHeight="1">
      <c r="B8" s="540"/>
      <c r="C8" s="541">
        <v>600125</v>
      </c>
      <c r="D8" s="542" t="s">
        <v>1540</v>
      </c>
      <c r="E8" s="608">
        <v>234.53792932499999</v>
      </c>
      <c r="F8" s="609">
        <f>E8*(100-$F$5)/100</f>
        <v>234.53792932499999</v>
      </c>
    </row>
    <row r="9" spans="1:7" ht="14.25" customHeight="1">
      <c r="B9" s="544" t="s">
        <v>1513</v>
      </c>
      <c r="C9" s="545">
        <v>600250</v>
      </c>
      <c r="D9" s="546" t="s">
        <v>1539</v>
      </c>
      <c r="E9" s="610">
        <v>309.36664394999997</v>
      </c>
      <c r="F9" s="611">
        <f>E9*(100-$F$5)/100</f>
        <v>309.36664394999997</v>
      </c>
    </row>
    <row r="10" spans="1:7" ht="14.25" customHeight="1">
      <c r="B10" s="544" t="s">
        <v>459</v>
      </c>
      <c r="C10" s="545">
        <v>600500</v>
      </c>
      <c r="D10" s="546" t="s">
        <v>1538</v>
      </c>
      <c r="E10" s="610">
        <v>525.20019300000001</v>
      </c>
      <c r="F10" s="611">
        <f>E10*(100-$F$5)/100</f>
        <v>525.20019300000001</v>
      </c>
    </row>
    <row r="11" spans="1:7" ht="14.25" customHeight="1">
      <c r="B11" s="548"/>
      <c r="C11" s="545">
        <v>6001000</v>
      </c>
      <c r="D11" s="546" t="s">
        <v>1630</v>
      </c>
      <c r="E11" s="610">
        <v>869.08766804999993</v>
      </c>
      <c r="F11" s="611">
        <f>E11*(100-$F$5)/100</f>
        <v>869.08766804999993</v>
      </c>
    </row>
    <row r="12" spans="1:7" ht="14.25" customHeight="1">
      <c r="B12" s="549"/>
      <c r="C12" s="550"/>
      <c r="D12" s="551"/>
      <c r="E12" s="552"/>
      <c r="F12" s="553"/>
    </row>
    <row r="13" spans="1:7" ht="14.25" customHeight="1">
      <c r="B13" s="554"/>
      <c r="C13" s="550"/>
      <c r="D13" s="551"/>
      <c r="E13" s="552"/>
      <c r="F13" s="553"/>
    </row>
    <row r="14" spans="1:7" ht="14.25" customHeight="1">
      <c r="B14" s="554"/>
      <c r="C14" s="550"/>
      <c r="D14" s="551"/>
      <c r="E14" s="552"/>
      <c r="F14" s="553"/>
    </row>
    <row r="15" spans="1:7" ht="14.25" customHeight="1">
      <c r="B15" s="554"/>
      <c r="C15" s="550"/>
      <c r="D15" s="551"/>
      <c r="E15" s="552"/>
      <c r="F15" s="553"/>
    </row>
    <row r="16" spans="1:7" ht="14.25" customHeight="1">
      <c r="B16" s="554"/>
      <c r="C16" s="550"/>
      <c r="D16" s="551"/>
      <c r="E16" s="552"/>
      <c r="F16" s="553"/>
    </row>
    <row r="17" spans="2:6" ht="14.25" customHeight="1">
      <c r="B17" s="554"/>
      <c r="C17" s="550"/>
      <c r="D17" s="551"/>
      <c r="E17" s="552"/>
      <c r="F17" s="553"/>
    </row>
    <row r="18" spans="2:6" ht="14.25" customHeight="1">
      <c r="B18" s="554"/>
      <c r="C18" s="550"/>
      <c r="D18" s="551"/>
      <c r="E18" s="552"/>
      <c r="F18" s="553"/>
    </row>
    <row r="19" spans="2:6" ht="14.25" customHeight="1">
      <c r="B19" s="554"/>
      <c r="C19" s="550"/>
      <c r="D19" s="551"/>
      <c r="E19" s="552"/>
      <c r="F19" s="553"/>
    </row>
    <row r="20" spans="2:6" ht="14.25" customHeight="1">
      <c r="B20" s="554"/>
      <c r="C20" s="550"/>
      <c r="D20" s="551"/>
      <c r="E20" s="552"/>
      <c r="F20" s="553"/>
    </row>
    <row r="21" spans="2:6" ht="14.25" customHeight="1">
      <c r="B21" s="554"/>
      <c r="C21" s="550"/>
      <c r="D21" s="551"/>
      <c r="E21" s="552"/>
      <c r="F21" s="553"/>
    </row>
    <row r="22" spans="2:6" ht="14.25" customHeight="1">
      <c r="B22" s="554"/>
      <c r="C22" s="550"/>
      <c r="D22" s="551"/>
      <c r="E22" s="552"/>
      <c r="F22" s="553"/>
    </row>
    <row r="23" spans="2:6" ht="14.25" customHeight="1">
      <c r="B23" s="554"/>
      <c r="C23" s="541">
        <v>6005000</v>
      </c>
      <c r="D23" s="542" t="s">
        <v>1631</v>
      </c>
      <c r="E23" s="608">
        <v>3945.4265308499998</v>
      </c>
      <c r="F23" s="609">
        <f>E23*(100-$F$5)/100</f>
        <v>3945.4265308499998</v>
      </c>
    </row>
    <row r="24" spans="2:6" ht="14.25" customHeight="1">
      <c r="B24" s="554"/>
      <c r="C24" s="550"/>
      <c r="D24" s="551"/>
      <c r="E24" s="552"/>
      <c r="F24" s="553"/>
    </row>
    <row r="25" spans="2:6" ht="14.25" customHeight="1">
      <c r="B25" s="554"/>
      <c r="C25" s="550"/>
      <c r="D25" s="551"/>
      <c r="E25" s="552"/>
      <c r="F25" s="553"/>
    </row>
    <row r="26" spans="2:6" ht="14.25" customHeight="1">
      <c r="B26" s="554"/>
      <c r="C26" s="550"/>
      <c r="D26" s="551"/>
      <c r="E26" s="552"/>
      <c r="F26" s="553"/>
    </row>
    <row r="27" spans="2:6" ht="14.25" customHeight="1">
      <c r="B27" s="554"/>
      <c r="C27" s="550"/>
      <c r="D27" s="551"/>
      <c r="E27" s="552"/>
      <c r="F27" s="553"/>
    </row>
    <row r="28" spans="2:6" ht="14.25" customHeight="1">
      <c r="B28" s="554"/>
      <c r="C28" s="550"/>
      <c r="D28" s="551"/>
      <c r="E28" s="552"/>
      <c r="F28" s="553"/>
    </row>
    <row r="29" spans="2:6" ht="14.25" customHeight="1" thickBot="1">
      <c r="B29" s="555"/>
      <c r="C29" s="556"/>
      <c r="D29" s="557"/>
      <c r="E29" s="558"/>
      <c r="F29" s="559"/>
    </row>
    <row r="30" spans="2:6" ht="14.25" customHeight="1" thickBot="1">
      <c r="B30" s="560"/>
      <c r="C30" s="561"/>
      <c r="D30" s="562"/>
      <c r="F30" s="563"/>
    </row>
    <row r="31" spans="2:6" ht="14.25" customHeight="1">
      <c r="B31" s="564"/>
      <c r="C31" s="565"/>
      <c r="D31" s="566"/>
      <c r="E31" s="567"/>
      <c r="F31" s="568"/>
    </row>
    <row r="32" spans="2:6" ht="14.25" customHeight="1">
      <c r="B32" s="569"/>
      <c r="C32" s="570"/>
      <c r="D32" s="571"/>
      <c r="E32" s="572"/>
      <c r="F32" s="573"/>
    </row>
    <row r="33" spans="2:8" ht="14.25" customHeight="1">
      <c r="B33" s="574"/>
      <c r="C33" s="575"/>
      <c r="D33" s="571"/>
      <c r="E33" s="576"/>
      <c r="F33" s="577"/>
    </row>
    <row r="34" spans="2:8" ht="14.25" customHeight="1">
      <c r="B34" s="544" t="s">
        <v>1633</v>
      </c>
      <c r="C34" s="575"/>
      <c r="D34" s="571"/>
      <c r="E34" s="576"/>
      <c r="F34" s="577"/>
    </row>
    <row r="35" spans="2:8" ht="14.25" customHeight="1">
      <c r="B35" s="544"/>
      <c r="C35" s="575"/>
      <c r="D35" s="571"/>
      <c r="E35" s="576"/>
      <c r="F35" s="577"/>
    </row>
    <row r="36" spans="2:8" ht="14.25" customHeight="1">
      <c r="B36" s="578"/>
      <c r="C36" s="575"/>
      <c r="D36" s="571"/>
      <c r="E36" s="576"/>
      <c r="F36" s="577"/>
    </row>
    <row r="37" spans="2:8" ht="14.25" customHeight="1">
      <c r="B37" s="578"/>
      <c r="C37" s="579" t="s">
        <v>1368</v>
      </c>
      <c r="D37" s="580" t="s">
        <v>366</v>
      </c>
      <c r="E37" s="612">
        <v>319.60871932499998</v>
      </c>
      <c r="F37" s="609">
        <f>E37*(100-$F$5)/100</f>
        <v>319.60871932499998</v>
      </c>
    </row>
    <row r="38" spans="2:8" ht="14.25" customHeight="1">
      <c r="B38" s="578"/>
      <c r="C38" s="582" t="s">
        <v>1369</v>
      </c>
      <c r="D38" s="583" t="s">
        <v>367</v>
      </c>
      <c r="E38" s="614">
        <v>592.82027752499994</v>
      </c>
      <c r="F38" s="609">
        <f>E38*(100-$F$5)/100</f>
        <v>592.82027752499994</v>
      </c>
    </row>
    <row r="39" spans="2:8" ht="14.25" customHeight="1">
      <c r="B39" s="578"/>
      <c r="C39" s="575"/>
      <c r="D39" s="571"/>
      <c r="E39" s="576"/>
      <c r="F39" s="577"/>
    </row>
    <row r="40" spans="2:8" ht="14.25" customHeight="1">
      <c r="B40" s="585"/>
      <c r="C40" s="575"/>
      <c r="D40" s="571"/>
      <c r="E40" s="576"/>
      <c r="F40" s="577"/>
    </row>
    <row r="41" spans="2:8" ht="14.25" customHeight="1">
      <c r="B41" s="569"/>
      <c r="C41" s="575"/>
      <c r="D41" s="571"/>
      <c r="E41" s="576"/>
      <c r="F41" s="577"/>
    </row>
    <row r="42" spans="2:8" ht="14.25" customHeight="1">
      <c r="B42" s="569"/>
      <c r="C42" s="575"/>
      <c r="D42" s="571"/>
      <c r="E42" s="586"/>
      <c r="F42" s="577"/>
    </row>
    <row r="43" spans="2:8" ht="14.25" customHeight="1">
      <c r="B43" s="569"/>
      <c r="C43" s="575"/>
      <c r="D43" s="571"/>
      <c r="E43" s="586"/>
      <c r="F43" s="577"/>
    </row>
    <row r="44" spans="2:8" ht="14.25" customHeight="1" thickBot="1">
      <c r="B44" s="587"/>
      <c r="C44" s="588"/>
      <c r="D44" s="589"/>
      <c r="E44" s="590"/>
      <c r="F44" s="591"/>
    </row>
    <row r="45" spans="2:8" ht="14.25" customHeight="1" thickBot="1">
      <c r="B45" s="560"/>
      <c r="C45" s="561"/>
      <c r="D45" s="562"/>
      <c r="F45" s="563"/>
    </row>
    <row r="46" spans="2:8" ht="14.25" customHeight="1">
      <c r="B46" s="592"/>
      <c r="C46" s="593"/>
      <c r="D46" s="594"/>
      <c r="E46" s="538"/>
      <c r="F46" s="595"/>
    </row>
    <row r="47" spans="2:8" ht="14.25" customHeight="1">
      <c r="B47" s="540"/>
      <c r="C47" s="550"/>
      <c r="D47" s="551"/>
      <c r="E47" s="552"/>
      <c r="F47" s="553"/>
      <c r="H47" s="596"/>
    </row>
    <row r="48" spans="2:8" ht="14.25" customHeight="1">
      <c r="B48" s="544" t="s">
        <v>1514</v>
      </c>
      <c r="C48" s="550"/>
      <c r="D48" s="551"/>
      <c r="E48" s="552"/>
      <c r="F48" s="553"/>
    </row>
    <row r="49" spans="2:6" ht="14.25" customHeight="1">
      <c r="B49" s="597"/>
      <c r="C49" s="550"/>
      <c r="D49" s="551"/>
      <c r="E49" s="552"/>
      <c r="F49" s="553"/>
    </row>
    <row r="50" spans="2:6" ht="14.25" customHeight="1">
      <c r="B50" s="548"/>
      <c r="C50" s="541">
        <v>6010125</v>
      </c>
      <c r="D50" s="542" t="s">
        <v>1535</v>
      </c>
      <c r="E50" s="543">
        <v>202.12002090000001</v>
      </c>
      <c r="F50" s="609">
        <f>E50*(100-$F$5)/100</f>
        <v>202.12002090000001</v>
      </c>
    </row>
    <row r="51" spans="2:6" ht="14.25" customHeight="1">
      <c r="B51" s="549"/>
      <c r="C51" s="545">
        <v>6010250</v>
      </c>
      <c r="D51" s="546" t="s">
        <v>1536</v>
      </c>
      <c r="E51" s="547">
        <v>253.29760000000002</v>
      </c>
      <c r="F51" s="609">
        <f>E51*(100-$F$5)/100</f>
        <v>253.29760000000002</v>
      </c>
    </row>
    <row r="52" spans="2:6" ht="14.25" customHeight="1">
      <c r="B52" s="554"/>
      <c r="C52" s="545">
        <v>6010500</v>
      </c>
      <c r="D52" s="546" t="s">
        <v>1537</v>
      </c>
      <c r="E52" s="547">
        <v>358.09601007600003</v>
      </c>
      <c r="F52" s="609">
        <f>E52*(100-$F$5)/100</f>
        <v>358.09601007600003</v>
      </c>
    </row>
    <row r="53" spans="2:6" ht="14.25" customHeight="1">
      <c r="B53" s="554"/>
      <c r="C53" s="545">
        <v>6011000</v>
      </c>
      <c r="D53" s="546" t="s">
        <v>1632</v>
      </c>
      <c r="E53" s="547">
        <v>695.89954148400022</v>
      </c>
      <c r="F53" s="609">
        <f>E53*(100-$F$5)/100</f>
        <v>695.89954148400022</v>
      </c>
    </row>
    <row r="54" spans="2:6" ht="14.25" customHeight="1">
      <c r="B54" s="554"/>
      <c r="C54" s="550"/>
      <c r="D54" s="551"/>
      <c r="E54" s="552"/>
      <c r="F54" s="553"/>
    </row>
    <row r="55" spans="2:6" ht="14.25" customHeight="1">
      <c r="B55" s="554"/>
      <c r="C55" s="550"/>
      <c r="D55" s="551"/>
      <c r="E55" s="552"/>
      <c r="F55" s="553"/>
    </row>
    <row r="56" spans="2:6" ht="14.25" customHeight="1">
      <c r="B56" s="554"/>
      <c r="C56" s="550"/>
      <c r="D56" s="551"/>
      <c r="E56" s="937"/>
      <c r="F56" s="553"/>
    </row>
    <row r="57" spans="2:6" ht="14.25" customHeight="1">
      <c r="B57" s="554"/>
      <c r="C57" s="550"/>
      <c r="D57" s="551"/>
      <c r="E57" s="937"/>
      <c r="F57" s="553"/>
    </row>
    <row r="58" spans="2:6" ht="14.25" customHeight="1" thickBot="1">
      <c r="B58" s="555"/>
      <c r="C58" s="556"/>
      <c r="D58" s="557"/>
      <c r="E58" s="598"/>
      <c r="F58" s="559"/>
    </row>
    <row r="59" spans="2:6" ht="14.25" customHeight="1" thickBot="1">
      <c r="B59" s="938"/>
      <c r="C59" s="570"/>
      <c r="D59" s="571"/>
      <c r="E59" s="572"/>
      <c r="F59" s="939"/>
    </row>
    <row r="60" spans="2:6" ht="14.25" customHeight="1">
      <c r="B60" s="564"/>
      <c r="C60" s="565"/>
      <c r="D60" s="566"/>
      <c r="E60" s="567"/>
      <c r="F60" s="568"/>
    </row>
    <row r="61" spans="2:6" ht="14.25" customHeight="1">
      <c r="B61" s="574"/>
      <c r="C61" s="575"/>
      <c r="D61" s="571"/>
      <c r="E61" s="576"/>
      <c r="F61" s="577"/>
    </row>
    <row r="62" spans="2:6" ht="14.25" customHeight="1">
      <c r="B62" s="733" t="s">
        <v>2072</v>
      </c>
      <c r="C62" s="575"/>
      <c r="D62" s="571"/>
      <c r="E62" s="576"/>
      <c r="F62" s="577"/>
    </row>
    <row r="63" spans="2:6" ht="14.25" customHeight="1">
      <c r="B63" s="733"/>
      <c r="C63" s="575"/>
      <c r="D63" s="571"/>
      <c r="E63" s="576"/>
      <c r="F63" s="577"/>
    </row>
    <row r="64" spans="2:6" ht="14.25" customHeight="1">
      <c r="B64" s="578"/>
      <c r="C64" s="575"/>
      <c r="D64" s="571"/>
      <c r="E64" s="576"/>
      <c r="F64" s="577"/>
    </row>
    <row r="65" spans="2:6" ht="14.25" customHeight="1">
      <c r="B65" s="585"/>
      <c r="C65" s="579" t="s">
        <v>1370</v>
      </c>
      <c r="D65" s="580" t="s">
        <v>2073</v>
      </c>
      <c r="E65" s="581">
        <v>601.17241867200005</v>
      </c>
      <c r="F65" s="609">
        <f t="shared" ref="F65:F67" si="0">E65*(100-$F$5)/100</f>
        <v>601.17241867200005</v>
      </c>
    </row>
    <row r="66" spans="2:6" ht="14.25" customHeight="1">
      <c r="B66" s="569"/>
      <c r="C66" s="575"/>
      <c r="D66" s="571"/>
      <c r="E66" s="576"/>
      <c r="F66" s="940"/>
    </row>
    <row r="67" spans="2:6" ht="14.25" customHeight="1">
      <c r="B67" s="569"/>
      <c r="C67" s="579">
        <v>60140000</v>
      </c>
      <c r="D67" s="580" t="s">
        <v>2074</v>
      </c>
      <c r="E67" s="581">
        <v>748.03598301600005</v>
      </c>
      <c r="F67" s="609">
        <f t="shared" si="0"/>
        <v>748.03598301600005</v>
      </c>
    </row>
    <row r="68" spans="2:6" ht="14.25" customHeight="1">
      <c r="B68" s="569"/>
      <c r="C68" s="575"/>
      <c r="D68" s="571"/>
      <c r="E68" s="576"/>
      <c r="F68" s="577"/>
    </row>
    <row r="69" spans="2:6" ht="14.25" customHeight="1">
      <c r="B69" s="569"/>
      <c r="C69" s="575"/>
      <c r="D69" s="571"/>
      <c r="E69" s="576"/>
      <c r="F69" s="577"/>
    </row>
    <row r="70" spans="2:6" ht="14.25" customHeight="1">
      <c r="B70" s="569"/>
      <c r="C70" s="575"/>
      <c r="D70" s="571"/>
      <c r="E70" s="586"/>
      <c r="F70" s="577"/>
    </row>
    <row r="71" spans="2:6" ht="14.25" customHeight="1">
      <c r="B71" s="569"/>
      <c r="C71" s="575"/>
      <c r="D71" s="571"/>
      <c r="E71" s="586"/>
      <c r="F71" s="577"/>
    </row>
    <row r="72" spans="2:6" ht="14.25" customHeight="1" thickBot="1">
      <c r="B72" s="587"/>
      <c r="C72" s="588"/>
      <c r="D72" s="589"/>
      <c r="E72" s="590"/>
      <c r="F72" s="591"/>
    </row>
    <row r="73" spans="2:6" ht="8.1" customHeight="1" thickBot="1">
      <c r="B73" s="560"/>
      <c r="C73" s="561"/>
      <c r="D73" s="562"/>
      <c r="F73" s="563"/>
    </row>
    <row r="74" spans="2:6" ht="14.25" customHeight="1">
      <c r="B74" s="564"/>
      <c r="C74" s="565"/>
      <c r="D74" s="566"/>
      <c r="E74" s="567"/>
      <c r="F74" s="568"/>
    </row>
    <row r="75" spans="2:6" ht="14.25" customHeight="1">
      <c r="B75" s="698" t="s">
        <v>2008</v>
      </c>
      <c r="C75" s="575"/>
      <c r="D75" s="571"/>
      <c r="E75" s="576"/>
      <c r="F75" s="791">
        <f>'RABATOVÝ LIST '!J13</f>
        <v>0</v>
      </c>
    </row>
    <row r="76" spans="2:6" ht="14.25" customHeight="1">
      <c r="B76" s="544"/>
      <c r="C76" s="575"/>
      <c r="D76" s="571"/>
      <c r="E76" s="576"/>
      <c r="F76" s="577"/>
    </row>
    <row r="77" spans="2:6" ht="14.25" customHeight="1">
      <c r="B77" s="569"/>
      <c r="C77" s="579" t="s">
        <v>1994</v>
      </c>
      <c r="D77" s="580" t="s">
        <v>2009</v>
      </c>
      <c r="E77" s="581">
        <v>899.19</v>
      </c>
      <c r="F77" s="609">
        <f>E77*(100-$F$75)/100</f>
        <v>899.19</v>
      </c>
    </row>
    <row r="78" spans="2:6" ht="14.25" customHeight="1">
      <c r="B78" s="569"/>
      <c r="C78" s="575"/>
      <c r="D78" s="571"/>
      <c r="E78" s="576"/>
      <c r="F78" s="577"/>
    </row>
    <row r="79" spans="2:6" ht="14.25" customHeight="1">
      <c r="B79" s="569"/>
      <c r="C79" s="575"/>
      <c r="D79" s="571"/>
      <c r="E79" s="576"/>
      <c r="F79" s="577"/>
    </row>
    <row r="80" spans="2:6" ht="14.25" customHeight="1" thickBot="1">
      <c r="B80" s="587"/>
      <c r="C80" s="588"/>
      <c r="D80" s="589"/>
      <c r="E80" s="590"/>
      <c r="F80" s="591"/>
    </row>
    <row r="81" spans="2:6" ht="8.1" customHeight="1" thickBot="1"/>
    <row r="82" spans="2:6" ht="14.25" customHeight="1">
      <c r="B82" s="599"/>
      <c r="C82" s="600"/>
      <c r="D82" s="600"/>
      <c r="E82" s="567"/>
      <c r="F82" s="601"/>
    </row>
    <row r="83" spans="2:6" ht="14.25" customHeight="1">
      <c r="B83" s="544" t="s">
        <v>1517</v>
      </c>
      <c r="C83" s="575"/>
      <c r="D83" s="571"/>
      <c r="E83" s="576"/>
      <c r="F83" s="577"/>
    </row>
    <row r="84" spans="2:6" ht="14.25" customHeight="1">
      <c r="B84" s="544" t="s">
        <v>1516</v>
      </c>
      <c r="C84" s="575"/>
      <c r="D84" s="571"/>
      <c r="E84" s="576"/>
      <c r="F84" s="577"/>
    </row>
    <row r="85" spans="2:6" ht="14.25" customHeight="1">
      <c r="B85" s="544" t="s">
        <v>1515</v>
      </c>
      <c r="C85" s="575"/>
      <c r="D85" s="571"/>
      <c r="E85" s="576"/>
      <c r="F85" s="577"/>
    </row>
    <row r="86" spans="2:6" ht="14.25" customHeight="1">
      <c r="B86" s="603"/>
      <c r="C86" s="575"/>
      <c r="D86" s="571"/>
      <c r="E86" s="576"/>
      <c r="F86" s="577"/>
    </row>
    <row r="87" spans="2:6" ht="14.25" customHeight="1">
      <c r="B87" s="603"/>
      <c r="C87" s="575"/>
      <c r="D87" s="571"/>
      <c r="E87" s="576"/>
      <c r="F87" s="577"/>
    </row>
    <row r="88" spans="2:6" ht="14.25" customHeight="1">
      <c r="B88" s="603"/>
      <c r="C88" s="575"/>
      <c r="D88" s="571"/>
      <c r="E88" s="576"/>
      <c r="F88" s="577"/>
    </row>
    <row r="89" spans="2:6" ht="14.25" customHeight="1">
      <c r="B89" s="603"/>
      <c r="C89" s="579" t="s">
        <v>1343</v>
      </c>
      <c r="D89" s="580" t="s">
        <v>1534</v>
      </c>
      <c r="E89" s="581">
        <v>539.58387262499991</v>
      </c>
      <c r="F89" s="609">
        <f>E89*(100-$F$5)/100</f>
        <v>539.58387262499991</v>
      </c>
    </row>
    <row r="90" spans="2:6" ht="14.25" customHeight="1">
      <c r="B90" s="569"/>
      <c r="C90" s="575"/>
      <c r="D90" s="571"/>
      <c r="E90" s="576"/>
      <c r="F90" s="577"/>
    </row>
    <row r="91" spans="2:6" ht="14.25" customHeight="1">
      <c r="B91" s="569"/>
      <c r="C91" s="575"/>
      <c r="D91" s="571"/>
      <c r="E91" s="576"/>
      <c r="F91" s="577"/>
    </row>
    <row r="92" spans="2:6" ht="14.25" customHeight="1" thickBot="1">
      <c r="B92" s="604"/>
      <c r="C92" s="605"/>
      <c r="D92" s="605"/>
      <c r="E92" s="606"/>
      <c r="F92" s="607"/>
    </row>
    <row r="93" spans="2:6" ht="8.1" customHeight="1" thickBot="1"/>
    <row r="94" spans="2:6" ht="14.25" customHeight="1">
      <c r="B94" s="564"/>
      <c r="C94" s="565"/>
      <c r="D94" s="566"/>
      <c r="E94" s="567"/>
      <c r="F94" s="568"/>
    </row>
    <row r="95" spans="2:6" ht="14.25" customHeight="1">
      <c r="B95" s="858" t="s">
        <v>2387</v>
      </c>
      <c r="C95" s="575"/>
      <c r="D95" s="571"/>
      <c r="E95" s="576"/>
      <c r="F95" s="577"/>
    </row>
    <row r="96" spans="2:6" ht="14.25" customHeight="1">
      <c r="B96" s="544"/>
      <c r="C96" s="1205">
        <v>6310694</v>
      </c>
      <c r="D96" s="1207" t="s">
        <v>2226</v>
      </c>
      <c r="E96" s="1209">
        <v>212.15</v>
      </c>
      <c r="F96" s="1211">
        <f>E96*(100-$F$5)/100</f>
        <v>212.15</v>
      </c>
    </row>
    <row r="97" spans="2:6" ht="14.25" customHeight="1">
      <c r="B97" s="569"/>
      <c r="C97" s="1206"/>
      <c r="D97" s="1208"/>
      <c r="E97" s="1210"/>
      <c r="F97" s="1212"/>
    </row>
    <row r="98" spans="2:6" ht="14.25" customHeight="1">
      <c r="B98" s="569"/>
      <c r="C98" s="1205">
        <v>6300213</v>
      </c>
      <c r="D98" s="1207" t="s">
        <v>2388</v>
      </c>
      <c r="E98" s="1209">
        <v>681.98</v>
      </c>
      <c r="F98" s="1211">
        <f>E98*(100-$F$5)/100</f>
        <v>681.98</v>
      </c>
    </row>
    <row r="99" spans="2:6" ht="14.25" customHeight="1">
      <c r="B99" s="569"/>
      <c r="C99" s="1206"/>
      <c r="D99" s="1208"/>
      <c r="E99" s="1210"/>
      <c r="F99" s="1212"/>
    </row>
    <row r="100" spans="2:6" ht="14.25" customHeight="1" thickBot="1">
      <c r="B100" s="587"/>
      <c r="C100" s="588"/>
      <c r="D100" s="589"/>
      <c r="E100" s="590"/>
      <c r="F100" s="591"/>
    </row>
    <row r="101" spans="2:6" ht="8.1" customHeight="1" thickBot="1"/>
    <row r="102" spans="2:6" ht="14.25" customHeight="1">
      <c r="B102" s="564"/>
      <c r="C102" s="565"/>
      <c r="D102" s="566"/>
      <c r="E102" s="567"/>
      <c r="F102" s="568"/>
    </row>
    <row r="103" spans="2:6" ht="14.25" customHeight="1">
      <c r="B103" s="784" t="s">
        <v>2227</v>
      </c>
      <c r="C103" s="575"/>
      <c r="D103" s="571"/>
      <c r="E103" s="576"/>
      <c r="F103" s="577"/>
    </row>
    <row r="104" spans="2:6" ht="14.25" customHeight="1">
      <c r="B104" s="544"/>
      <c r="C104" s="1205">
        <v>6307762</v>
      </c>
      <c r="D104" s="1213" t="s">
        <v>2228</v>
      </c>
      <c r="E104" s="1209">
        <v>767.56</v>
      </c>
      <c r="F104" s="1211">
        <f>E104*(100-$F$5)/100</f>
        <v>767.56</v>
      </c>
    </row>
    <row r="105" spans="2:6" ht="14.25" customHeight="1">
      <c r="B105" s="569"/>
      <c r="C105" s="1206"/>
      <c r="D105" s="1214"/>
      <c r="E105" s="1210"/>
      <c r="F105" s="1212"/>
    </row>
    <row r="106" spans="2:6" ht="14.25" customHeight="1">
      <c r="B106" s="569"/>
      <c r="C106" s="575"/>
      <c r="D106" s="571"/>
      <c r="E106" s="576"/>
      <c r="F106" s="577"/>
    </row>
    <row r="107" spans="2:6" ht="14.25" customHeight="1">
      <c r="B107" s="569"/>
      <c r="C107" s="575"/>
      <c r="D107" s="571"/>
      <c r="E107" s="576"/>
      <c r="F107" s="577"/>
    </row>
    <row r="108" spans="2:6" ht="14.25" customHeight="1" thickBot="1">
      <c r="B108" s="587"/>
      <c r="C108" s="588"/>
      <c r="D108" s="589"/>
      <c r="E108" s="590"/>
      <c r="F108" s="591"/>
    </row>
    <row r="109" spans="2:6" ht="8.1" customHeight="1" thickBot="1"/>
    <row r="110" spans="2:6" ht="14.25" customHeight="1">
      <c r="B110" s="564"/>
      <c r="C110" s="565"/>
      <c r="D110" s="566"/>
      <c r="E110" s="567"/>
      <c r="F110" s="568"/>
    </row>
    <row r="111" spans="2:6" ht="14.25" customHeight="1">
      <c r="B111" s="784" t="s">
        <v>2229</v>
      </c>
      <c r="C111" s="575"/>
      <c r="D111" s="571"/>
      <c r="E111" s="576"/>
      <c r="F111" s="577"/>
    </row>
    <row r="112" spans="2:6" ht="14.25" customHeight="1">
      <c r="B112" s="544"/>
      <c r="C112" s="1205">
        <v>1230010</v>
      </c>
      <c r="D112" s="1215" t="s">
        <v>2231</v>
      </c>
      <c r="E112" s="1217">
        <v>553.29</v>
      </c>
      <c r="F112" s="1211">
        <f>E112*(100-$F$5)/100</f>
        <v>553.29</v>
      </c>
    </row>
    <row r="113" spans="2:13" ht="14.25" customHeight="1">
      <c r="B113" s="569"/>
      <c r="C113" s="1206"/>
      <c r="D113" s="1216"/>
      <c r="E113" s="1218"/>
      <c r="F113" s="1212"/>
    </row>
    <row r="114" spans="2:13" ht="14.25" customHeight="1">
      <c r="B114" s="569"/>
      <c r="C114" s="575"/>
      <c r="D114" s="571"/>
      <c r="E114" s="576"/>
      <c r="F114" s="577"/>
    </row>
    <row r="115" spans="2:13" ht="14.25" customHeight="1">
      <c r="B115" s="569"/>
      <c r="C115" s="575"/>
      <c r="D115" s="571"/>
      <c r="E115" s="576"/>
      <c r="F115" s="577"/>
    </row>
    <row r="116" spans="2:13" ht="14.25" customHeight="1" thickBot="1">
      <c r="B116" s="587"/>
      <c r="C116" s="588"/>
      <c r="D116" s="589"/>
      <c r="E116" s="590"/>
      <c r="F116" s="591"/>
    </row>
    <row r="117" spans="2:13" ht="14.25" customHeight="1" thickBot="1"/>
    <row r="118" spans="2:13" ht="14.25" customHeight="1">
      <c r="B118" s="564"/>
      <c r="C118" s="565"/>
      <c r="D118" s="566"/>
      <c r="E118" s="567"/>
      <c r="F118" s="568"/>
    </row>
    <row r="119" spans="2:13" ht="14.25" customHeight="1">
      <c r="B119" s="784" t="s">
        <v>2230</v>
      </c>
      <c r="C119" s="575"/>
      <c r="D119" s="571"/>
      <c r="E119" s="576"/>
      <c r="F119" s="577"/>
    </row>
    <row r="120" spans="2:13" ht="14.25" customHeight="1">
      <c r="B120" s="544"/>
      <c r="C120" s="1205">
        <v>6152402</v>
      </c>
      <c r="D120" s="1215" t="s">
        <v>2232</v>
      </c>
      <c r="E120" s="1217">
        <v>531.96</v>
      </c>
      <c r="F120" s="1211">
        <f>E120*(100-$F$5)/100</f>
        <v>531.96</v>
      </c>
    </row>
    <row r="121" spans="2:13" ht="14.25" customHeight="1">
      <c r="B121" s="569"/>
      <c r="C121" s="1206"/>
      <c r="D121" s="1216"/>
      <c r="E121" s="1218"/>
      <c r="F121" s="1212"/>
    </row>
    <row r="122" spans="2:13" ht="14.25" customHeight="1">
      <c r="B122" s="569"/>
      <c r="C122" s="575"/>
      <c r="D122" s="571"/>
      <c r="E122" s="576"/>
      <c r="F122" s="577"/>
      <c r="M122" s="785"/>
    </row>
    <row r="123" spans="2:13" ht="14.25" customHeight="1">
      <c r="B123" s="569"/>
      <c r="C123" s="575"/>
      <c r="D123" s="571"/>
      <c r="E123" s="576"/>
      <c r="F123" s="577"/>
    </row>
    <row r="124" spans="2:13" ht="14.25" customHeight="1" thickBot="1">
      <c r="B124" s="587"/>
      <c r="C124" s="588"/>
      <c r="D124" s="589"/>
      <c r="E124" s="590"/>
      <c r="F124" s="591"/>
      <c r="M124" s="786"/>
    </row>
    <row r="125" spans="2:13" ht="14.25" customHeight="1" thickBot="1"/>
    <row r="126" spans="2:13" ht="14.25" customHeight="1">
      <c r="B126" s="564"/>
      <c r="C126" s="565"/>
      <c r="D126" s="566"/>
      <c r="E126" s="567"/>
      <c r="F126" s="568"/>
    </row>
    <row r="127" spans="2:13" ht="14.25" customHeight="1">
      <c r="B127" s="784" t="s">
        <v>2235</v>
      </c>
      <c r="C127" s="570"/>
      <c r="D127" s="571"/>
      <c r="E127" s="572"/>
      <c r="F127" s="573"/>
    </row>
    <row r="128" spans="2:13" ht="14.25" customHeight="1">
      <c r="B128" s="784"/>
      <c r="C128" s="1205">
        <v>7001118</v>
      </c>
      <c r="D128" s="1215" t="s">
        <v>2233</v>
      </c>
      <c r="E128" s="1217">
        <v>1384.8</v>
      </c>
      <c r="F128" s="1211">
        <f>E128*(100-$F$5)/100</f>
        <v>1384.8</v>
      </c>
    </row>
    <row r="129" spans="2:6" ht="14.25" customHeight="1">
      <c r="B129" s="544"/>
      <c r="C129" s="1205"/>
      <c r="D129" s="1215"/>
      <c r="E129" s="1217"/>
      <c r="F129" s="1211"/>
    </row>
    <row r="130" spans="2:6" ht="14.25" customHeight="1">
      <c r="B130" s="569"/>
      <c r="C130" s="1206"/>
      <c r="D130" s="1216"/>
      <c r="E130" s="1218"/>
      <c r="F130" s="1212"/>
    </row>
    <row r="131" spans="2:6" ht="14.25" customHeight="1">
      <c r="B131" s="569"/>
      <c r="C131" s="575"/>
      <c r="D131" s="571"/>
      <c r="E131" s="576"/>
      <c r="F131" s="577"/>
    </row>
    <row r="132" spans="2:6" ht="14.25" customHeight="1">
      <c r="B132" s="569"/>
      <c r="C132" s="575"/>
      <c r="D132" s="571"/>
      <c r="E132" s="576"/>
      <c r="F132" s="577"/>
    </row>
    <row r="133" spans="2:6" ht="14.25" customHeight="1" thickBot="1">
      <c r="B133" s="587"/>
      <c r="C133" s="588"/>
      <c r="D133" s="589"/>
      <c r="E133" s="590"/>
      <c r="F133" s="591"/>
    </row>
    <row r="134" spans="2:6" ht="14.25" customHeight="1" thickBot="1"/>
    <row r="135" spans="2:6" ht="14.25" customHeight="1">
      <c r="B135" s="564"/>
      <c r="C135" s="565"/>
      <c r="D135" s="566"/>
      <c r="E135" s="567"/>
      <c r="F135" s="568"/>
    </row>
    <row r="136" spans="2:6" ht="14.25" customHeight="1">
      <c r="B136" s="784" t="s">
        <v>2234</v>
      </c>
      <c r="C136" s="570"/>
      <c r="D136" s="571"/>
      <c r="E136" s="572"/>
      <c r="F136" s="573"/>
    </row>
    <row r="137" spans="2:6" ht="14.25" customHeight="1">
      <c r="B137" s="784"/>
      <c r="C137" s="1205">
        <v>7001117</v>
      </c>
      <c r="D137" s="1215" t="s">
        <v>2236</v>
      </c>
      <c r="E137" s="1217">
        <v>1257.94</v>
      </c>
      <c r="F137" s="1211">
        <f>E137*(100-$F$5)/100</f>
        <v>1257.94</v>
      </c>
    </row>
    <row r="138" spans="2:6" ht="14.25" customHeight="1">
      <c r="B138" s="544"/>
      <c r="C138" s="1205"/>
      <c r="D138" s="1215"/>
      <c r="E138" s="1217"/>
      <c r="F138" s="1211"/>
    </row>
    <row r="139" spans="2:6" ht="14.25" customHeight="1">
      <c r="B139" s="569"/>
      <c r="C139" s="1206"/>
      <c r="D139" s="1216"/>
      <c r="E139" s="1218"/>
      <c r="F139" s="1212"/>
    </row>
    <row r="140" spans="2:6" ht="14.25" customHeight="1">
      <c r="B140" s="569"/>
      <c r="C140" s="575"/>
      <c r="D140" s="571"/>
      <c r="E140" s="576"/>
      <c r="F140" s="577"/>
    </row>
    <row r="141" spans="2:6" ht="14.25" customHeight="1">
      <c r="B141" s="569"/>
      <c r="C141" s="575"/>
      <c r="D141" s="571"/>
      <c r="E141" s="576"/>
      <c r="F141" s="577"/>
    </row>
    <row r="142" spans="2:6" ht="14.25" customHeight="1" thickBot="1">
      <c r="B142" s="587"/>
      <c r="C142" s="588"/>
      <c r="D142" s="589"/>
      <c r="E142" s="590"/>
      <c r="F142" s="591"/>
    </row>
    <row r="143" spans="2:6" ht="14.25" customHeight="1" thickBot="1"/>
    <row r="144" spans="2:6" ht="14.25" customHeight="1">
      <c r="B144" s="564"/>
      <c r="C144" s="565"/>
      <c r="D144" s="566"/>
      <c r="E144" s="567"/>
      <c r="F144" s="568"/>
    </row>
    <row r="145" spans="2:6" ht="14.25" customHeight="1">
      <c r="B145" s="794" t="s">
        <v>2239</v>
      </c>
      <c r="C145" s="570"/>
      <c r="D145" s="571"/>
      <c r="E145" s="572"/>
      <c r="F145" s="573"/>
    </row>
    <row r="146" spans="2:6" ht="14.25" customHeight="1">
      <c r="B146" s="784"/>
      <c r="C146" s="1205">
        <v>6311635</v>
      </c>
      <c r="D146" s="1215" t="s">
        <v>2238</v>
      </c>
      <c r="E146" s="1219">
        <v>5550.67</v>
      </c>
      <c r="F146" s="1211">
        <f>E146*(100-$F$5)/100</f>
        <v>5550.67</v>
      </c>
    </row>
    <row r="147" spans="2:6" ht="14.25" customHeight="1">
      <c r="B147" s="544"/>
      <c r="C147" s="1205"/>
      <c r="D147" s="1215"/>
      <c r="E147" s="1219"/>
      <c r="F147" s="1211"/>
    </row>
    <row r="148" spans="2:6" ht="14.25" customHeight="1">
      <c r="B148" s="569"/>
      <c r="C148" s="1206"/>
      <c r="D148" s="1216"/>
      <c r="E148" s="1220"/>
      <c r="F148" s="1212"/>
    </row>
    <row r="149" spans="2:6" ht="14.25" customHeight="1">
      <c r="B149" s="569"/>
      <c r="C149" s="575"/>
      <c r="D149" s="571"/>
      <c r="E149" s="576"/>
      <c r="F149" s="577"/>
    </row>
    <row r="150" spans="2:6" ht="14.25" customHeight="1">
      <c r="B150" s="569"/>
      <c r="C150" s="575"/>
      <c r="D150" s="571"/>
      <c r="E150" s="576"/>
      <c r="F150" s="577"/>
    </row>
    <row r="151" spans="2:6" ht="14.25" customHeight="1" thickBot="1">
      <c r="B151" s="587"/>
      <c r="C151" s="588"/>
      <c r="D151" s="589"/>
      <c r="E151" s="590"/>
      <c r="F151" s="591"/>
    </row>
  </sheetData>
  <mergeCells count="38">
    <mergeCell ref="F128:F130"/>
    <mergeCell ref="E137:E139"/>
    <mergeCell ref="F137:F139"/>
    <mergeCell ref="D128:D130"/>
    <mergeCell ref="C146:C148"/>
    <mergeCell ref="D146:D148"/>
    <mergeCell ref="E146:E148"/>
    <mergeCell ref="F146:F148"/>
    <mergeCell ref="C137:C139"/>
    <mergeCell ref="C128:C130"/>
    <mergeCell ref="D137:D139"/>
    <mergeCell ref="E128:E130"/>
    <mergeCell ref="F112:F113"/>
    <mergeCell ref="C120:C121"/>
    <mergeCell ref="D120:D121"/>
    <mergeCell ref="E120:E121"/>
    <mergeCell ref="F120:F121"/>
    <mergeCell ref="C112:C113"/>
    <mergeCell ref="D112:D113"/>
    <mergeCell ref="E112:E113"/>
    <mergeCell ref="C98:C99"/>
    <mergeCell ref="D98:D99"/>
    <mergeCell ref="E98:E99"/>
    <mergeCell ref="F96:F97"/>
    <mergeCell ref="C104:C105"/>
    <mergeCell ref="D104:D105"/>
    <mergeCell ref="E104:E105"/>
    <mergeCell ref="F104:F105"/>
    <mergeCell ref="F98:F99"/>
    <mergeCell ref="D96:D97"/>
    <mergeCell ref="C96:C97"/>
    <mergeCell ref="E96:E97"/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&amp;"-,Obyčejné"
&amp;"-,Tučné"CLEVELINGS s.r.o.&amp;"-,Obyčejné"
Míškovice 238
768 52 Míškovice&amp;C&amp;G&amp;R&amp;"-,Obyčejné"
Tel.:  +420 573 033 029
sales@clevelings.cz
www.clevelings.cz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E562-65AC-46A1-9822-38442EC5ED7E}">
  <sheetPr>
    <tabColor theme="2"/>
  </sheetPr>
  <dimension ref="A2:J121"/>
  <sheetViews>
    <sheetView zoomScaleNormal="100" zoomScalePageLayoutView="13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533" customWidth="1"/>
    <col min="2" max="2" width="37.42578125" style="533" customWidth="1"/>
    <col min="3" max="3" width="13.28515625" style="863" customWidth="1"/>
    <col min="4" max="4" width="33.28515625" style="863" customWidth="1"/>
    <col min="5" max="5" width="10" style="864" customWidth="1"/>
    <col min="6" max="6" width="11.7109375" style="533" customWidth="1"/>
    <col min="7" max="7" width="8.85546875" style="562"/>
    <col min="8" max="8" width="8.85546875" style="533"/>
    <col min="9" max="9" width="31.28515625" style="533" customWidth="1"/>
    <col min="10" max="16384" width="8.85546875" style="533"/>
  </cols>
  <sheetData>
    <row r="2" spans="1:6" ht="20.85" customHeight="1" thickBot="1">
      <c r="A2" s="532" t="s">
        <v>520</v>
      </c>
      <c r="B2" s="1190" t="s">
        <v>2431</v>
      </c>
      <c r="C2" s="1190"/>
      <c r="D2" s="1190"/>
      <c r="E2" s="1190"/>
      <c r="F2" s="1190"/>
    </row>
    <row r="3" spans="1:6" ht="14.25" customHeight="1">
      <c r="B3" s="1249" t="s">
        <v>1376</v>
      </c>
      <c r="C3" s="1252" t="s">
        <v>1377</v>
      </c>
      <c r="D3" s="1254" t="s">
        <v>1414</v>
      </c>
      <c r="E3" s="1256" t="s">
        <v>1550</v>
      </c>
      <c r="F3" s="1258" t="s">
        <v>1629</v>
      </c>
    </row>
    <row r="4" spans="1:6" ht="14.25" customHeight="1">
      <c r="B4" s="1250"/>
      <c r="C4" s="1195"/>
      <c r="D4" s="1198"/>
      <c r="E4" s="1201"/>
      <c r="F4" s="1259"/>
    </row>
    <row r="5" spans="1:6" ht="14.25" customHeight="1" thickBot="1">
      <c r="B5" s="1251"/>
      <c r="C5" s="1253"/>
      <c r="D5" s="1255"/>
      <c r="E5" s="1257"/>
      <c r="F5" s="865">
        <f>'RABATOVÝ LIST '!J22</f>
        <v>0</v>
      </c>
    </row>
    <row r="6" spans="1:6" ht="6.95" customHeight="1" thickBot="1">
      <c r="B6" s="866"/>
      <c r="C6" s="866"/>
      <c r="D6" s="866"/>
      <c r="E6" s="572"/>
      <c r="F6" s="866"/>
    </row>
    <row r="7" spans="1:6" ht="14.25" customHeight="1">
      <c r="B7" s="867"/>
      <c r="C7" s="593"/>
      <c r="D7" s="594"/>
      <c r="E7" s="538"/>
      <c r="F7" s="568"/>
    </row>
    <row r="8" spans="1:6" ht="14.25" customHeight="1">
      <c r="B8" s="868" t="s">
        <v>2497</v>
      </c>
      <c r="C8" s="550"/>
      <c r="D8" s="551"/>
      <c r="E8" s="552"/>
      <c r="F8" s="577"/>
    </row>
    <row r="9" spans="1:6" ht="14.25" customHeight="1">
      <c r="B9" s="869"/>
      <c r="C9" s="1245">
        <v>7001120</v>
      </c>
      <c r="D9" s="1247" t="s">
        <v>2401</v>
      </c>
      <c r="E9" s="1225">
        <v>406.79</v>
      </c>
      <c r="F9" s="1211">
        <f>E9*(100-$F$5)/100</f>
        <v>406.79</v>
      </c>
    </row>
    <row r="10" spans="1:6" ht="14.25" customHeight="1">
      <c r="B10" s="871"/>
      <c r="C10" s="1246"/>
      <c r="D10" s="1248"/>
      <c r="E10" s="1234"/>
      <c r="F10" s="1212"/>
    </row>
    <row r="11" spans="1:6" ht="14.25" customHeight="1">
      <c r="B11" s="872"/>
      <c r="C11" s="1205">
        <v>6314709</v>
      </c>
      <c r="D11" s="1215" t="s">
        <v>2402</v>
      </c>
      <c r="E11" s="1225">
        <v>406.79</v>
      </c>
      <c r="F11" s="1186">
        <f>E11*(100-$F$5)/100</f>
        <v>406.79</v>
      </c>
    </row>
    <row r="12" spans="1:6" ht="14.25" customHeight="1">
      <c r="B12" s="873"/>
      <c r="C12" s="1206"/>
      <c r="D12" s="1216"/>
      <c r="E12" s="1234"/>
      <c r="F12" s="1182"/>
    </row>
    <row r="13" spans="1:6" ht="14.25" customHeight="1">
      <c r="B13" s="874" t="s">
        <v>520</v>
      </c>
      <c r="C13" s="1229">
        <v>6311536</v>
      </c>
      <c r="D13" s="1231" t="s">
        <v>2403</v>
      </c>
      <c r="E13" s="1233">
        <v>717.68</v>
      </c>
      <c r="F13" s="1181">
        <f>E13*(100-$F$5)/100</f>
        <v>717.68</v>
      </c>
    </row>
    <row r="14" spans="1:6" ht="14.25" customHeight="1">
      <c r="B14" s="874"/>
      <c r="C14" s="1230"/>
      <c r="D14" s="1232"/>
      <c r="E14" s="1234"/>
      <c r="F14" s="1182"/>
    </row>
    <row r="15" spans="1:6" ht="14.25" customHeight="1" thickBot="1">
      <c r="B15" s="875"/>
      <c r="C15" s="942"/>
      <c r="D15" s="974"/>
      <c r="E15" s="975"/>
      <c r="F15" s="976"/>
    </row>
    <row r="16" spans="1:6" ht="9.9499999999999993" customHeight="1" thickBot="1">
      <c r="B16" s="876"/>
      <c r="C16" s="877"/>
      <c r="D16" s="878"/>
      <c r="E16" s="870"/>
      <c r="F16" s="879"/>
    </row>
    <row r="17" spans="2:6" ht="15" customHeight="1">
      <c r="B17" s="688"/>
      <c r="C17" s="565"/>
      <c r="D17" s="566"/>
      <c r="E17" s="880"/>
      <c r="F17" s="689"/>
    </row>
    <row r="18" spans="2:6" ht="15" customHeight="1">
      <c r="B18" s="868" t="s">
        <v>2237</v>
      </c>
      <c r="C18" s="570"/>
      <c r="D18" s="571"/>
      <c r="E18" s="881"/>
      <c r="F18" s="807"/>
    </row>
    <row r="19" spans="2:6" ht="15" customHeight="1">
      <c r="B19" s="690" t="s">
        <v>2404</v>
      </c>
      <c r="C19" s="1221">
        <v>6314145</v>
      </c>
      <c r="D19" s="1223" t="s">
        <v>2405</v>
      </c>
      <c r="E19" s="1225">
        <v>368.44</v>
      </c>
      <c r="F19" s="1243">
        <f>E19*(100-$F$5)/100</f>
        <v>368.44</v>
      </c>
    </row>
    <row r="20" spans="2:6" ht="14.25" customHeight="1">
      <c r="B20" s="869"/>
      <c r="C20" s="1222"/>
      <c r="D20" s="1224"/>
      <c r="E20" s="1226"/>
      <c r="F20" s="1244"/>
    </row>
    <row r="21" spans="2:6" ht="14.25" customHeight="1">
      <c r="B21" s="684"/>
      <c r="C21" s="1221">
        <v>6314148</v>
      </c>
      <c r="D21" s="1223" t="s">
        <v>2406</v>
      </c>
      <c r="E21" s="1225">
        <v>368.44</v>
      </c>
      <c r="F21" s="1243">
        <f>E21*(100-$F$5)/100</f>
        <v>368.44</v>
      </c>
    </row>
    <row r="22" spans="2:6" ht="14.25" customHeight="1">
      <c r="B22" s="684"/>
      <c r="C22" s="1222"/>
      <c r="D22" s="1224"/>
      <c r="E22" s="1226"/>
      <c r="F22" s="1244"/>
    </row>
    <row r="23" spans="2:6" ht="14.25" customHeight="1">
      <c r="B23" s="684"/>
      <c r="C23" s="1221">
        <v>6314146</v>
      </c>
      <c r="D23" s="1223" t="s">
        <v>2407</v>
      </c>
      <c r="E23" s="1225">
        <v>385.62</v>
      </c>
      <c r="F23" s="1243">
        <f>E23*(100-$F$5)/100</f>
        <v>385.62</v>
      </c>
    </row>
    <row r="24" spans="2:6" ht="14.25" customHeight="1">
      <c r="B24" s="684"/>
      <c r="C24" s="1222"/>
      <c r="D24" s="1224"/>
      <c r="E24" s="1226"/>
      <c r="F24" s="1244"/>
    </row>
    <row r="25" spans="2:6" ht="14.25" customHeight="1" thickBot="1">
      <c r="B25" s="685"/>
      <c r="C25" s="588"/>
      <c r="D25" s="589"/>
      <c r="E25" s="707"/>
      <c r="F25" s="687"/>
    </row>
    <row r="26" spans="2:6" ht="9.9499999999999993" customHeight="1" thickBot="1">
      <c r="B26" s="882"/>
      <c r="C26" s="575"/>
      <c r="D26" s="571"/>
      <c r="E26" s="790"/>
      <c r="F26" s="790"/>
    </row>
    <row r="27" spans="2:6" ht="14.25" customHeight="1">
      <c r="B27" s="883"/>
      <c r="C27" s="884"/>
      <c r="D27" s="885"/>
      <c r="E27" s="886"/>
      <c r="F27" s="887"/>
    </row>
    <row r="28" spans="2:6" ht="14.25" customHeight="1">
      <c r="B28" s="903" t="s">
        <v>2499</v>
      </c>
      <c r="C28" s="1221">
        <v>7004901</v>
      </c>
      <c r="D28" s="1223" t="s">
        <v>2408</v>
      </c>
      <c r="E28" s="1225">
        <v>340.65</v>
      </c>
      <c r="F28" s="1243">
        <f>E28*(100-$F$5)/100</f>
        <v>340.65</v>
      </c>
    </row>
    <row r="29" spans="2:6" ht="14.25" customHeight="1">
      <c r="B29" s="967" t="s">
        <v>2498</v>
      </c>
      <c r="C29" s="1222"/>
      <c r="D29" s="1224"/>
      <c r="E29" s="1226"/>
      <c r="F29" s="1244"/>
    </row>
    <row r="30" spans="2:6" ht="14.25" customHeight="1">
      <c r="B30" s="894"/>
      <c r="C30" s="1221">
        <v>7004899</v>
      </c>
      <c r="D30" s="1223" t="s">
        <v>2409</v>
      </c>
      <c r="E30" s="1225">
        <v>340.65</v>
      </c>
      <c r="F30" s="1243">
        <f>E30*(100-$F$5)/100</f>
        <v>340.65</v>
      </c>
    </row>
    <row r="31" spans="2:6" ht="14.25" customHeight="1">
      <c r="B31" s="894"/>
      <c r="C31" s="1222"/>
      <c r="D31" s="1224"/>
      <c r="E31" s="1226"/>
      <c r="F31" s="1244"/>
    </row>
    <row r="32" spans="2:6" ht="14.25" customHeight="1">
      <c r="B32" s="894"/>
      <c r="C32" s="1221">
        <v>7004900</v>
      </c>
      <c r="D32" s="1223" t="s">
        <v>2410</v>
      </c>
      <c r="E32" s="1225">
        <v>340.65</v>
      </c>
      <c r="F32" s="1243">
        <f>E32*(100-$F$5)/100</f>
        <v>340.65</v>
      </c>
    </row>
    <row r="33" spans="2:6" ht="14.25" customHeight="1">
      <c r="B33" s="894"/>
      <c r="C33" s="1222"/>
      <c r="D33" s="1224"/>
      <c r="E33" s="1226"/>
      <c r="F33" s="1244"/>
    </row>
    <row r="34" spans="2:6" ht="14.25" customHeight="1">
      <c r="B34" s="894"/>
      <c r="C34" s="1221">
        <v>7004896</v>
      </c>
      <c r="D34" s="1223" t="s">
        <v>2411</v>
      </c>
      <c r="E34" s="1225">
        <v>340.65</v>
      </c>
      <c r="F34" s="1243">
        <f>E34*(100-$F$5)/100</f>
        <v>340.65</v>
      </c>
    </row>
    <row r="35" spans="2:6" ht="14.25" customHeight="1">
      <c r="B35" s="894"/>
      <c r="C35" s="1222"/>
      <c r="D35" s="1224"/>
      <c r="E35" s="1226"/>
      <c r="F35" s="1244"/>
    </row>
    <row r="36" spans="2:6" ht="14.25" customHeight="1">
      <c r="B36" s="894"/>
      <c r="C36" s="1221">
        <v>7004897</v>
      </c>
      <c r="D36" s="1223" t="s">
        <v>2412</v>
      </c>
      <c r="E36" s="1225">
        <v>340.65</v>
      </c>
      <c r="F36" s="1243">
        <f>E36*(100-$F$5)/100</f>
        <v>340.65</v>
      </c>
    </row>
    <row r="37" spans="2:6" ht="14.25" customHeight="1">
      <c r="B37" s="894"/>
      <c r="C37" s="1222"/>
      <c r="D37" s="1224"/>
      <c r="E37" s="1226"/>
      <c r="F37" s="1244"/>
    </row>
    <row r="38" spans="2:6" ht="14.25" customHeight="1">
      <c r="B38" s="894"/>
      <c r="C38" s="1221">
        <v>7004898</v>
      </c>
      <c r="D38" s="1223" t="s">
        <v>2413</v>
      </c>
      <c r="E38" s="1225">
        <v>340.65</v>
      </c>
      <c r="F38" s="1243">
        <f>E38*(100-$F$5)/100</f>
        <v>340.65</v>
      </c>
    </row>
    <row r="39" spans="2:6" ht="14.25" customHeight="1">
      <c r="B39" s="894"/>
      <c r="C39" s="1222"/>
      <c r="D39" s="1224"/>
      <c r="E39" s="1226"/>
      <c r="F39" s="1244"/>
    </row>
    <row r="40" spans="2:6" ht="14.25" customHeight="1" thickBot="1">
      <c r="B40" s="898"/>
      <c r="C40" s="899"/>
      <c r="D40" s="900"/>
      <c r="E40" s="901"/>
      <c r="F40" s="902"/>
    </row>
    <row r="41" spans="2:6" ht="9.9499999999999993" customHeight="1" thickBot="1">
      <c r="B41" s="943"/>
      <c r="C41" s="575"/>
      <c r="D41" s="571"/>
      <c r="E41" s="790"/>
      <c r="F41" s="790"/>
    </row>
    <row r="42" spans="2:6" ht="14.25" customHeight="1">
      <c r="B42" s="944"/>
      <c r="C42" s="945"/>
      <c r="D42" s="946"/>
      <c r="E42" s="947"/>
      <c r="F42" s="948"/>
    </row>
    <row r="43" spans="2:6" ht="14.25" customHeight="1">
      <c r="B43" s="949" t="s">
        <v>2494</v>
      </c>
      <c r="C43" s="950"/>
      <c r="D43" s="951"/>
      <c r="E43" s="952"/>
      <c r="F43" s="953"/>
    </row>
    <row r="44" spans="2:6" ht="14.25" customHeight="1">
      <c r="B44" s="964" t="s">
        <v>2496</v>
      </c>
      <c r="C44" s="1239">
        <v>6314272</v>
      </c>
      <c r="D44" s="1240" t="s">
        <v>2495</v>
      </c>
      <c r="E44" s="1241">
        <v>345.95</v>
      </c>
      <c r="F44" s="1242">
        <f>E44*(100-$F$5)/100</f>
        <v>345.95</v>
      </c>
    </row>
    <row r="45" spans="2:6" ht="14.25" customHeight="1">
      <c r="B45" s="954"/>
      <c r="C45" s="1239"/>
      <c r="D45" s="1240"/>
      <c r="E45" s="1241"/>
      <c r="F45" s="1242"/>
    </row>
    <row r="46" spans="2:6" ht="14.25" customHeight="1">
      <c r="B46" s="955"/>
      <c r="C46" s="1239"/>
      <c r="D46" s="1240"/>
      <c r="E46" s="1241"/>
      <c r="F46" s="1242"/>
    </row>
    <row r="47" spans="2:6" ht="14.25" customHeight="1">
      <c r="B47" s="955"/>
      <c r="C47" s="956"/>
      <c r="D47" s="951"/>
      <c r="E47" s="957"/>
      <c r="F47" s="958"/>
    </row>
    <row r="48" spans="2:6" ht="14.25" customHeight="1" thickBot="1">
      <c r="B48" s="959"/>
      <c r="C48" s="960"/>
      <c r="D48" s="961"/>
      <c r="E48" s="962"/>
      <c r="F48" s="963"/>
    </row>
    <row r="49" spans="2:9" ht="9.9499999999999993" customHeight="1" thickBot="1">
      <c r="B49" s="965"/>
      <c r="C49" s="956"/>
      <c r="D49" s="951"/>
      <c r="E49" s="966"/>
      <c r="F49" s="966"/>
    </row>
    <row r="50" spans="2:9" ht="14.25" customHeight="1">
      <c r="B50" s="883"/>
      <c r="C50" s="884"/>
      <c r="D50" s="885"/>
      <c r="E50" s="886"/>
      <c r="F50" s="887"/>
    </row>
    <row r="51" spans="2:9" ht="14.25" customHeight="1">
      <c r="B51" s="903" t="s">
        <v>2414</v>
      </c>
      <c r="C51" s="888"/>
      <c r="D51" s="889"/>
      <c r="E51" s="890"/>
      <c r="F51" s="891"/>
    </row>
    <row r="52" spans="2:9" ht="14.25" customHeight="1">
      <c r="B52" s="904" t="s">
        <v>2415</v>
      </c>
      <c r="C52" s="888"/>
      <c r="D52" s="889"/>
      <c r="E52" s="890"/>
      <c r="F52" s="891"/>
    </row>
    <row r="53" spans="2:9" ht="14.1" customHeight="1">
      <c r="B53" s="892"/>
      <c r="C53" s="1221">
        <v>6313648</v>
      </c>
      <c r="D53" s="1223" t="s">
        <v>2416</v>
      </c>
      <c r="E53" s="1225">
        <v>476.26</v>
      </c>
      <c r="F53" s="1227">
        <f>E53*(100-$F$5)/100</f>
        <v>476.26</v>
      </c>
      <c r="I53" s="979"/>
    </row>
    <row r="54" spans="2:9" ht="14.25" customHeight="1">
      <c r="B54" s="893"/>
      <c r="C54" s="1222"/>
      <c r="D54" s="1224"/>
      <c r="E54" s="1226"/>
      <c r="F54" s="1228"/>
      <c r="I54" s="979"/>
    </row>
    <row r="55" spans="2:9" ht="14.25" customHeight="1">
      <c r="B55" s="894"/>
      <c r="C55" s="895"/>
      <c r="D55" s="896"/>
      <c r="E55" s="897"/>
      <c r="F55" s="891"/>
      <c r="I55" s="979"/>
    </row>
    <row r="56" spans="2:9" ht="14.25" customHeight="1" thickBot="1">
      <c r="B56" s="898"/>
      <c r="C56" s="899"/>
      <c r="D56" s="900"/>
      <c r="E56" s="901"/>
      <c r="F56" s="902"/>
    </row>
    <row r="57" spans="2:9" ht="14.25" customHeight="1" thickBot="1">
      <c r="B57" s="906"/>
      <c r="C57" s="906"/>
      <c r="D57" s="906"/>
      <c r="E57" s="907"/>
      <c r="F57" s="881"/>
    </row>
    <row r="58" spans="2:9" ht="14.25" customHeight="1">
      <c r="B58" s="908"/>
      <c r="C58" s="909"/>
      <c r="D58" s="910"/>
      <c r="E58" s="911"/>
      <c r="F58" s="887"/>
    </row>
    <row r="59" spans="2:9" ht="14.25" customHeight="1">
      <c r="B59" s="978" t="s">
        <v>2506</v>
      </c>
      <c r="C59" s="906"/>
      <c r="D59" s="906"/>
      <c r="E59" s="907"/>
      <c r="F59" s="913"/>
      <c r="I59" s="973"/>
    </row>
    <row r="60" spans="2:9" ht="14.25" customHeight="1">
      <c r="B60" s="893"/>
      <c r="C60" s="1221">
        <v>6311144</v>
      </c>
      <c r="D60" s="1223" t="s">
        <v>2507</v>
      </c>
      <c r="E60" s="1225">
        <v>427.95</v>
      </c>
      <c r="F60" s="1227">
        <f>E60*(100-$F$5)/100</f>
        <v>427.95</v>
      </c>
    </row>
    <row r="61" spans="2:9" ht="14.25" customHeight="1">
      <c r="B61" s="893"/>
      <c r="C61" s="1222"/>
      <c r="D61" s="1224"/>
      <c r="E61" s="1226"/>
      <c r="F61" s="1228"/>
    </row>
    <row r="62" spans="2:9" ht="14.25" customHeight="1">
      <c r="B62" s="893"/>
      <c r="C62" s="877"/>
      <c r="D62" s="878"/>
      <c r="E62" s="977"/>
      <c r="F62" s="914"/>
    </row>
    <row r="63" spans="2:9" ht="14.25" customHeight="1">
      <c r="B63" s="915"/>
      <c r="C63" s="895"/>
      <c r="D63" s="896"/>
      <c r="E63" s="916"/>
      <c r="F63" s="891"/>
    </row>
    <row r="64" spans="2:9" ht="14.25" customHeight="1" thickBot="1">
      <c r="B64" s="898"/>
      <c r="C64" s="899"/>
      <c r="D64" s="900"/>
      <c r="E64" s="901"/>
      <c r="F64" s="902"/>
    </row>
    <row r="65" spans="2:6" ht="9.9499999999999993" customHeight="1" thickBot="1">
      <c r="B65" s="906"/>
      <c r="C65" s="906"/>
      <c r="D65" s="906"/>
      <c r="E65" s="907"/>
      <c r="F65" s="881"/>
    </row>
    <row r="66" spans="2:6" ht="14.25" customHeight="1">
      <c r="B66" s="908"/>
      <c r="C66" s="909"/>
      <c r="D66" s="910"/>
      <c r="E66" s="911"/>
      <c r="F66" s="887"/>
    </row>
    <row r="67" spans="2:6" ht="14.25" customHeight="1">
      <c r="B67" s="903" t="s">
        <v>2417</v>
      </c>
      <c r="C67" s="888"/>
      <c r="D67" s="889"/>
      <c r="E67" s="890"/>
      <c r="F67" s="912"/>
    </row>
    <row r="68" spans="2:6" ht="14.1" customHeight="1">
      <c r="B68" s="892"/>
      <c r="C68" s="1221">
        <v>6312056</v>
      </c>
      <c r="D68" s="1223" t="s">
        <v>2418</v>
      </c>
      <c r="E68" s="1225">
        <v>348.58</v>
      </c>
      <c r="F68" s="1243">
        <f>E68*(100-$F$5)/100</f>
        <v>348.58</v>
      </c>
    </row>
    <row r="69" spans="2:6" ht="14.25" customHeight="1">
      <c r="B69" s="893"/>
      <c r="C69" s="1221"/>
      <c r="D69" s="1223"/>
      <c r="E69" s="1225"/>
      <c r="F69" s="1243"/>
    </row>
    <row r="70" spans="2:6" ht="14.1" customHeight="1">
      <c r="B70" s="892"/>
      <c r="C70" s="1229">
        <v>6312857</v>
      </c>
      <c r="D70" s="1231" t="s">
        <v>2419</v>
      </c>
      <c r="E70" s="1233">
        <v>243.42</v>
      </c>
      <c r="F70" s="1235">
        <f>E70*(100-$F$5)/100</f>
        <v>243.42</v>
      </c>
    </row>
    <row r="71" spans="2:6" ht="14.25" customHeight="1">
      <c r="B71" s="893"/>
      <c r="C71" s="1230"/>
      <c r="D71" s="1232"/>
      <c r="E71" s="1234"/>
      <c r="F71" s="1236"/>
    </row>
    <row r="72" spans="2:6" ht="14.1" customHeight="1">
      <c r="B72" s="892"/>
      <c r="C72" s="1229">
        <v>7002183</v>
      </c>
      <c r="D72" s="1231" t="s">
        <v>2420</v>
      </c>
      <c r="E72" s="1233">
        <v>1215.8</v>
      </c>
      <c r="F72" s="1235">
        <f>E72*(100-$F$5)/100</f>
        <v>1215.8</v>
      </c>
    </row>
    <row r="73" spans="2:6" ht="14.25" customHeight="1">
      <c r="B73" s="893"/>
      <c r="C73" s="1230"/>
      <c r="D73" s="1232"/>
      <c r="E73" s="1234"/>
      <c r="F73" s="1236"/>
    </row>
    <row r="74" spans="2:6" ht="14.1" customHeight="1">
      <c r="B74" s="892"/>
      <c r="C74" s="1229">
        <v>6308867</v>
      </c>
      <c r="D74" s="1231" t="s">
        <v>2421</v>
      </c>
      <c r="E74" s="1233">
        <v>4228.1899999999996</v>
      </c>
      <c r="F74" s="1235">
        <f>E74*(100-$F$5)/100</f>
        <v>4228.1899999999996</v>
      </c>
    </row>
    <row r="75" spans="2:6" ht="14.25" customHeight="1">
      <c r="B75" s="893"/>
      <c r="C75" s="1230"/>
      <c r="D75" s="1232"/>
      <c r="E75" s="1234"/>
      <c r="F75" s="1236"/>
    </row>
    <row r="76" spans="2:6" ht="14.25" customHeight="1">
      <c r="B76" s="905" t="s">
        <v>520</v>
      </c>
      <c r="C76" s="895"/>
      <c r="D76" s="896"/>
      <c r="E76" s="916"/>
      <c r="F76" s="891"/>
    </row>
    <row r="77" spans="2:6" ht="14.25" customHeight="1" thickBot="1">
      <c r="B77" s="898"/>
      <c r="C77" s="899"/>
      <c r="D77" s="900"/>
      <c r="E77" s="901"/>
      <c r="F77" s="902"/>
    </row>
    <row r="78" spans="2:6" ht="9.9499999999999993" customHeight="1" thickBot="1">
      <c r="B78" s="906"/>
      <c r="C78" s="906"/>
      <c r="D78" s="906"/>
      <c r="E78" s="907"/>
      <c r="F78" s="881"/>
    </row>
    <row r="79" spans="2:6" ht="14.25" customHeight="1">
      <c r="B79" s="908"/>
      <c r="C79" s="909"/>
      <c r="D79" s="910"/>
      <c r="E79" s="911"/>
      <c r="F79" s="887"/>
    </row>
    <row r="80" spans="2:6" ht="14.25" customHeight="1">
      <c r="B80" s="903" t="s">
        <v>2422</v>
      </c>
      <c r="C80" s="888"/>
      <c r="D80" s="889"/>
      <c r="E80" s="890"/>
      <c r="F80" s="891"/>
    </row>
    <row r="81" spans="2:6" ht="14.1" customHeight="1">
      <c r="B81" s="892"/>
      <c r="C81" s="1221">
        <v>6308952</v>
      </c>
      <c r="D81" s="1223" t="s">
        <v>2423</v>
      </c>
      <c r="E81" s="1225">
        <v>453.1</v>
      </c>
      <c r="F81" s="1227">
        <f>E81*(100-$F$5)/100</f>
        <v>453.1</v>
      </c>
    </row>
    <row r="82" spans="2:6" ht="14.25" customHeight="1">
      <c r="B82" s="893"/>
      <c r="C82" s="1222"/>
      <c r="D82" s="1224"/>
      <c r="E82" s="1226"/>
      <c r="F82" s="1228"/>
    </row>
    <row r="83" spans="2:6" ht="14.25" customHeight="1">
      <c r="B83" s="893"/>
      <c r="C83" s="888"/>
      <c r="D83" s="889"/>
      <c r="E83" s="890"/>
      <c r="F83" s="891"/>
    </row>
    <row r="84" spans="2:6" ht="14.25" customHeight="1">
      <c r="B84" s="893"/>
      <c r="C84" s="888"/>
      <c r="D84" s="889"/>
      <c r="E84" s="890"/>
      <c r="F84" s="891"/>
    </row>
    <row r="85" spans="2:6" ht="14.25" customHeight="1" thickBot="1">
      <c r="B85" s="898"/>
      <c r="C85" s="899"/>
      <c r="D85" s="900"/>
      <c r="E85" s="901"/>
      <c r="F85" s="902"/>
    </row>
    <row r="86" spans="2:6" ht="9.9499999999999993" customHeight="1" thickBot="1">
      <c r="B86" s="906"/>
      <c r="C86" s="906"/>
      <c r="D86" s="906"/>
      <c r="E86" s="907"/>
      <c r="F86" s="881"/>
    </row>
    <row r="87" spans="2:6" ht="14.25" customHeight="1">
      <c r="B87" s="908"/>
      <c r="C87" s="909"/>
      <c r="D87" s="910"/>
      <c r="E87" s="911"/>
      <c r="F87" s="887"/>
    </row>
    <row r="88" spans="2:6" ht="14.25" customHeight="1">
      <c r="B88" s="903" t="s">
        <v>2424</v>
      </c>
      <c r="C88" s="888"/>
      <c r="D88" s="889"/>
      <c r="E88" s="890"/>
      <c r="F88" s="891"/>
    </row>
    <row r="89" spans="2:6" ht="14.1" customHeight="1">
      <c r="B89" s="892"/>
      <c r="C89" s="1221">
        <v>6307285</v>
      </c>
      <c r="D89" s="1223" t="s">
        <v>2425</v>
      </c>
      <c r="E89" s="1225">
        <v>685.28</v>
      </c>
      <c r="F89" s="1227">
        <f>E89*(100-$F$5)/100</f>
        <v>685.28</v>
      </c>
    </row>
    <row r="90" spans="2:6" ht="14.25" customHeight="1">
      <c r="B90" s="893"/>
      <c r="C90" s="1222"/>
      <c r="D90" s="1224"/>
      <c r="E90" s="1226"/>
      <c r="F90" s="1228"/>
    </row>
    <row r="91" spans="2:6" ht="14.1" customHeight="1">
      <c r="B91" s="892"/>
      <c r="C91" s="1221">
        <v>6311636</v>
      </c>
      <c r="D91" s="1223" t="s">
        <v>2426</v>
      </c>
      <c r="E91" s="1225">
        <v>1309.07</v>
      </c>
      <c r="F91" s="1227">
        <f>E91*(100-$F$5)/100</f>
        <v>1309.07</v>
      </c>
    </row>
    <row r="92" spans="2:6" ht="14.25" customHeight="1">
      <c r="B92" s="893"/>
      <c r="C92" s="1222"/>
      <c r="D92" s="1224"/>
      <c r="E92" s="1226"/>
      <c r="F92" s="1228"/>
    </row>
    <row r="93" spans="2:6" ht="14.25" customHeight="1" thickBot="1">
      <c r="B93" s="898"/>
      <c r="C93" s="899"/>
      <c r="D93" s="900"/>
      <c r="E93" s="901"/>
      <c r="F93" s="902"/>
    </row>
    <row r="94" spans="2:6" ht="9.9499999999999993" customHeight="1" thickBot="1">
      <c r="B94" s="906"/>
      <c r="C94" s="906"/>
      <c r="D94" s="906"/>
      <c r="E94" s="907"/>
      <c r="F94" s="881"/>
    </row>
    <row r="95" spans="2:6" ht="14.25" customHeight="1">
      <c r="B95" s="883"/>
      <c r="C95" s="884"/>
      <c r="D95" s="885"/>
      <c r="E95" s="886"/>
      <c r="F95" s="887"/>
    </row>
    <row r="96" spans="2:6" ht="14.25" customHeight="1">
      <c r="B96" s="972" t="s">
        <v>2427</v>
      </c>
      <c r="C96" s="917"/>
      <c r="D96" s="889"/>
      <c r="E96" s="918"/>
      <c r="F96" s="891"/>
    </row>
    <row r="97" spans="2:10" ht="14.25" customHeight="1">
      <c r="B97" s="904" t="s">
        <v>2503</v>
      </c>
      <c r="C97" s="888"/>
      <c r="D97" s="889"/>
      <c r="E97" s="890"/>
      <c r="F97" s="891"/>
    </row>
    <row r="98" spans="2:10" ht="14.25" customHeight="1">
      <c r="B98" s="904"/>
      <c r="C98" s="1221">
        <v>6307282</v>
      </c>
      <c r="D98" s="1223" t="s">
        <v>2428</v>
      </c>
      <c r="E98" s="1225">
        <v>596.66</v>
      </c>
      <c r="F98" s="1227">
        <f>E98*(100-$F$5)/100</f>
        <v>596.66</v>
      </c>
    </row>
    <row r="99" spans="2:10" ht="14.25" customHeight="1">
      <c r="B99" s="893"/>
      <c r="C99" s="1222"/>
      <c r="D99" s="1224"/>
      <c r="E99" s="1226"/>
      <c r="F99" s="1228"/>
      <c r="J99" s="973"/>
    </row>
    <row r="100" spans="2:10" ht="14.25" customHeight="1">
      <c r="B100" s="893"/>
      <c r="C100" s="888"/>
      <c r="D100" s="889"/>
      <c r="E100" s="890"/>
      <c r="F100" s="891"/>
    </row>
    <row r="101" spans="2:10" ht="14.25" customHeight="1">
      <c r="B101" s="893"/>
      <c r="C101" s="888"/>
      <c r="D101" s="889"/>
      <c r="E101" s="890"/>
      <c r="F101" s="891"/>
    </row>
    <row r="102" spans="2:10" ht="14.25" customHeight="1" thickBot="1">
      <c r="B102" s="898"/>
      <c r="C102" s="899"/>
      <c r="D102" s="900"/>
      <c r="E102" s="901"/>
      <c r="F102" s="902"/>
    </row>
    <row r="103" spans="2:10" ht="9.9499999999999993" customHeight="1" thickBot="1">
      <c r="B103" s="906"/>
      <c r="C103" s="906"/>
      <c r="D103" s="906"/>
      <c r="E103" s="907"/>
      <c r="F103" s="881"/>
    </row>
    <row r="104" spans="2:10" ht="14.25" customHeight="1">
      <c r="B104" s="944"/>
      <c r="C104" s="945"/>
      <c r="D104" s="946"/>
      <c r="E104" s="947"/>
      <c r="F104" s="948"/>
    </row>
    <row r="105" spans="2:10" ht="14.25" customHeight="1">
      <c r="B105" s="968" t="s">
        <v>2500</v>
      </c>
      <c r="C105" s="950"/>
      <c r="D105" s="951"/>
      <c r="E105" s="952"/>
      <c r="F105" s="953"/>
    </row>
    <row r="106" spans="2:10" ht="14.25" customHeight="1">
      <c r="B106" s="969" t="s">
        <v>2501</v>
      </c>
      <c r="C106" s="950"/>
      <c r="D106" s="951"/>
      <c r="E106" s="952"/>
      <c r="F106" s="953"/>
    </row>
    <row r="107" spans="2:10" ht="14.25" customHeight="1">
      <c r="B107" s="970" t="s">
        <v>520</v>
      </c>
      <c r="C107" s="1239">
        <v>6308565</v>
      </c>
      <c r="D107" s="1240" t="s">
        <v>2502</v>
      </c>
      <c r="E107" s="1241">
        <v>114.43</v>
      </c>
      <c r="F107" s="1242">
        <f>E107*(100-$F$5)/100</f>
        <v>114.43</v>
      </c>
    </row>
    <row r="108" spans="2:10" ht="14.25" customHeight="1">
      <c r="B108" s="971"/>
      <c r="C108" s="1239"/>
      <c r="D108" s="1240"/>
      <c r="E108" s="1241"/>
      <c r="F108" s="1242"/>
    </row>
    <row r="109" spans="2:10" ht="14.25" customHeight="1">
      <c r="B109" s="955"/>
      <c r="C109" s="1239"/>
      <c r="D109" s="1240"/>
      <c r="E109" s="1241"/>
      <c r="F109" s="1242"/>
    </row>
    <row r="110" spans="2:10" ht="14.25" customHeight="1">
      <c r="B110" s="955"/>
      <c r="C110" s="956"/>
      <c r="D110" s="951"/>
      <c r="E110" s="957"/>
      <c r="F110" s="958"/>
    </row>
    <row r="111" spans="2:10" ht="14.25" customHeight="1" thickBot="1">
      <c r="B111" s="959"/>
      <c r="C111" s="960"/>
      <c r="D111" s="961"/>
      <c r="E111" s="962"/>
      <c r="F111" s="963"/>
    </row>
    <row r="112" spans="2:10" ht="9.9499999999999993" customHeight="1" thickBot="1">
      <c r="B112" s="906"/>
      <c r="C112" s="906"/>
      <c r="D112" s="906"/>
      <c r="E112" s="907"/>
      <c r="F112" s="881"/>
    </row>
    <row r="113" spans="2:6" ht="14.25" customHeight="1">
      <c r="B113" s="883"/>
      <c r="C113" s="884"/>
      <c r="D113" s="885"/>
      <c r="E113" s="886"/>
      <c r="F113" s="887"/>
    </row>
    <row r="114" spans="2:6" ht="14.25" customHeight="1">
      <c r="B114" s="919" t="s">
        <v>2504</v>
      </c>
      <c r="C114" s="888"/>
      <c r="D114" s="889"/>
      <c r="E114" s="890"/>
      <c r="F114" s="891"/>
    </row>
    <row r="115" spans="2:6" ht="14.25" customHeight="1">
      <c r="B115" s="920" t="s">
        <v>2429</v>
      </c>
      <c r="C115" s="888"/>
      <c r="D115" s="889"/>
      <c r="E115" s="890"/>
      <c r="F115" s="891"/>
    </row>
    <row r="116" spans="2:6" ht="14.25" customHeight="1">
      <c r="B116" s="920"/>
      <c r="C116" s="1221">
        <v>6311537</v>
      </c>
      <c r="D116" s="1237" t="s">
        <v>2430</v>
      </c>
      <c r="E116" s="1225">
        <v>130.30000000000001</v>
      </c>
      <c r="F116" s="1227">
        <f>E116*(100-$F$5)/100</f>
        <v>130.30000000000001</v>
      </c>
    </row>
    <row r="117" spans="2:6" ht="14.25" customHeight="1">
      <c r="B117" s="893"/>
      <c r="C117" s="1222"/>
      <c r="D117" s="1238"/>
      <c r="E117" s="1226"/>
      <c r="F117" s="1228"/>
    </row>
    <row r="118" spans="2:6" ht="14.25" customHeight="1">
      <c r="B118" s="893"/>
      <c r="C118" s="888"/>
      <c r="D118" s="889"/>
      <c r="E118" s="890"/>
      <c r="F118" s="891"/>
    </row>
    <row r="119" spans="2:6" ht="14.25" customHeight="1">
      <c r="B119" s="893"/>
      <c r="C119" s="888"/>
      <c r="D119" s="889"/>
      <c r="E119" s="890"/>
      <c r="F119" s="891"/>
    </row>
    <row r="120" spans="2:6" ht="14.25" customHeight="1" thickBot="1">
      <c r="B120" s="898"/>
      <c r="C120" s="899"/>
      <c r="D120" s="900"/>
      <c r="E120" s="901"/>
      <c r="F120" s="902"/>
    </row>
    <row r="121" spans="2:6" ht="14.25" customHeight="1">
      <c r="E121" s="921"/>
      <c r="F121" s="922"/>
    </row>
  </sheetData>
  <mergeCells count="106">
    <mergeCell ref="B3:B5"/>
    <mergeCell ref="C3:C5"/>
    <mergeCell ref="D3:D5"/>
    <mergeCell ref="E3:E5"/>
    <mergeCell ref="F3:F4"/>
    <mergeCell ref="C11:C12"/>
    <mergeCell ref="D11:D12"/>
    <mergeCell ref="E11:E12"/>
    <mergeCell ref="F11:F12"/>
    <mergeCell ref="C13:C14"/>
    <mergeCell ref="D13:D14"/>
    <mergeCell ref="E13:E14"/>
    <mergeCell ref="F13:F14"/>
    <mergeCell ref="C9:C10"/>
    <mergeCell ref="D9:D10"/>
    <mergeCell ref="E9:E10"/>
    <mergeCell ref="F9:F10"/>
    <mergeCell ref="C23:C24"/>
    <mergeCell ref="D23:D24"/>
    <mergeCell ref="E23:E24"/>
    <mergeCell ref="F23:F24"/>
    <mergeCell ref="C28:C29"/>
    <mergeCell ref="D28:D29"/>
    <mergeCell ref="E28:E29"/>
    <mergeCell ref="F28:F29"/>
    <mergeCell ref="C19:C20"/>
    <mergeCell ref="D19:D20"/>
    <mergeCell ref="E19:E20"/>
    <mergeCell ref="F19:F20"/>
    <mergeCell ref="C21:C22"/>
    <mergeCell ref="D21:D22"/>
    <mergeCell ref="E21:E22"/>
    <mergeCell ref="F21:F22"/>
    <mergeCell ref="C34:C35"/>
    <mergeCell ref="D34:D35"/>
    <mergeCell ref="E34:E35"/>
    <mergeCell ref="F34:F35"/>
    <mergeCell ref="C36:C37"/>
    <mergeCell ref="D36:D37"/>
    <mergeCell ref="E36:E37"/>
    <mergeCell ref="F36:F37"/>
    <mergeCell ref="C30:C31"/>
    <mergeCell ref="D30:D31"/>
    <mergeCell ref="E30:E31"/>
    <mergeCell ref="F30:F31"/>
    <mergeCell ref="C32:C33"/>
    <mergeCell ref="D32:D33"/>
    <mergeCell ref="E32:E33"/>
    <mergeCell ref="F32:F33"/>
    <mergeCell ref="F60:F61"/>
    <mergeCell ref="C68:C69"/>
    <mergeCell ref="D68:D69"/>
    <mergeCell ref="E68:E69"/>
    <mergeCell ref="F68:F69"/>
    <mergeCell ref="C38:C39"/>
    <mergeCell ref="D38:D39"/>
    <mergeCell ref="E38:E39"/>
    <mergeCell ref="F38:F39"/>
    <mergeCell ref="C53:C54"/>
    <mergeCell ref="D53:D54"/>
    <mergeCell ref="E53:E54"/>
    <mergeCell ref="F53:F54"/>
    <mergeCell ref="C44:C46"/>
    <mergeCell ref="D44:D46"/>
    <mergeCell ref="E44:E46"/>
    <mergeCell ref="F44:F46"/>
    <mergeCell ref="C116:C117"/>
    <mergeCell ref="D116:D117"/>
    <mergeCell ref="E116:E117"/>
    <mergeCell ref="F116:F117"/>
    <mergeCell ref="C89:C90"/>
    <mergeCell ref="D89:D90"/>
    <mergeCell ref="E89:E90"/>
    <mergeCell ref="F89:F90"/>
    <mergeCell ref="C91:C92"/>
    <mergeCell ref="D91:D92"/>
    <mergeCell ref="E91:E92"/>
    <mergeCell ref="F91:F92"/>
    <mergeCell ref="C107:C109"/>
    <mergeCell ref="D107:D109"/>
    <mergeCell ref="E107:E109"/>
    <mergeCell ref="F107:F109"/>
    <mergeCell ref="B2:F2"/>
    <mergeCell ref="C98:C99"/>
    <mergeCell ref="D98:D99"/>
    <mergeCell ref="E98:E99"/>
    <mergeCell ref="F98:F99"/>
    <mergeCell ref="C74:C75"/>
    <mergeCell ref="D74:D75"/>
    <mergeCell ref="E74:E75"/>
    <mergeCell ref="F74:F75"/>
    <mergeCell ref="C81:C82"/>
    <mergeCell ref="D81:D82"/>
    <mergeCell ref="E81:E82"/>
    <mergeCell ref="F81:F82"/>
    <mergeCell ref="C70:C71"/>
    <mergeCell ref="D70:D71"/>
    <mergeCell ref="E70:E71"/>
    <mergeCell ref="F70:F71"/>
    <mergeCell ref="C72:C73"/>
    <mergeCell ref="D72:D73"/>
    <mergeCell ref="E72:E73"/>
    <mergeCell ref="F72:F73"/>
    <mergeCell ref="C60:C61"/>
    <mergeCell ref="D60:D61"/>
    <mergeCell ref="E60:E61"/>
  </mergeCells>
  <phoneticPr fontId="97" type="noConversion"/>
  <printOptions horizontalCentered="1"/>
  <pageMargins left="0.39370078740157483" right="0.39370078740157483" top="0" bottom="0.78740157480314965" header="0" footer="0"/>
  <pageSetup scale="92" fitToWidth="0" fitToHeight="0" orientation="portrait" r:id="rId1"/>
  <headerFooter scaleWithDoc="0">
    <oddFooter>&amp;L
&amp;"-,Obyčejné"
&amp;"-,Tučné"CLEVELINGS s.r.o.&amp;"-,Obyčejné"
Míškovice 238
768 52 Míškovice&amp;C&amp;G&amp;R&amp;"-,Obyčejné"
Tel.:  +420 573 033 029
sales@clevelings.cz
www.clevelings.cz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7">
    <tabColor theme="1" tint="0.499984740745262"/>
  </sheetPr>
  <dimension ref="A1:EF48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11" customWidth="1"/>
    <col min="2" max="2" width="39.140625" style="11" customWidth="1"/>
    <col min="3" max="3" width="12.28515625" style="11" customWidth="1"/>
    <col min="4" max="4" width="6.28515625" style="11" bestFit="1" customWidth="1"/>
    <col min="5" max="5" width="8" style="11" customWidth="1"/>
    <col min="6" max="7" width="9.140625" style="11" customWidth="1"/>
    <col min="8" max="9" width="8" style="11" customWidth="1"/>
    <col min="10" max="10" width="8.42578125" style="11" customWidth="1"/>
    <col min="11" max="11" width="8" style="11" customWidth="1"/>
    <col min="12" max="12" width="10.42578125" style="11" customWidth="1"/>
    <col min="13" max="13" width="15.85546875" style="11" customWidth="1"/>
    <col min="14" max="14" width="16" style="11" customWidth="1"/>
    <col min="15" max="15" width="1.28515625" style="11" customWidth="1"/>
    <col min="16" max="16" width="14.7109375" style="11" customWidth="1"/>
    <col min="17" max="17" width="11.140625" style="11" customWidth="1"/>
    <col min="18" max="18" width="13.140625" style="11" customWidth="1"/>
    <col min="19" max="19" width="11.42578125" style="11" bestFit="1" customWidth="1"/>
    <col min="20" max="21" width="7.42578125" style="11" customWidth="1"/>
    <col min="22" max="136" width="80.7109375" style="11" customWidth="1"/>
    <col min="137" max="240" width="9.140625" style="36"/>
    <col min="241" max="241" width="1.7109375" style="36" customWidth="1"/>
    <col min="242" max="242" width="11.28515625" style="36" customWidth="1"/>
    <col min="243" max="243" width="7.42578125" style="36" customWidth="1"/>
    <col min="244" max="245" width="7.28515625" style="36" customWidth="1"/>
    <col min="246" max="246" width="8.140625" style="36" customWidth="1"/>
    <col min="247" max="247" width="7.42578125" style="36" customWidth="1"/>
    <col min="248" max="248" width="7.28515625" style="36" customWidth="1"/>
    <col min="249" max="249" width="6.7109375" style="36" customWidth="1"/>
    <col min="250" max="250" width="7.28515625" style="36" customWidth="1"/>
    <col min="251" max="251" width="8.7109375" style="36" customWidth="1"/>
    <col min="252" max="252" width="9.140625" style="36"/>
    <col min="253" max="253" width="14" style="36" customWidth="1"/>
    <col min="254" max="254" width="22.42578125" style="36" customWidth="1"/>
    <col min="255" max="392" width="80.7109375" style="36" customWidth="1"/>
    <col min="393" max="496" width="9.140625" style="36"/>
    <col min="497" max="497" width="1.7109375" style="36" customWidth="1"/>
    <col min="498" max="498" width="11.28515625" style="36" customWidth="1"/>
    <col min="499" max="499" width="7.42578125" style="36" customWidth="1"/>
    <col min="500" max="501" width="7.28515625" style="36" customWidth="1"/>
    <col min="502" max="502" width="8.140625" style="36" customWidth="1"/>
    <col min="503" max="503" width="7.42578125" style="36" customWidth="1"/>
    <col min="504" max="504" width="7.28515625" style="36" customWidth="1"/>
    <col min="505" max="505" width="6.7109375" style="36" customWidth="1"/>
    <col min="506" max="506" width="7.28515625" style="36" customWidth="1"/>
    <col min="507" max="507" width="8.7109375" style="36" customWidth="1"/>
    <col min="508" max="508" width="9.140625" style="36"/>
    <col min="509" max="509" width="14" style="36" customWidth="1"/>
    <col min="510" max="510" width="22.42578125" style="36" customWidth="1"/>
    <col min="511" max="648" width="80.7109375" style="36" customWidth="1"/>
    <col min="649" max="752" width="9.140625" style="36"/>
    <col min="753" max="753" width="1.7109375" style="36" customWidth="1"/>
    <col min="754" max="754" width="11.28515625" style="36" customWidth="1"/>
    <col min="755" max="755" width="7.42578125" style="36" customWidth="1"/>
    <col min="756" max="757" width="7.28515625" style="36" customWidth="1"/>
    <col min="758" max="758" width="8.140625" style="36" customWidth="1"/>
    <col min="759" max="759" width="7.42578125" style="36" customWidth="1"/>
    <col min="760" max="760" width="7.28515625" style="36" customWidth="1"/>
    <col min="761" max="761" width="6.7109375" style="36" customWidth="1"/>
    <col min="762" max="762" width="7.28515625" style="36" customWidth="1"/>
    <col min="763" max="763" width="8.7109375" style="36" customWidth="1"/>
    <col min="764" max="764" width="9.140625" style="36"/>
    <col min="765" max="765" width="14" style="36" customWidth="1"/>
    <col min="766" max="766" width="22.42578125" style="36" customWidth="1"/>
    <col min="767" max="904" width="80.7109375" style="36" customWidth="1"/>
    <col min="905" max="1008" width="9.140625" style="36"/>
    <col min="1009" max="1009" width="1.7109375" style="36" customWidth="1"/>
    <col min="1010" max="1010" width="11.28515625" style="36" customWidth="1"/>
    <col min="1011" max="1011" width="7.42578125" style="36" customWidth="1"/>
    <col min="1012" max="1013" width="7.28515625" style="36" customWidth="1"/>
    <col min="1014" max="1014" width="8.140625" style="36" customWidth="1"/>
    <col min="1015" max="1015" width="7.42578125" style="36" customWidth="1"/>
    <col min="1016" max="1016" width="7.28515625" style="36" customWidth="1"/>
    <col min="1017" max="1017" width="6.7109375" style="36" customWidth="1"/>
    <col min="1018" max="1018" width="7.28515625" style="36" customWidth="1"/>
    <col min="1019" max="1019" width="8.7109375" style="36" customWidth="1"/>
    <col min="1020" max="1020" width="9.140625" style="36"/>
    <col min="1021" max="1021" width="14" style="36" customWidth="1"/>
    <col min="1022" max="1022" width="22.42578125" style="36" customWidth="1"/>
    <col min="1023" max="1160" width="80.7109375" style="36" customWidth="1"/>
    <col min="1161" max="1264" width="9.140625" style="36"/>
    <col min="1265" max="1265" width="1.7109375" style="36" customWidth="1"/>
    <col min="1266" max="1266" width="11.28515625" style="36" customWidth="1"/>
    <col min="1267" max="1267" width="7.42578125" style="36" customWidth="1"/>
    <col min="1268" max="1269" width="7.28515625" style="36" customWidth="1"/>
    <col min="1270" max="1270" width="8.140625" style="36" customWidth="1"/>
    <col min="1271" max="1271" width="7.42578125" style="36" customWidth="1"/>
    <col min="1272" max="1272" width="7.28515625" style="36" customWidth="1"/>
    <col min="1273" max="1273" width="6.7109375" style="36" customWidth="1"/>
    <col min="1274" max="1274" width="7.28515625" style="36" customWidth="1"/>
    <col min="1275" max="1275" width="8.7109375" style="36" customWidth="1"/>
    <col min="1276" max="1276" width="9.140625" style="36"/>
    <col min="1277" max="1277" width="14" style="36" customWidth="1"/>
    <col min="1278" max="1278" width="22.42578125" style="36" customWidth="1"/>
    <col min="1279" max="1416" width="80.7109375" style="36" customWidth="1"/>
    <col min="1417" max="1520" width="9.140625" style="36"/>
    <col min="1521" max="1521" width="1.7109375" style="36" customWidth="1"/>
    <col min="1522" max="1522" width="11.28515625" style="36" customWidth="1"/>
    <col min="1523" max="1523" width="7.42578125" style="36" customWidth="1"/>
    <col min="1524" max="1525" width="7.28515625" style="36" customWidth="1"/>
    <col min="1526" max="1526" width="8.140625" style="36" customWidth="1"/>
    <col min="1527" max="1527" width="7.42578125" style="36" customWidth="1"/>
    <col min="1528" max="1528" width="7.28515625" style="36" customWidth="1"/>
    <col min="1529" max="1529" width="6.7109375" style="36" customWidth="1"/>
    <col min="1530" max="1530" width="7.28515625" style="36" customWidth="1"/>
    <col min="1531" max="1531" width="8.7109375" style="36" customWidth="1"/>
    <col min="1532" max="1532" width="9.140625" style="36"/>
    <col min="1533" max="1533" width="14" style="36" customWidth="1"/>
    <col min="1534" max="1534" width="22.42578125" style="36" customWidth="1"/>
    <col min="1535" max="1672" width="80.7109375" style="36" customWidth="1"/>
    <col min="1673" max="1776" width="9.140625" style="36"/>
    <col min="1777" max="1777" width="1.7109375" style="36" customWidth="1"/>
    <col min="1778" max="1778" width="11.28515625" style="36" customWidth="1"/>
    <col min="1779" max="1779" width="7.42578125" style="36" customWidth="1"/>
    <col min="1780" max="1781" width="7.28515625" style="36" customWidth="1"/>
    <col min="1782" max="1782" width="8.140625" style="36" customWidth="1"/>
    <col min="1783" max="1783" width="7.42578125" style="36" customWidth="1"/>
    <col min="1784" max="1784" width="7.28515625" style="36" customWidth="1"/>
    <col min="1785" max="1785" width="6.7109375" style="36" customWidth="1"/>
    <col min="1786" max="1786" width="7.28515625" style="36" customWidth="1"/>
    <col min="1787" max="1787" width="8.7109375" style="36" customWidth="1"/>
    <col min="1788" max="1788" width="9.140625" style="36"/>
    <col min="1789" max="1789" width="14" style="36" customWidth="1"/>
    <col min="1790" max="1790" width="22.42578125" style="36" customWidth="1"/>
    <col min="1791" max="1928" width="80.7109375" style="36" customWidth="1"/>
    <col min="1929" max="2032" width="9.140625" style="36"/>
    <col min="2033" max="2033" width="1.7109375" style="36" customWidth="1"/>
    <col min="2034" max="2034" width="11.28515625" style="36" customWidth="1"/>
    <col min="2035" max="2035" width="7.42578125" style="36" customWidth="1"/>
    <col min="2036" max="2037" width="7.28515625" style="36" customWidth="1"/>
    <col min="2038" max="2038" width="8.140625" style="36" customWidth="1"/>
    <col min="2039" max="2039" width="7.42578125" style="36" customWidth="1"/>
    <col min="2040" max="2040" width="7.28515625" style="36" customWidth="1"/>
    <col min="2041" max="2041" width="6.7109375" style="36" customWidth="1"/>
    <col min="2042" max="2042" width="7.28515625" style="36" customWidth="1"/>
    <col min="2043" max="2043" width="8.7109375" style="36" customWidth="1"/>
    <col min="2044" max="2044" width="9.140625" style="36"/>
    <col min="2045" max="2045" width="14" style="36" customWidth="1"/>
    <col min="2046" max="2046" width="22.42578125" style="36" customWidth="1"/>
    <col min="2047" max="2184" width="80.7109375" style="36" customWidth="1"/>
    <col min="2185" max="2288" width="9.140625" style="36"/>
    <col min="2289" max="2289" width="1.7109375" style="36" customWidth="1"/>
    <col min="2290" max="2290" width="11.28515625" style="36" customWidth="1"/>
    <col min="2291" max="2291" width="7.42578125" style="36" customWidth="1"/>
    <col min="2292" max="2293" width="7.28515625" style="36" customWidth="1"/>
    <col min="2294" max="2294" width="8.140625" style="36" customWidth="1"/>
    <col min="2295" max="2295" width="7.42578125" style="36" customWidth="1"/>
    <col min="2296" max="2296" width="7.28515625" style="36" customWidth="1"/>
    <col min="2297" max="2297" width="6.7109375" style="36" customWidth="1"/>
    <col min="2298" max="2298" width="7.28515625" style="36" customWidth="1"/>
    <col min="2299" max="2299" width="8.7109375" style="36" customWidth="1"/>
    <col min="2300" max="2300" width="9.140625" style="36"/>
    <col min="2301" max="2301" width="14" style="36" customWidth="1"/>
    <col min="2302" max="2302" width="22.42578125" style="36" customWidth="1"/>
    <col min="2303" max="2440" width="80.7109375" style="36" customWidth="1"/>
    <col min="2441" max="2544" width="9.140625" style="36"/>
    <col min="2545" max="2545" width="1.7109375" style="36" customWidth="1"/>
    <col min="2546" max="2546" width="11.28515625" style="36" customWidth="1"/>
    <col min="2547" max="2547" width="7.42578125" style="36" customWidth="1"/>
    <col min="2548" max="2549" width="7.28515625" style="36" customWidth="1"/>
    <col min="2550" max="2550" width="8.140625" style="36" customWidth="1"/>
    <col min="2551" max="2551" width="7.42578125" style="36" customWidth="1"/>
    <col min="2552" max="2552" width="7.28515625" style="36" customWidth="1"/>
    <col min="2553" max="2553" width="6.7109375" style="36" customWidth="1"/>
    <col min="2554" max="2554" width="7.28515625" style="36" customWidth="1"/>
    <col min="2555" max="2555" width="8.7109375" style="36" customWidth="1"/>
    <col min="2556" max="2556" width="9.140625" style="36"/>
    <col min="2557" max="2557" width="14" style="36" customWidth="1"/>
    <col min="2558" max="2558" width="22.42578125" style="36" customWidth="1"/>
    <col min="2559" max="2696" width="80.7109375" style="36" customWidth="1"/>
    <col min="2697" max="2800" width="9.140625" style="36"/>
    <col min="2801" max="2801" width="1.7109375" style="36" customWidth="1"/>
    <col min="2802" max="2802" width="11.28515625" style="36" customWidth="1"/>
    <col min="2803" max="2803" width="7.42578125" style="36" customWidth="1"/>
    <col min="2804" max="2805" width="7.28515625" style="36" customWidth="1"/>
    <col min="2806" max="2806" width="8.140625" style="36" customWidth="1"/>
    <col min="2807" max="2807" width="7.42578125" style="36" customWidth="1"/>
    <col min="2808" max="2808" width="7.28515625" style="36" customWidth="1"/>
    <col min="2809" max="2809" width="6.7109375" style="36" customWidth="1"/>
    <col min="2810" max="2810" width="7.28515625" style="36" customWidth="1"/>
    <col min="2811" max="2811" width="8.7109375" style="36" customWidth="1"/>
    <col min="2812" max="2812" width="9.140625" style="36"/>
    <col min="2813" max="2813" width="14" style="36" customWidth="1"/>
    <col min="2814" max="2814" width="22.42578125" style="36" customWidth="1"/>
    <col min="2815" max="2952" width="80.7109375" style="36" customWidth="1"/>
    <col min="2953" max="3056" width="9.140625" style="36"/>
    <col min="3057" max="3057" width="1.7109375" style="36" customWidth="1"/>
    <col min="3058" max="3058" width="11.28515625" style="36" customWidth="1"/>
    <col min="3059" max="3059" width="7.42578125" style="36" customWidth="1"/>
    <col min="3060" max="3061" width="7.28515625" style="36" customWidth="1"/>
    <col min="3062" max="3062" width="8.140625" style="36" customWidth="1"/>
    <col min="3063" max="3063" width="7.42578125" style="36" customWidth="1"/>
    <col min="3064" max="3064" width="7.28515625" style="36" customWidth="1"/>
    <col min="3065" max="3065" width="6.7109375" style="36" customWidth="1"/>
    <col min="3066" max="3066" width="7.28515625" style="36" customWidth="1"/>
    <col min="3067" max="3067" width="8.7109375" style="36" customWidth="1"/>
    <col min="3068" max="3068" width="9.140625" style="36"/>
    <col min="3069" max="3069" width="14" style="36" customWidth="1"/>
    <col min="3070" max="3070" width="22.42578125" style="36" customWidth="1"/>
    <col min="3071" max="3208" width="80.7109375" style="36" customWidth="1"/>
    <col min="3209" max="3312" width="9.140625" style="36"/>
    <col min="3313" max="3313" width="1.7109375" style="36" customWidth="1"/>
    <col min="3314" max="3314" width="11.28515625" style="36" customWidth="1"/>
    <col min="3315" max="3315" width="7.42578125" style="36" customWidth="1"/>
    <col min="3316" max="3317" width="7.28515625" style="36" customWidth="1"/>
    <col min="3318" max="3318" width="8.140625" style="36" customWidth="1"/>
    <col min="3319" max="3319" width="7.42578125" style="36" customWidth="1"/>
    <col min="3320" max="3320" width="7.28515625" style="36" customWidth="1"/>
    <col min="3321" max="3321" width="6.7109375" style="36" customWidth="1"/>
    <col min="3322" max="3322" width="7.28515625" style="36" customWidth="1"/>
    <col min="3323" max="3323" width="8.7109375" style="36" customWidth="1"/>
    <col min="3324" max="3324" width="9.140625" style="36"/>
    <col min="3325" max="3325" width="14" style="36" customWidth="1"/>
    <col min="3326" max="3326" width="22.42578125" style="36" customWidth="1"/>
    <col min="3327" max="3464" width="80.7109375" style="36" customWidth="1"/>
    <col min="3465" max="3568" width="9.140625" style="36"/>
    <col min="3569" max="3569" width="1.7109375" style="36" customWidth="1"/>
    <col min="3570" max="3570" width="11.28515625" style="36" customWidth="1"/>
    <col min="3571" max="3571" width="7.42578125" style="36" customWidth="1"/>
    <col min="3572" max="3573" width="7.28515625" style="36" customWidth="1"/>
    <col min="3574" max="3574" width="8.140625" style="36" customWidth="1"/>
    <col min="3575" max="3575" width="7.42578125" style="36" customWidth="1"/>
    <col min="3576" max="3576" width="7.28515625" style="36" customWidth="1"/>
    <col min="3577" max="3577" width="6.7109375" style="36" customWidth="1"/>
    <col min="3578" max="3578" width="7.28515625" style="36" customWidth="1"/>
    <col min="3579" max="3579" width="8.7109375" style="36" customWidth="1"/>
    <col min="3580" max="3580" width="9.140625" style="36"/>
    <col min="3581" max="3581" width="14" style="36" customWidth="1"/>
    <col min="3582" max="3582" width="22.42578125" style="36" customWidth="1"/>
    <col min="3583" max="3720" width="80.7109375" style="36" customWidth="1"/>
    <col min="3721" max="3824" width="9.140625" style="36"/>
    <col min="3825" max="3825" width="1.7109375" style="36" customWidth="1"/>
    <col min="3826" max="3826" width="11.28515625" style="36" customWidth="1"/>
    <col min="3827" max="3827" width="7.42578125" style="36" customWidth="1"/>
    <col min="3828" max="3829" width="7.28515625" style="36" customWidth="1"/>
    <col min="3830" max="3830" width="8.140625" style="36" customWidth="1"/>
    <col min="3831" max="3831" width="7.42578125" style="36" customWidth="1"/>
    <col min="3832" max="3832" width="7.28515625" style="36" customWidth="1"/>
    <col min="3833" max="3833" width="6.7109375" style="36" customWidth="1"/>
    <col min="3834" max="3834" width="7.28515625" style="36" customWidth="1"/>
    <col min="3835" max="3835" width="8.7109375" style="36" customWidth="1"/>
    <col min="3836" max="3836" width="9.140625" style="36"/>
    <col min="3837" max="3837" width="14" style="36" customWidth="1"/>
    <col min="3838" max="3838" width="22.42578125" style="36" customWidth="1"/>
    <col min="3839" max="3976" width="80.7109375" style="36" customWidth="1"/>
    <col min="3977" max="4080" width="9.140625" style="36"/>
    <col min="4081" max="4081" width="1.7109375" style="36" customWidth="1"/>
    <col min="4082" max="4082" width="11.28515625" style="36" customWidth="1"/>
    <col min="4083" max="4083" width="7.42578125" style="36" customWidth="1"/>
    <col min="4084" max="4085" width="7.28515625" style="36" customWidth="1"/>
    <col min="4086" max="4086" width="8.140625" style="36" customWidth="1"/>
    <col min="4087" max="4087" width="7.42578125" style="36" customWidth="1"/>
    <col min="4088" max="4088" width="7.28515625" style="36" customWidth="1"/>
    <col min="4089" max="4089" width="6.7109375" style="36" customWidth="1"/>
    <col min="4090" max="4090" width="7.28515625" style="36" customWidth="1"/>
    <col min="4091" max="4091" width="8.7109375" style="36" customWidth="1"/>
    <col min="4092" max="4092" width="9.140625" style="36"/>
    <col min="4093" max="4093" width="14" style="36" customWidth="1"/>
    <col min="4094" max="4094" width="22.42578125" style="36" customWidth="1"/>
    <col min="4095" max="4232" width="80.7109375" style="36" customWidth="1"/>
    <col min="4233" max="4336" width="9.140625" style="36"/>
    <col min="4337" max="4337" width="1.7109375" style="36" customWidth="1"/>
    <col min="4338" max="4338" width="11.28515625" style="36" customWidth="1"/>
    <col min="4339" max="4339" width="7.42578125" style="36" customWidth="1"/>
    <col min="4340" max="4341" width="7.28515625" style="36" customWidth="1"/>
    <col min="4342" max="4342" width="8.140625" style="36" customWidth="1"/>
    <col min="4343" max="4343" width="7.42578125" style="36" customWidth="1"/>
    <col min="4344" max="4344" width="7.28515625" style="36" customWidth="1"/>
    <col min="4345" max="4345" width="6.7109375" style="36" customWidth="1"/>
    <col min="4346" max="4346" width="7.28515625" style="36" customWidth="1"/>
    <col min="4347" max="4347" width="8.7109375" style="36" customWidth="1"/>
    <col min="4348" max="4348" width="9.140625" style="36"/>
    <col min="4349" max="4349" width="14" style="36" customWidth="1"/>
    <col min="4350" max="4350" width="22.42578125" style="36" customWidth="1"/>
    <col min="4351" max="4488" width="80.7109375" style="36" customWidth="1"/>
    <col min="4489" max="4592" width="9.140625" style="36"/>
    <col min="4593" max="4593" width="1.7109375" style="36" customWidth="1"/>
    <col min="4594" max="4594" width="11.28515625" style="36" customWidth="1"/>
    <col min="4595" max="4595" width="7.42578125" style="36" customWidth="1"/>
    <col min="4596" max="4597" width="7.28515625" style="36" customWidth="1"/>
    <col min="4598" max="4598" width="8.140625" style="36" customWidth="1"/>
    <col min="4599" max="4599" width="7.42578125" style="36" customWidth="1"/>
    <col min="4600" max="4600" width="7.28515625" style="36" customWidth="1"/>
    <col min="4601" max="4601" width="6.7109375" style="36" customWidth="1"/>
    <col min="4602" max="4602" width="7.28515625" style="36" customWidth="1"/>
    <col min="4603" max="4603" width="8.7109375" style="36" customWidth="1"/>
    <col min="4604" max="4604" width="9.140625" style="36"/>
    <col min="4605" max="4605" width="14" style="36" customWidth="1"/>
    <col min="4606" max="4606" width="22.42578125" style="36" customWidth="1"/>
    <col min="4607" max="4744" width="80.7109375" style="36" customWidth="1"/>
    <col min="4745" max="4848" width="9.140625" style="36"/>
    <col min="4849" max="4849" width="1.7109375" style="36" customWidth="1"/>
    <col min="4850" max="4850" width="11.28515625" style="36" customWidth="1"/>
    <col min="4851" max="4851" width="7.42578125" style="36" customWidth="1"/>
    <col min="4852" max="4853" width="7.28515625" style="36" customWidth="1"/>
    <col min="4854" max="4854" width="8.140625" style="36" customWidth="1"/>
    <col min="4855" max="4855" width="7.42578125" style="36" customWidth="1"/>
    <col min="4856" max="4856" width="7.28515625" style="36" customWidth="1"/>
    <col min="4857" max="4857" width="6.7109375" style="36" customWidth="1"/>
    <col min="4858" max="4858" width="7.28515625" style="36" customWidth="1"/>
    <col min="4859" max="4859" width="8.7109375" style="36" customWidth="1"/>
    <col min="4860" max="4860" width="9.140625" style="36"/>
    <col min="4861" max="4861" width="14" style="36" customWidth="1"/>
    <col min="4862" max="4862" width="22.42578125" style="36" customWidth="1"/>
    <col min="4863" max="5000" width="80.7109375" style="36" customWidth="1"/>
    <col min="5001" max="5104" width="9.140625" style="36"/>
    <col min="5105" max="5105" width="1.7109375" style="36" customWidth="1"/>
    <col min="5106" max="5106" width="11.28515625" style="36" customWidth="1"/>
    <col min="5107" max="5107" width="7.42578125" style="36" customWidth="1"/>
    <col min="5108" max="5109" width="7.28515625" style="36" customWidth="1"/>
    <col min="5110" max="5110" width="8.140625" style="36" customWidth="1"/>
    <col min="5111" max="5111" width="7.42578125" style="36" customWidth="1"/>
    <col min="5112" max="5112" width="7.28515625" style="36" customWidth="1"/>
    <col min="5113" max="5113" width="6.7109375" style="36" customWidth="1"/>
    <col min="5114" max="5114" width="7.28515625" style="36" customWidth="1"/>
    <col min="5115" max="5115" width="8.7109375" style="36" customWidth="1"/>
    <col min="5116" max="5116" width="9.140625" style="36"/>
    <col min="5117" max="5117" width="14" style="36" customWidth="1"/>
    <col min="5118" max="5118" width="22.42578125" style="36" customWidth="1"/>
    <col min="5119" max="5256" width="80.7109375" style="36" customWidth="1"/>
    <col min="5257" max="5360" width="9.140625" style="36"/>
    <col min="5361" max="5361" width="1.7109375" style="36" customWidth="1"/>
    <col min="5362" max="5362" width="11.28515625" style="36" customWidth="1"/>
    <col min="5363" max="5363" width="7.42578125" style="36" customWidth="1"/>
    <col min="5364" max="5365" width="7.28515625" style="36" customWidth="1"/>
    <col min="5366" max="5366" width="8.140625" style="36" customWidth="1"/>
    <col min="5367" max="5367" width="7.42578125" style="36" customWidth="1"/>
    <col min="5368" max="5368" width="7.28515625" style="36" customWidth="1"/>
    <col min="5369" max="5369" width="6.7109375" style="36" customWidth="1"/>
    <col min="5370" max="5370" width="7.28515625" style="36" customWidth="1"/>
    <col min="5371" max="5371" width="8.7109375" style="36" customWidth="1"/>
    <col min="5372" max="5372" width="9.140625" style="36"/>
    <col min="5373" max="5373" width="14" style="36" customWidth="1"/>
    <col min="5374" max="5374" width="22.42578125" style="36" customWidth="1"/>
    <col min="5375" max="5512" width="80.7109375" style="36" customWidth="1"/>
    <col min="5513" max="5616" width="9.140625" style="36"/>
    <col min="5617" max="5617" width="1.7109375" style="36" customWidth="1"/>
    <col min="5618" max="5618" width="11.28515625" style="36" customWidth="1"/>
    <col min="5619" max="5619" width="7.42578125" style="36" customWidth="1"/>
    <col min="5620" max="5621" width="7.28515625" style="36" customWidth="1"/>
    <col min="5622" max="5622" width="8.140625" style="36" customWidth="1"/>
    <col min="5623" max="5623" width="7.42578125" style="36" customWidth="1"/>
    <col min="5624" max="5624" width="7.28515625" style="36" customWidth="1"/>
    <col min="5625" max="5625" width="6.7109375" style="36" customWidth="1"/>
    <col min="5626" max="5626" width="7.28515625" style="36" customWidth="1"/>
    <col min="5627" max="5627" width="8.7109375" style="36" customWidth="1"/>
    <col min="5628" max="5628" width="9.140625" style="36"/>
    <col min="5629" max="5629" width="14" style="36" customWidth="1"/>
    <col min="5630" max="5630" width="22.42578125" style="36" customWidth="1"/>
    <col min="5631" max="5768" width="80.7109375" style="36" customWidth="1"/>
    <col min="5769" max="5872" width="9.140625" style="36"/>
    <col min="5873" max="5873" width="1.7109375" style="36" customWidth="1"/>
    <col min="5874" max="5874" width="11.28515625" style="36" customWidth="1"/>
    <col min="5875" max="5875" width="7.42578125" style="36" customWidth="1"/>
    <col min="5876" max="5877" width="7.28515625" style="36" customWidth="1"/>
    <col min="5878" max="5878" width="8.140625" style="36" customWidth="1"/>
    <col min="5879" max="5879" width="7.42578125" style="36" customWidth="1"/>
    <col min="5880" max="5880" width="7.28515625" style="36" customWidth="1"/>
    <col min="5881" max="5881" width="6.7109375" style="36" customWidth="1"/>
    <col min="5882" max="5882" width="7.28515625" style="36" customWidth="1"/>
    <col min="5883" max="5883" width="8.7109375" style="36" customWidth="1"/>
    <col min="5884" max="5884" width="9.140625" style="36"/>
    <col min="5885" max="5885" width="14" style="36" customWidth="1"/>
    <col min="5886" max="5886" width="22.42578125" style="36" customWidth="1"/>
    <col min="5887" max="6024" width="80.7109375" style="36" customWidth="1"/>
    <col min="6025" max="6128" width="9.140625" style="36"/>
    <col min="6129" max="6129" width="1.7109375" style="36" customWidth="1"/>
    <col min="6130" max="6130" width="11.28515625" style="36" customWidth="1"/>
    <col min="6131" max="6131" width="7.42578125" style="36" customWidth="1"/>
    <col min="6132" max="6133" width="7.28515625" style="36" customWidth="1"/>
    <col min="6134" max="6134" width="8.140625" style="36" customWidth="1"/>
    <col min="6135" max="6135" width="7.42578125" style="36" customWidth="1"/>
    <col min="6136" max="6136" width="7.28515625" style="36" customWidth="1"/>
    <col min="6137" max="6137" width="6.7109375" style="36" customWidth="1"/>
    <col min="6138" max="6138" width="7.28515625" style="36" customWidth="1"/>
    <col min="6139" max="6139" width="8.7109375" style="36" customWidth="1"/>
    <col min="6140" max="6140" width="9.140625" style="36"/>
    <col min="6141" max="6141" width="14" style="36" customWidth="1"/>
    <col min="6142" max="6142" width="22.42578125" style="36" customWidth="1"/>
    <col min="6143" max="6280" width="80.7109375" style="36" customWidth="1"/>
    <col min="6281" max="6384" width="9.140625" style="36"/>
    <col min="6385" max="6385" width="1.7109375" style="36" customWidth="1"/>
    <col min="6386" max="6386" width="11.28515625" style="36" customWidth="1"/>
    <col min="6387" max="6387" width="7.42578125" style="36" customWidth="1"/>
    <col min="6388" max="6389" width="7.28515625" style="36" customWidth="1"/>
    <col min="6390" max="6390" width="8.140625" style="36" customWidth="1"/>
    <col min="6391" max="6391" width="7.42578125" style="36" customWidth="1"/>
    <col min="6392" max="6392" width="7.28515625" style="36" customWidth="1"/>
    <col min="6393" max="6393" width="6.7109375" style="36" customWidth="1"/>
    <col min="6394" max="6394" width="7.28515625" style="36" customWidth="1"/>
    <col min="6395" max="6395" width="8.7109375" style="36" customWidth="1"/>
    <col min="6396" max="6396" width="9.140625" style="36"/>
    <col min="6397" max="6397" width="14" style="36" customWidth="1"/>
    <col min="6398" max="6398" width="22.42578125" style="36" customWidth="1"/>
    <col min="6399" max="6536" width="80.7109375" style="36" customWidth="1"/>
    <col min="6537" max="6640" width="9.140625" style="36"/>
    <col min="6641" max="6641" width="1.7109375" style="36" customWidth="1"/>
    <col min="6642" max="6642" width="11.28515625" style="36" customWidth="1"/>
    <col min="6643" max="6643" width="7.42578125" style="36" customWidth="1"/>
    <col min="6644" max="6645" width="7.28515625" style="36" customWidth="1"/>
    <col min="6646" max="6646" width="8.140625" style="36" customWidth="1"/>
    <col min="6647" max="6647" width="7.42578125" style="36" customWidth="1"/>
    <col min="6648" max="6648" width="7.28515625" style="36" customWidth="1"/>
    <col min="6649" max="6649" width="6.7109375" style="36" customWidth="1"/>
    <col min="6650" max="6650" width="7.28515625" style="36" customWidth="1"/>
    <col min="6651" max="6651" width="8.7109375" style="36" customWidth="1"/>
    <col min="6652" max="6652" width="9.140625" style="36"/>
    <col min="6653" max="6653" width="14" style="36" customWidth="1"/>
    <col min="6654" max="6654" width="22.42578125" style="36" customWidth="1"/>
    <col min="6655" max="6792" width="80.7109375" style="36" customWidth="1"/>
    <col min="6793" max="6896" width="9.140625" style="36"/>
    <col min="6897" max="6897" width="1.7109375" style="36" customWidth="1"/>
    <col min="6898" max="6898" width="11.28515625" style="36" customWidth="1"/>
    <col min="6899" max="6899" width="7.42578125" style="36" customWidth="1"/>
    <col min="6900" max="6901" width="7.28515625" style="36" customWidth="1"/>
    <col min="6902" max="6902" width="8.140625" style="36" customWidth="1"/>
    <col min="6903" max="6903" width="7.42578125" style="36" customWidth="1"/>
    <col min="6904" max="6904" width="7.28515625" style="36" customWidth="1"/>
    <col min="6905" max="6905" width="6.7109375" style="36" customWidth="1"/>
    <col min="6906" max="6906" width="7.28515625" style="36" customWidth="1"/>
    <col min="6907" max="6907" width="8.7109375" style="36" customWidth="1"/>
    <col min="6908" max="6908" width="9.140625" style="36"/>
    <col min="6909" max="6909" width="14" style="36" customWidth="1"/>
    <col min="6910" max="6910" width="22.42578125" style="36" customWidth="1"/>
    <col min="6911" max="7048" width="80.7109375" style="36" customWidth="1"/>
    <col min="7049" max="7152" width="9.140625" style="36"/>
    <col min="7153" max="7153" width="1.7109375" style="36" customWidth="1"/>
    <col min="7154" max="7154" width="11.28515625" style="36" customWidth="1"/>
    <col min="7155" max="7155" width="7.42578125" style="36" customWidth="1"/>
    <col min="7156" max="7157" width="7.28515625" style="36" customWidth="1"/>
    <col min="7158" max="7158" width="8.140625" style="36" customWidth="1"/>
    <col min="7159" max="7159" width="7.42578125" style="36" customWidth="1"/>
    <col min="7160" max="7160" width="7.28515625" style="36" customWidth="1"/>
    <col min="7161" max="7161" width="6.7109375" style="36" customWidth="1"/>
    <col min="7162" max="7162" width="7.28515625" style="36" customWidth="1"/>
    <col min="7163" max="7163" width="8.7109375" style="36" customWidth="1"/>
    <col min="7164" max="7164" width="9.140625" style="36"/>
    <col min="7165" max="7165" width="14" style="36" customWidth="1"/>
    <col min="7166" max="7166" width="22.42578125" style="36" customWidth="1"/>
    <col min="7167" max="7304" width="80.7109375" style="36" customWidth="1"/>
    <col min="7305" max="7408" width="9.140625" style="36"/>
    <col min="7409" max="7409" width="1.7109375" style="36" customWidth="1"/>
    <col min="7410" max="7410" width="11.28515625" style="36" customWidth="1"/>
    <col min="7411" max="7411" width="7.42578125" style="36" customWidth="1"/>
    <col min="7412" max="7413" width="7.28515625" style="36" customWidth="1"/>
    <col min="7414" max="7414" width="8.140625" style="36" customWidth="1"/>
    <col min="7415" max="7415" width="7.42578125" style="36" customWidth="1"/>
    <col min="7416" max="7416" width="7.28515625" style="36" customWidth="1"/>
    <col min="7417" max="7417" width="6.7109375" style="36" customWidth="1"/>
    <col min="7418" max="7418" width="7.28515625" style="36" customWidth="1"/>
    <col min="7419" max="7419" width="8.7109375" style="36" customWidth="1"/>
    <col min="7420" max="7420" width="9.140625" style="36"/>
    <col min="7421" max="7421" width="14" style="36" customWidth="1"/>
    <col min="7422" max="7422" width="22.42578125" style="36" customWidth="1"/>
    <col min="7423" max="7560" width="80.7109375" style="36" customWidth="1"/>
    <col min="7561" max="7664" width="9.140625" style="36"/>
    <col min="7665" max="7665" width="1.7109375" style="36" customWidth="1"/>
    <col min="7666" max="7666" width="11.28515625" style="36" customWidth="1"/>
    <col min="7667" max="7667" width="7.42578125" style="36" customWidth="1"/>
    <col min="7668" max="7669" width="7.28515625" style="36" customWidth="1"/>
    <col min="7670" max="7670" width="8.140625" style="36" customWidth="1"/>
    <col min="7671" max="7671" width="7.42578125" style="36" customWidth="1"/>
    <col min="7672" max="7672" width="7.28515625" style="36" customWidth="1"/>
    <col min="7673" max="7673" width="6.7109375" style="36" customWidth="1"/>
    <col min="7674" max="7674" width="7.28515625" style="36" customWidth="1"/>
    <col min="7675" max="7675" width="8.7109375" style="36" customWidth="1"/>
    <col min="7676" max="7676" width="9.140625" style="36"/>
    <col min="7677" max="7677" width="14" style="36" customWidth="1"/>
    <col min="7678" max="7678" width="22.42578125" style="36" customWidth="1"/>
    <col min="7679" max="7816" width="80.7109375" style="36" customWidth="1"/>
    <col min="7817" max="7920" width="9.140625" style="36"/>
    <col min="7921" max="7921" width="1.7109375" style="36" customWidth="1"/>
    <col min="7922" max="7922" width="11.28515625" style="36" customWidth="1"/>
    <col min="7923" max="7923" width="7.42578125" style="36" customWidth="1"/>
    <col min="7924" max="7925" width="7.28515625" style="36" customWidth="1"/>
    <col min="7926" max="7926" width="8.140625" style="36" customWidth="1"/>
    <col min="7927" max="7927" width="7.42578125" style="36" customWidth="1"/>
    <col min="7928" max="7928" width="7.28515625" style="36" customWidth="1"/>
    <col min="7929" max="7929" width="6.7109375" style="36" customWidth="1"/>
    <col min="7930" max="7930" width="7.28515625" style="36" customWidth="1"/>
    <col min="7931" max="7931" width="8.7109375" style="36" customWidth="1"/>
    <col min="7932" max="7932" width="9.140625" style="36"/>
    <col min="7933" max="7933" width="14" style="36" customWidth="1"/>
    <col min="7934" max="7934" width="22.42578125" style="36" customWidth="1"/>
    <col min="7935" max="8072" width="80.7109375" style="36" customWidth="1"/>
    <col min="8073" max="8176" width="9.140625" style="36"/>
    <col min="8177" max="8177" width="1.7109375" style="36" customWidth="1"/>
    <col min="8178" max="8178" width="11.28515625" style="36" customWidth="1"/>
    <col min="8179" max="8179" width="7.42578125" style="36" customWidth="1"/>
    <col min="8180" max="8181" width="7.28515625" style="36" customWidth="1"/>
    <col min="8182" max="8182" width="8.140625" style="36" customWidth="1"/>
    <col min="8183" max="8183" width="7.42578125" style="36" customWidth="1"/>
    <col min="8184" max="8184" width="7.28515625" style="36" customWidth="1"/>
    <col min="8185" max="8185" width="6.7109375" style="36" customWidth="1"/>
    <col min="8186" max="8186" width="7.28515625" style="36" customWidth="1"/>
    <col min="8187" max="8187" width="8.7109375" style="36" customWidth="1"/>
    <col min="8188" max="8188" width="9.140625" style="36"/>
    <col min="8189" max="8189" width="14" style="36" customWidth="1"/>
    <col min="8190" max="8190" width="22.42578125" style="36" customWidth="1"/>
    <col min="8191" max="8328" width="80.7109375" style="36" customWidth="1"/>
    <col min="8329" max="8432" width="9.140625" style="36"/>
    <col min="8433" max="8433" width="1.7109375" style="36" customWidth="1"/>
    <col min="8434" max="8434" width="11.28515625" style="36" customWidth="1"/>
    <col min="8435" max="8435" width="7.42578125" style="36" customWidth="1"/>
    <col min="8436" max="8437" width="7.28515625" style="36" customWidth="1"/>
    <col min="8438" max="8438" width="8.140625" style="36" customWidth="1"/>
    <col min="8439" max="8439" width="7.42578125" style="36" customWidth="1"/>
    <col min="8440" max="8440" width="7.28515625" style="36" customWidth="1"/>
    <col min="8441" max="8441" width="6.7109375" style="36" customWidth="1"/>
    <col min="8442" max="8442" width="7.28515625" style="36" customWidth="1"/>
    <col min="8443" max="8443" width="8.7109375" style="36" customWidth="1"/>
    <col min="8444" max="8444" width="9.140625" style="36"/>
    <col min="8445" max="8445" width="14" style="36" customWidth="1"/>
    <col min="8446" max="8446" width="22.42578125" style="36" customWidth="1"/>
    <col min="8447" max="8584" width="80.7109375" style="36" customWidth="1"/>
    <col min="8585" max="8688" width="9.140625" style="36"/>
    <col min="8689" max="8689" width="1.7109375" style="36" customWidth="1"/>
    <col min="8690" max="8690" width="11.28515625" style="36" customWidth="1"/>
    <col min="8691" max="8691" width="7.42578125" style="36" customWidth="1"/>
    <col min="8692" max="8693" width="7.28515625" style="36" customWidth="1"/>
    <col min="8694" max="8694" width="8.140625" style="36" customWidth="1"/>
    <col min="8695" max="8695" width="7.42578125" style="36" customWidth="1"/>
    <col min="8696" max="8696" width="7.28515625" style="36" customWidth="1"/>
    <col min="8697" max="8697" width="6.7109375" style="36" customWidth="1"/>
    <col min="8698" max="8698" width="7.28515625" style="36" customWidth="1"/>
    <col min="8699" max="8699" width="8.7109375" style="36" customWidth="1"/>
    <col min="8700" max="8700" width="9.140625" style="36"/>
    <col min="8701" max="8701" width="14" style="36" customWidth="1"/>
    <col min="8702" max="8702" width="22.42578125" style="36" customWidth="1"/>
    <col min="8703" max="8840" width="80.7109375" style="36" customWidth="1"/>
    <col min="8841" max="8944" width="9.140625" style="36"/>
    <col min="8945" max="8945" width="1.7109375" style="36" customWidth="1"/>
    <col min="8946" max="8946" width="11.28515625" style="36" customWidth="1"/>
    <col min="8947" max="8947" width="7.42578125" style="36" customWidth="1"/>
    <col min="8948" max="8949" width="7.28515625" style="36" customWidth="1"/>
    <col min="8950" max="8950" width="8.140625" style="36" customWidth="1"/>
    <col min="8951" max="8951" width="7.42578125" style="36" customWidth="1"/>
    <col min="8952" max="8952" width="7.28515625" style="36" customWidth="1"/>
    <col min="8953" max="8953" width="6.7109375" style="36" customWidth="1"/>
    <col min="8954" max="8954" width="7.28515625" style="36" customWidth="1"/>
    <col min="8955" max="8955" width="8.7109375" style="36" customWidth="1"/>
    <col min="8956" max="8956" width="9.140625" style="36"/>
    <col min="8957" max="8957" width="14" style="36" customWidth="1"/>
    <col min="8958" max="8958" width="22.42578125" style="36" customWidth="1"/>
    <col min="8959" max="9096" width="80.7109375" style="36" customWidth="1"/>
    <col min="9097" max="9200" width="9.140625" style="36"/>
    <col min="9201" max="9201" width="1.7109375" style="36" customWidth="1"/>
    <col min="9202" max="9202" width="11.28515625" style="36" customWidth="1"/>
    <col min="9203" max="9203" width="7.42578125" style="36" customWidth="1"/>
    <col min="9204" max="9205" width="7.28515625" style="36" customWidth="1"/>
    <col min="9206" max="9206" width="8.140625" style="36" customWidth="1"/>
    <col min="9207" max="9207" width="7.42578125" style="36" customWidth="1"/>
    <col min="9208" max="9208" width="7.28515625" style="36" customWidth="1"/>
    <col min="9209" max="9209" width="6.7109375" style="36" customWidth="1"/>
    <col min="9210" max="9210" width="7.28515625" style="36" customWidth="1"/>
    <col min="9211" max="9211" width="8.7109375" style="36" customWidth="1"/>
    <col min="9212" max="9212" width="9.140625" style="36"/>
    <col min="9213" max="9213" width="14" style="36" customWidth="1"/>
    <col min="9214" max="9214" width="22.42578125" style="36" customWidth="1"/>
    <col min="9215" max="9352" width="80.7109375" style="36" customWidth="1"/>
    <col min="9353" max="9456" width="9.140625" style="36"/>
    <col min="9457" max="9457" width="1.7109375" style="36" customWidth="1"/>
    <col min="9458" max="9458" width="11.28515625" style="36" customWidth="1"/>
    <col min="9459" max="9459" width="7.42578125" style="36" customWidth="1"/>
    <col min="9460" max="9461" width="7.28515625" style="36" customWidth="1"/>
    <col min="9462" max="9462" width="8.140625" style="36" customWidth="1"/>
    <col min="9463" max="9463" width="7.42578125" style="36" customWidth="1"/>
    <col min="9464" max="9464" width="7.28515625" style="36" customWidth="1"/>
    <col min="9465" max="9465" width="6.7109375" style="36" customWidth="1"/>
    <col min="9466" max="9466" width="7.28515625" style="36" customWidth="1"/>
    <col min="9467" max="9467" width="8.7109375" style="36" customWidth="1"/>
    <col min="9468" max="9468" width="9.140625" style="36"/>
    <col min="9469" max="9469" width="14" style="36" customWidth="1"/>
    <col min="9470" max="9470" width="22.42578125" style="36" customWidth="1"/>
    <col min="9471" max="9608" width="80.7109375" style="36" customWidth="1"/>
    <col min="9609" max="9712" width="9.140625" style="36"/>
    <col min="9713" max="9713" width="1.7109375" style="36" customWidth="1"/>
    <col min="9714" max="9714" width="11.28515625" style="36" customWidth="1"/>
    <col min="9715" max="9715" width="7.42578125" style="36" customWidth="1"/>
    <col min="9716" max="9717" width="7.28515625" style="36" customWidth="1"/>
    <col min="9718" max="9718" width="8.140625" style="36" customWidth="1"/>
    <col min="9719" max="9719" width="7.42578125" style="36" customWidth="1"/>
    <col min="9720" max="9720" width="7.28515625" style="36" customWidth="1"/>
    <col min="9721" max="9721" width="6.7109375" style="36" customWidth="1"/>
    <col min="9722" max="9722" width="7.28515625" style="36" customWidth="1"/>
    <col min="9723" max="9723" width="8.7109375" style="36" customWidth="1"/>
    <col min="9724" max="9724" width="9.140625" style="36"/>
    <col min="9725" max="9725" width="14" style="36" customWidth="1"/>
    <col min="9726" max="9726" width="22.42578125" style="36" customWidth="1"/>
    <col min="9727" max="9864" width="80.7109375" style="36" customWidth="1"/>
    <col min="9865" max="9968" width="9.140625" style="36"/>
    <col min="9969" max="9969" width="1.7109375" style="36" customWidth="1"/>
    <col min="9970" max="9970" width="11.28515625" style="36" customWidth="1"/>
    <col min="9971" max="9971" width="7.42578125" style="36" customWidth="1"/>
    <col min="9972" max="9973" width="7.28515625" style="36" customWidth="1"/>
    <col min="9974" max="9974" width="8.140625" style="36" customWidth="1"/>
    <col min="9975" max="9975" width="7.42578125" style="36" customWidth="1"/>
    <col min="9976" max="9976" width="7.28515625" style="36" customWidth="1"/>
    <col min="9977" max="9977" width="6.7109375" style="36" customWidth="1"/>
    <col min="9978" max="9978" width="7.28515625" style="36" customWidth="1"/>
    <col min="9979" max="9979" width="8.7109375" style="36" customWidth="1"/>
    <col min="9980" max="9980" width="9.140625" style="36"/>
    <col min="9981" max="9981" width="14" style="36" customWidth="1"/>
    <col min="9982" max="9982" width="22.42578125" style="36" customWidth="1"/>
    <col min="9983" max="10120" width="80.7109375" style="36" customWidth="1"/>
    <col min="10121" max="10224" width="9.140625" style="36"/>
    <col min="10225" max="10225" width="1.7109375" style="36" customWidth="1"/>
    <col min="10226" max="10226" width="11.28515625" style="36" customWidth="1"/>
    <col min="10227" max="10227" width="7.42578125" style="36" customWidth="1"/>
    <col min="10228" max="10229" width="7.28515625" style="36" customWidth="1"/>
    <col min="10230" max="10230" width="8.140625" style="36" customWidth="1"/>
    <col min="10231" max="10231" width="7.42578125" style="36" customWidth="1"/>
    <col min="10232" max="10232" width="7.28515625" style="36" customWidth="1"/>
    <col min="10233" max="10233" width="6.7109375" style="36" customWidth="1"/>
    <col min="10234" max="10234" width="7.28515625" style="36" customWidth="1"/>
    <col min="10235" max="10235" width="8.7109375" style="36" customWidth="1"/>
    <col min="10236" max="10236" width="9.140625" style="36"/>
    <col min="10237" max="10237" width="14" style="36" customWidth="1"/>
    <col min="10238" max="10238" width="22.42578125" style="36" customWidth="1"/>
    <col min="10239" max="10376" width="80.7109375" style="36" customWidth="1"/>
    <col min="10377" max="10480" width="9.140625" style="36"/>
    <col min="10481" max="10481" width="1.7109375" style="36" customWidth="1"/>
    <col min="10482" max="10482" width="11.28515625" style="36" customWidth="1"/>
    <col min="10483" max="10483" width="7.42578125" style="36" customWidth="1"/>
    <col min="10484" max="10485" width="7.28515625" style="36" customWidth="1"/>
    <col min="10486" max="10486" width="8.140625" style="36" customWidth="1"/>
    <col min="10487" max="10487" width="7.42578125" style="36" customWidth="1"/>
    <col min="10488" max="10488" width="7.28515625" style="36" customWidth="1"/>
    <col min="10489" max="10489" width="6.7109375" style="36" customWidth="1"/>
    <col min="10490" max="10490" width="7.28515625" style="36" customWidth="1"/>
    <col min="10491" max="10491" width="8.7109375" style="36" customWidth="1"/>
    <col min="10492" max="10492" width="9.140625" style="36"/>
    <col min="10493" max="10493" width="14" style="36" customWidth="1"/>
    <col min="10494" max="10494" width="22.42578125" style="36" customWidth="1"/>
    <col min="10495" max="10632" width="80.7109375" style="36" customWidth="1"/>
    <col min="10633" max="10736" width="9.140625" style="36"/>
    <col min="10737" max="10737" width="1.7109375" style="36" customWidth="1"/>
    <col min="10738" max="10738" width="11.28515625" style="36" customWidth="1"/>
    <col min="10739" max="10739" width="7.42578125" style="36" customWidth="1"/>
    <col min="10740" max="10741" width="7.28515625" style="36" customWidth="1"/>
    <col min="10742" max="10742" width="8.140625" style="36" customWidth="1"/>
    <col min="10743" max="10743" width="7.42578125" style="36" customWidth="1"/>
    <col min="10744" max="10744" width="7.28515625" style="36" customWidth="1"/>
    <col min="10745" max="10745" width="6.7109375" style="36" customWidth="1"/>
    <col min="10746" max="10746" width="7.28515625" style="36" customWidth="1"/>
    <col min="10747" max="10747" width="8.7109375" style="36" customWidth="1"/>
    <col min="10748" max="10748" width="9.140625" style="36"/>
    <col min="10749" max="10749" width="14" style="36" customWidth="1"/>
    <col min="10750" max="10750" width="22.42578125" style="36" customWidth="1"/>
    <col min="10751" max="10888" width="80.7109375" style="36" customWidth="1"/>
    <col min="10889" max="10992" width="9.140625" style="36"/>
    <col min="10993" max="10993" width="1.7109375" style="36" customWidth="1"/>
    <col min="10994" max="10994" width="11.28515625" style="36" customWidth="1"/>
    <col min="10995" max="10995" width="7.42578125" style="36" customWidth="1"/>
    <col min="10996" max="10997" width="7.28515625" style="36" customWidth="1"/>
    <col min="10998" max="10998" width="8.140625" style="36" customWidth="1"/>
    <col min="10999" max="10999" width="7.42578125" style="36" customWidth="1"/>
    <col min="11000" max="11000" width="7.28515625" style="36" customWidth="1"/>
    <col min="11001" max="11001" width="6.7109375" style="36" customWidth="1"/>
    <col min="11002" max="11002" width="7.28515625" style="36" customWidth="1"/>
    <col min="11003" max="11003" width="8.7109375" style="36" customWidth="1"/>
    <col min="11004" max="11004" width="9.140625" style="36"/>
    <col min="11005" max="11005" width="14" style="36" customWidth="1"/>
    <col min="11006" max="11006" width="22.42578125" style="36" customWidth="1"/>
    <col min="11007" max="11144" width="80.7109375" style="36" customWidth="1"/>
    <col min="11145" max="11248" width="9.140625" style="36"/>
    <col min="11249" max="11249" width="1.7109375" style="36" customWidth="1"/>
    <col min="11250" max="11250" width="11.28515625" style="36" customWidth="1"/>
    <col min="11251" max="11251" width="7.42578125" style="36" customWidth="1"/>
    <col min="11252" max="11253" width="7.28515625" style="36" customWidth="1"/>
    <col min="11254" max="11254" width="8.140625" style="36" customWidth="1"/>
    <col min="11255" max="11255" width="7.42578125" style="36" customWidth="1"/>
    <col min="11256" max="11256" width="7.28515625" style="36" customWidth="1"/>
    <col min="11257" max="11257" width="6.7109375" style="36" customWidth="1"/>
    <col min="11258" max="11258" width="7.28515625" style="36" customWidth="1"/>
    <col min="11259" max="11259" width="8.7109375" style="36" customWidth="1"/>
    <col min="11260" max="11260" width="9.140625" style="36"/>
    <col min="11261" max="11261" width="14" style="36" customWidth="1"/>
    <col min="11262" max="11262" width="22.42578125" style="36" customWidth="1"/>
    <col min="11263" max="11400" width="80.7109375" style="36" customWidth="1"/>
    <col min="11401" max="11504" width="9.140625" style="36"/>
    <col min="11505" max="11505" width="1.7109375" style="36" customWidth="1"/>
    <col min="11506" max="11506" width="11.28515625" style="36" customWidth="1"/>
    <col min="11507" max="11507" width="7.42578125" style="36" customWidth="1"/>
    <col min="11508" max="11509" width="7.28515625" style="36" customWidth="1"/>
    <col min="11510" max="11510" width="8.140625" style="36" customWidth="1"/>
    <col min="11511" max="11511" width="7.42578125" style="36" customWidth="1"/>
    <col min="11512" max="11512" width="7.28515625" style="36" customWidth="1"/>
    <col min="11513" max="11513" width="6.7109375" style="36" customWidth="1"/>
    <col min="11514" max="11514" width="7.28515625" style="36" customWidth="1"/>
    <col min="11515" max="11515" width="8.7109375" style="36" customWidth="1"/>
    <col min="11516" max="11516" width="9.140625" style="36"/>
    <col min="11517" max="11517" width="14" style="36" customWidth="1"/>
    <col min="11518" max="11518" width="22.42578125" style="36" customWidth="1"/>
    <col min="11519" max="11656" width="80.7109375" style="36" customWidth="1"/>
    <col min="11657" max="11760" width="9.140625" style="36"/>
    <col min="11761" max="11761" width="1.7109375" style="36" customWidth="1"/>
    <col min="11762" max="11762" width="11.28515625" style="36" customWidth="1"/>
    <col min="11763" max="11763" width="7.42578125" style="36" customWidth="1"/>
    <col min="11764" max="11765" width="7.28515625" style="36" customWidth="1"/>
    <col min="11766" max="11766" width="8.140625" style="36" customWidth="1"/>
    <col min="11767" max="11767" width="7.42578125" style="36" customWidth="1"/>
    <col min="11768" max="11768" width="7.28515625" style="36" customWidth="1"/>
    <col min="11769" max="11769" width="6.7109375" style="36" customWidth="1"/>
    <col min="11770" max="11770" width="7.28515625" style="36" customWidth="1"/>
    <col min="11771" max="11771" width="8.7109375" style="36" customWidth="1"/>
    <col min="11772" max="11772" width="9.140625" style="36"/>
    <col min="11773" max="11773" width="14" style="36" customWidth="1"/>
    <col min="11774" max="11774" width="22.42578125" style="36" customWidth="1"/>
    <col min="11775" max="11912" width="80.7109375" style="36" customWidth="1"/>
    <col min="11913" max="12016" width="9.140625" style="36"/>
    <col min="12017" max="12017" width="1.7109375" style="36" customWidth="1"/>
    <col min="12018" max="12018" width="11.28515625" style="36" customWidth="1"/>
    <col min="12019" max="12019" width="7.42578125" style="36" customWidth="1"/>
    <col min="12020" max="12021" width="7.28515625" style="36" customWidth="1"/>
    <col min="12022" max="12022" width="8.140625" style="36" customWidth="1"/>
    <col min="12023" max="12023" width="7.42578125" style="36" customWidth="1"/>
    <col min="12024" max="12024" width="7.28515625" style="36" customWidth="1"/>
    <col min="12025" max="12025" width="6.7109375" style="36" customWidth="1"/>
    <col min="12026" max="12026" width="7.28515625" style="36" customWidth="1"/>
    <col min="12027" max="12027" width="8.7109375" style="36" customWidth="1"/>
    <col min="12028" max="12028" width="9.140625" style="36"/>
    <col min="12029" max="12029" width="14" style="36" customWidth="1"/>
    <col min="12030" max="12030" width="22.42578125" style="36" customWidth="1"/>
    <col min="12031" max="12168" width="80.7109375" style="36" customWidth="1"/>
    <col min="12169" max="12272" width="9.140625" style="36"/>
    <col min="12273" max="12273" width="1.7109375" style="36" customWidth="1"/>
    <col min="12274" max="12274" width="11.28515625" style="36" customWidth="1"/>
    <col min="12275" max="12275" width="7.42578125" style="36" customWidth="1"/>
    <col min="12276" max="12277" width="7.28515625" style="36" customWidth="1"/>
    <col min="12278" max="12278" width="8.140625" style="36" customWidth="1"/>
    <col min="12279" max="12279" width="7.42578125" style="36" customWidth="1"/>
    <col min="12280" max="12280" width="7.28515625" style="36" customWidth="1"/>
    <col min="12281" max="12281" width="6.7109375" style="36" customWidth="1"/>
    <col min="12282" max="12282" width="7.28515625" style="36" customWidth="1"/>
    <col min="12283" max="12283" width="8.7109375" style="36" customWidth="1"/>
    <col min="12284" max="12284" width="9.140625" style="36"/>
    <col min="12285" max="12285" width="14" style="36" customWidth="1"/>
    <col min="12286" max="12286" width="22.42578125" style="36" customWidth="1"/>
    <col min="12287" max="12424" width="80.7109375" style="36" customWidth="1"/>
    <col min="12425" max="12528" width="9.140625" style="36"/>
    <col min="12529" max="12529" width="1.7109375" style="36" customWidth="1"/>
    <col min="12530" max="12530" width="11.28515625" style="36" customWidth="1"/>
    <col min="12531" max="12531" width="7.42578125" style="36" customWidth="1"/>
    <col min="12532" max="12533" width="7.28515625" style="36" customWidth="1"/>
    <col min="12534" max="12534" width="8.140625" style="36" customWidth="1"/>
    <col min="12535" max="12535" width="7.42578125" style="36" customWidth="1"/>
    <col min="12536" max="12536" width="7.28515625" style="36" customWidth="1"/>
    <col min="12537" max="12537" width="6.7109375" style="36" customWidth="1"/>
    <col min="12538" max="12538" width="7.28515625" style="36" customWidth="1"/>
    <col min="12539" max="12539" width="8.7109375" style="36" customWidth="1"/>
    <col min="12540" max="12540" width="9.140625" style="36"/>
    <col min="12541" max="12541" width="14" style="36" customWidth="1"/>
    <col min="12542" max="12542" width="22.42578125" style="36" customWidth="1"/>
    <col min="12543" max="12680" width="80.7109375" style="36" customWidth="1"/>
    <col min="12681" max="12784" width="9.140625" style="36"/>
    <col min="12785" max="12785" width="1.7109375" style="36" customWidth="1"/>
    <col min="12786" max="12786" width="11.28515625" style="36" customWidth="1"/>
    <col min="12787" max="12787" width="7.42578125" style="36" customWidth="1"/>
    <col min="12788" max="12789" width="7.28515625" style="36" customWidth="1"/>
    <col min="12790" max="12790" width="8.140625" style="36" customWidth="1"/>
    <col min="12791" max="12791" width="7.42578125" style="36" customWidth="1"/>
    <col min="12792" max="12792" width="7.28515625" style="36" customWidth="1"/>
    <col min="12793" max="12793" width="6.7109375" style="36" customWidth="1"/>
    <col min="12794" max="12794" width="7.28515625" style="36" customWidth="1"/>
    <col min="12795" max="12795" width="8.7109375" style="36" customWidth="1"/>
    <col min="12796" max="12796" width="9.140625" style="36"/>
    <col min="12797" max="12797" width="14" style="36" customWidth="1"/>
    <col min="12798" max="12798" width="22.42578125" style="36" customWidth="1"/>
    <col min="12799" max="12936" width="80.7109375" style="36" customWidth="1"/>
    <col min="12937" max="13040" width="9.140625" style="36"/>
    <col min="13041" max="13041" width="1.7109375" style="36" customWidth="1"/>
    <col min="13042" max="13042" width="11.28515625" style="36" customWidth="1"/>
    <col min="13043" max="13043" width="7.42578125" style="36" customWidth="1"/>
    <col min="13044" max="13045" width="7.28515625" style="36" customWidth="1"/>
    <col min="13046" max="13046" width="8.140625" style="36" customWidth="1"/>
    <col min="13047" max="13047" width="7.42578125" style="36" customWidth="1"/>
    <col min="13048" max="13048" width="7.28515625" style="36" customWidth="1"/>
    <col min="13049" max="13049" width="6.7109375" style="36" customWidth="1"/>
    <col min="13050" max="13050" width="7.28515625" style="36" customWidth="1"/>
    <col min="13051" max="13051" width="8.7109375" style="36" customWidth="1"/>
    <col min="13052" max="13052" width="9.140625" style="36"/>
    <col min="13053" max="13053" width="14" style="36" customWidth="1"/>
    <col min="13054" max="13054" width="22.42578125" style="36" customWidth="1"/>
    <col min="13055" max="13192" width="80.7109375" style="36" customWidth="1"/>
    <col min="13193" max="13296" width="9.140625" style="36"/>
    <col min="13297" max="13297" width="1.7109375" style="36" customWidth="1"/>
    <col min="13298" max="13298" width="11.28515625" style="36" customWidth="1"/>
    <col min="13299" max="13299" width="7.42578125" style="36" customWidth="1"/>
    <col min="13300" max="13301" width="7.28515625" style="36" customWidth="1"/>
    <col min="13302" max="13302" width="8.140625" style="36" customWidth="1"/>
    <col min="13303" max="13303" width="7.42578125" style="36" customWidth="1"/>
    <col min="13304" max="13304" width="7.28515625" style="36" customWidth="1"/>
    <col min="13305" max="13305" width="6.7109375" style="36" customWidth="1"/>
    <col min="13306" max="13306" width="7.28515625" style="36" customWidth="1"/>
    <col min="13307" max="13307" width="8.7109375" style="36" customWidth="1"/>
    <col min="13308" max="13308" width="9.140625" style="36"/>
    <col min="13309" max="13309" width="14" style="36" customWidth="1"/>
    <col min="13310" max="13310" width="22.42578125" style="36" customWidth="1"/>
    <col min="13311" max="13448" width="80.7109375" style="36" customWidth="1"/>
    <col min="13449" max="13552" width="9.140625" style="36"/>
    <col min="13553" max="13553" width="1.7109375" style="36" customWidth="1"/>
    <col min="13554" max="13554" width="11.28515625" style="36" customWidth="1"/>
    <col min="13555" max="13555" width="7.42578125" style="36" customWidth="1"/>
    <col min="13556" max="13557" width="7.28515625" style="36" customWidth="1"/>
    <col min="13558" max="13558" width="8.140625" style="36" customWidth="1"/>
    <col min="13559" max="13559" width="7.42578125" style="36" customWidth="1"/>
    <col min="13560" max="13560" width="7.28515625" style="36" customWidth="1"/>
    <col min="13561" max="13561" width="6.7109375" style="36" customWidth="1"/>
    <col min="13562" max="13562" width="7.28515625" style="36" customWidth="1"/>
    <col min="13563" max="13563" width="8.7109375" style="36" customWidth="1"/>
    <col min="13564" max="13564" width="9.140625" style="36"/>
    <col min="13565" max="13565" width="14" style="36" customWidth="1"/>
    <col min="13566" max="13566" width="22.42578125" style="36" customWidth="1"/>
    <col min="13567" max="13704" width="80.7109375" style="36" customWidth="1"/>
    <col min="13705" max="13808" width="9.140625" style="36"/>
    <col min="13809" max="13809" width="1.7109375" style="36" customWidth="1"/>
    <col min="13810" max="13810" width="11.28515625" style="36" customWidth="1"/>
    <col min="13811" max="13811" width="7.42578125" style="36" customWidth="1"/>
    <col min="13812" max="13813" width="7.28515625" style="36" customWidth="1"/>
    <col min="13814" max="13814" width="8.140625" style="36" customWidth="1"/>
    <col min="13815" max="13815" width="7.42578125" style="36" customWidth="1"/>
    <col min="13816" max="13816" width="7.28515625" style="36" customWidth="1"/>
    <col min="13817" max="13817" width="6.7109375" style="36" customWidth="1"/>
    <col min="13818" max="13818" width="7.28515625" style="36" customWidth="1"/>
    <col min="13819" max="13819" width="8.7109375" style="36" customWidth="1"/>
    <col min="13820" max="13820" width="9.140625" style="36"/>
    <col min="13821" max="13821" width="14" style="36" customWidth="1"/>
    <col min="13822" max="13822" width="22.42578125" style="36" customWidth="1"/>
    <col min="13823" max="13960" width="80.7109375" style="36" customWidth="1"/>
    <col min="13961" max="14064" width="9.140625" style="36"/>
    <col min="14065" max="14065" width="1.7109375" style="36" customWidth="1"/>
    <col min="14066" max="14066" width="11.28515625" style="36" customWidth="1"/>
    <col min="14067" max="14067" width="7.42578125" style="36" customWidth="1"/>
    <col min="14068" max="14069" width="7.28515625" style="36" customWidth="1"/>
    <col min="14070" max="14070" width="8.140625" style="36" customWidth="1"/>
    <col min="14071" max="14071" width="7.42578125" style="36" customWidth="1"/>
    <col min="14072" max="14072" width="7.28515625" style="36" customWidth="1"/>
    <col min="14073" max="14073" width="6.7109375" style="36" customWidth="1"/>
    <col min="14074" max="14074" width="7.28515625" style="36" customWidth="1"/>
    <col min="14075" max="14075" width="8.7109375" style="36" customWidth="1"/>
    <col min="14076" max="14076" width="9.140625" style="36"/>
    <col min="14077" max="14077" width="14" style="36" customWidth="1"/>
    <col min="14078" max="14078" width="22.42578125" style="36" customWidth="1"/>
    <col min="14079" max="14216" width="80.7109375" style="36" customWidth="1"/>
    <col min="14217" max="14320" width="9.140625" style="36"/>
    <col min="14321" max="14321" width="1.7109375" style="36" customWidth="1"/>
    <col min="14322" max="14322" width="11.28515625" style="36" customWidth="1"/>
    <col min="14323" max="14323" width="7.42578125" style="36" customWidth="1"/>
    <col min="14324" max="14325" width="7.28515625" style="36" customWidth="1"/>
    <col min="14326" max="14326" width="8.140625" style="36" customWidth="1"/>
    <col min="14327" max="14327" width="7.42578125" style="36" customWidth="1"/>
    <col min="14328" max="14328" width="7.28515625" style="36" customWidth="1"/>
    <col min="14329" max="14329" width="6.7109375" style="36" customWidth="1"/>
    <col min="14330" max="14330" width="7.28515625" style="36" customWidth="1"/>
    <col min="14331" max="14331" width="8.7109375" style="36" customWidth="1"/>
    <col min="14332" max="14332" width="9.140625" style="36"/>
    <col min="14333" max="14333" width="14" style="36" customWidth="1"/>
    <col min="14334" max="14334" width="22.42578125" style="36" customWidth="1"/>
    <col min="14335" max="14472" width="80.7109375" style="36" customWidth="1"/>
    <col min="14473" max="14576" width="9.140625" style="36"/>
    <col min="14577" max="14577" width="1.7109375" style="36" customWidth="1"/>
    <col min="14578" max="14578" width="11.28515625" style="36" customWidth="1"/>
    <col min="14579" max="14579" width="7.42578125" style="36" customWidth="1"/>
    <col min="14580" max="14581" width="7.28515625" style="36" customWidth="1"/>
    <col min="14582" max="14582" width="8.140625" style="36" customWidth="1"/>
    <col min="14583" max="14583" width="7.42578125" style="36" customWidth="1"/>
    <col min="14584" max="14584" width="7.28515625" style="36" customWidth="1"/>
    <col min="14585" max="14585" width="6.7109375" style="36" customWidth="1"/>
    <col min="14586" max="14586" width="7.28515625" style="36" customWidth="1"/>
    <col min="14587" max="14587" width="8.7109375" style="36" customWidth="1"/>
    <col min="14588" max="14588" width="9.140625" style="36"/>
    <col min="14589" max="14589" width="14" style="36" customWidth="1"/>
    <col min="14590" max="14590" width="22.42578125" style="36" customWidth="1"/>
    <col min="14591" max="14728" width="80.7109375" style="36" customWidth="1"/>
    <col min="14729" max="14832" width="9.140625" style="36"/>
    <col min="14833" max="14833" width="1.7109375" style="36" customWidth="1"/>
    <col min="14834" max="14834" width="11.28515625" style="36" customWidth="1"/>
    <col min="14835" max="14835" width="7.42578125" style="36" customWidth="1"/>
    <col min="14836" max="14837" width="7.28515625" style="36" customWidth="1"/>
    <col min="14838" max="14838" width="8.140625" style="36" customWidth="1"/>
    <col min="14839" max="14839" width="7.42578125" style="36" customWidth="1"/>
    <col min="14840" max="14840" width="7.28515625" style="36" customWidth="1"/>
    <col min="14841" max="14841" width="6.7109375" style="36" customWidth="1"/>
    <col min="14842" max="14842" width="7.28515625" style="36" customWidth="1"/>
    <col min="14843" max="14843" width="8.7109375" style="36" customWidth="1"/>
    <col min="14844" max="14844" width="9.140625" style="36"/>
    <col min="14845" max="14845" width="14" style="36" customWidth="1"/>
    <col min="14846" max="14846" width="22.42578125" style="36" customWidth="1"/>
    <col min="14847" max="14984" width="80.7109375" style="36" customWidth="1"/>
    <col min="14985" max="15088" width="9.140625" style="36"/>
    <col min="15089" max="15089" width="1.7109375" style="36" customWidth="1"/>
    <col min="15090" max="15090" width="11.28515625" style="36" customWidth="1"/>
    <col min="15091" max="15091" width="7.42578125" style="36" customWidth="1"/>
    <col min="15092" max="15093" width="7.28515625" style="36" customWidth="1"/>
    <col min="15094" max="15094" width="8.140625" style="36" customWidth="1"/>
    <col min="15095" max="15095" width="7.42578125" style="36" customWidth="1"/>
    <col min="15096" max="15096" width="7.28515625" style="36" customWidth="1"/>
    <col min="15097" max="15097" width="6.7109375" style="36" customWidth="1"/>
    <col min="15098" max="15098" width="7.28515625" style="36" customWidth="1"/>
    <col min="15099" max="15099" width="8.7109375" style="36" customWidth="1"/>
    <col min="15100" max="15100" width="9.140625" style="36"/>
    <col min="15101" max="15101" width="14" style="36" customWidth="1"/>
    <col min="15102" max="15102" width="22.42578125" style="36" customWidth="1"/>
    <col min="15103" max="15240" width="80.7109375" style="36" customWidth="1"/>
    <col min="15241" max="15344" width="9.140625" style="36"/>
    <col min="15345" max="15345" width="1.7109375" style="36" customWidth="1"/>
    <col min="15346" max="15346" width="11.28515625" style="36" customWidth="1"/>
    <col min="15347" max="15347" width="7.42578125" style="36" customWidth="1"/>
    <col min="15348" max="15349" width="7.28515625" style="36" customWidth="1"/>
    <col min="15350" max="15350" width="8.140625" style="36" customWidth="1"/>
    <col min="15351" max="15351" width="7.42578125" style="36" customWidth="1"/>
    <col min="15352" max="15352" width="7.28515625" style="36" customWidth="1"/>
    <col min="15353" max="15353" width="6.7109375" style="36" customWidth="1"/>
    <col min="15354" max="15354" width="7.28515625" style="36" customWidth="1"/>
    <col min="15355" max="15355" width="8.7109375" style="36" customWidth="1"/>
    <col min="15356" max="15356" width="9.140625" style="36"/>
    <col min="15357" max="15357" width="14" style="36" customWidth="1"/>
    <col min="15358" max="15358" width="22.42578125" style="36" customWidth="1"/>
    <col min="15359" max="15496" width="80.7109375" style="36" customWidth="1"/>
    <col min="15497" max="15600" width="9.140625" style="36"/>
    <col min="15601" max="15601" width="1.7109375" style="36" customWidth="1"/>
    <col min="15602" max="15602" width="11.28515625" style="36" customWidth="1"/>
    <col min="15603" max="15603" width="7.42578125" style="36" customWidth="1"/>
    <col min="15604" max="15605" width="7.28515625" style="36" customWidth="1"/>
    <col min="15606" max="15606" width="8.140625" style="36" customWidth="1"/>
    <col min="15607" max="15607" width="7.42578125" style="36" customWidth="1"/>
    <col min="15608" max="15608" width="7.28515625" style="36" customWidth="1"/>
    <col min="15609" max="15609" width="6.7109375" style="36" customWidth="1"/>
    <col min="15610" max="15610" width="7.28515625" style="36" customWidth="1"/>
    <col min="15611" max="15611" width="8.7109375" style="36" customWidth="1"/>
    <col min="15612" max="15612" width="9.140625" style="36"/>
    <col min="15613" max="15613" width="14" style="36" customWidth="1"/>
    <col min="15614" max="15614" width="22.42578125" style="36" customWidth="1"/>
    <col min="15615" max="15752" width="80.7109375" style="36" customWidth="1"/>
    <col min="15753" max="15856" width="9.140625" style="36"/>
    <col min="15857" max="15857" width="1.7109375" style="36" customWidth="1"/>
    <col min="15858" max="15858" width="11.28515625" style="36" customWidth="1"/>
    <col min="15859" max="15859" width="7.42578125" style="36" customWidth="1"/>
    <col min="15860" max="15861" width="7.28515625" style="36" customWidth="1"/>
    <col min="15862" max="15862" width="8.140625" style="36" customWidth="1"/>
    <col min="15863" max="15863" width="7.42578125" style="36" customWidth="1"/>
    <col min="15864" max="15864" width="7.28515625" style="36" customWidth="1"/>
    <col min="15865" max="15865" width="6.7109375" style="36" customWidth="1"/>
    <col min="15866" max="15866" width="7.28515625" style="36" customWidth="1"/>
    <col min="15867" max="15867" width="8.7109375" style="36" customWidth="1"/>
    <col min="15868" max="15868" width="9.140625" style="36"/>
    <col min="15869" max="15869" width="14" style="36" customWidth="1"/>
    <col min="15870" max="15870" width="22.42578125" style="36" customWidth="1"/>
    <col min="15871" max="16008" width="80.7109375" style="36" customWidth="1"/>
    <col min="16009" max="16112" width="9.140625" style="36"/>
    <col min="16113" max="16113" width="1.7109375" style="36" customWidth="1"/>
    <col min="16114" max="16114" width="11.28515625" style="36" customWidth="1"/>
    <col min="16115" max="16115" width="7.42578125" style="36" customWidth="1"/>
    <col min="16116" max="16117" width="7.28515625" style="36" customWidth="1"/>
    <col min="16118" max="16118" width="8.140625" style="36" customWidth="1"/>
    <col min="16119" max="16119" width="7.42578125" style="36" customWidth="1"/>
    <col min="16120" max="16120" width="7.28515625" style="36" customWidth="1"/>
    <col min="16121" max="16121" width="6.7109375" style="36" customWidth="1"/>
    <col min="16122" max="16122" width="7.28515625" style="36" customWidth="1"/>
    <col min="16123" max="16123" width="8.7109375" style="36" customWidth="1"/>
    <col min="16124" max="16124" width="9.140625" style="36"/>
    <col min="16125" max="16125" width="14" style="36" customWidth="1"/>
    <col min="16126" max="16126" width="22.42578125" style="36" customWidth="1"/>
    <col min="16127" max="16264" width="80.7109375" style="36" customWidth="1"/>
    <col min="16265" max="16382" width="9.140625" style="36"/>
    <col min="16383" max="16384" width="9.140625" style="36" customWidth="1"/>
  </cols>
  <sheetData>
    <row r="1" spans="1:21" ht="45" customHeight="1"/>
    <row r="2" spans="1:21" s="11" customFormat="1" ht="20.85" customHeight="1">
      <c r="B2" s="1029" t="s">
        <v>2397</v>
      </c>
      <c r="C2" s="1029"/>
      <c r="D2" s="1029"/>
      <c r="E2" s="1029"/>
      <c r="F2" s="1029"/>
      <c r="G2" s="1029"/>
      <c r="H2" s="1029"/>
      <c r="I2" s="1029"/>
      <c r="J2" s="1029"/>
      <c r="K2" s="1029"/>
      <c r="L2" s="1029"/>
      <c r="M2" s="1029"/>
      <c r="N2" s="1029"/>
    </row>
    <row r="3" spans="1:21" ht="14.25" customHeight="1">
      <c r="A3" s="35"/>
      <c r="B3" s="1031" t="s">
        <v>1424</v>
      </c>
      <c r="C3" s="1261" t="s">
        <v>1377</v>
      </c>
      <c r="D3" s="1264"/>
      <c r="E3" s="1264"/>
      <c r="F3" s="1264"/>
      <c r="G3" s="1264"/>
      <c r="H3" s="1264"/>
      <c r="I3" s="1264"/>
      <c r="J3" s="1264"/>
      <c r="K3" s="1264"/>
      <c r="L3" s="1264"/>
      <c r="M3" s="1200" t="s">
        <v>1699</v>
      </c>
      <c r="N3" s="1265" t="s">
        <v>1462</v>
      </c>
    </row>
    <row r="4" spans="1:21" ht="14.25" customHeight="1">
      <c r="B4" s="1032"/>
      <c r="C4" s="1262"/>
      <c r="D4" s="376" t="s">
        <v>385</v>
      </c>
      <c r="E4" s="376" t="s">
        <v>386</v>
      </c>
      <c r="F4" s="376" t="s">
        <v>1533</v>
      </c>
      <c r="G4" s="376" t="s">
        <v>1530</v>
      </c>
      <c r="H4" s="376" t="s">
        <v>1531</v>
      </c>
      <c r="I4" s="376" t="s">
        <v>1532</v>
      </c>
      <c r="J4" s="376" t="s">
        <v>1527</v>
      </c>
      <c r="K4" s="376" t="s">
        <v>1528</v>
      </c>
      <c r="L4" s="376" t="s">
        <v>1529</v>
      </c>
      <c r="M4" s="1201"/>
      <c r="N4" s="1266"/>
    </row>
    <row r="5" spans="1:21" ht="14.25" customHeight="1">
      <c r="B5" s="1033"/>
      <c r="C5" s="1263"/>
      <c r="D5" s="669" t="s">
        <v>1551</v>
      </c>
      <c r="E5" s="669" t="s">
        <v>1552</v>
      </c>
      <c r="F5" s="669" t="s">
        <v>1551</v>
      </c>
      <c r="G5" s="669" t="s">
        <v>1553</v>
      </c>
      <c r="H5" s="669" t="s">
        <v>1553</v>
      </c>
      <c r="I5" s="669" t="s">
        <v>387</v>
      </c>
      <c r="J5" s="669" t="s">
        <v>387</v>
      </c>
      <c r="K5" s="669" t="s">
        <v>1554</v>
      </c>
      <c r="L5" s="669" t="s">
        <v>1555</v>
      </c>
      <c r="M5" s="1202"/>
      <c r="N5" s="941">
        <f>'RABATOVÝ LIST '!J23</f>
        <v>0</v>
      </c>
    </row>
    <row r="6" spans="1:21" s="11" customFormat="1" ht="14.25" customHeight="1" thickBot="1">
      <c r="A6" s="3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21" s="11" customFormat="1" ht="14.25" customHeight="1">
      <c r="A7" s="37"/>
      <c r="B7" s="119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21" s="11" customFormat="1" ht="14.25" customHeight="1">
      <c r="A8" s="37"/>
      <c r="B8" s="132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21" ht="14.25" customHeight="1">
      <c r="B9" s="122" t="s">
        <v>2329</v>
      </c>
      <c r="C9" s="123"/>
      <c r="D9" s="124"/>
      <c r="E9" s="124"/>
      <c r="F9" s="124"/>
      <c r="G9" s="124"/>
      <c r="H9" s="124"/>
      <c r="I9" s="125"/>
      <c r="J9" s="125"/>
      <c r="K9" s="125"/>
      <c r="L9" s="125"/>
      <c r="M9" s="221"/>
      <c r="N9" s="203"/>
    </row>
    <row r="10" spans="1:21" ht="14.25" customHeight="1">
      <c r="B10" s="122"/>
      <c r="C10" s="123"/>
      <c r="D10" s="124"/>
      <c r="E10" s="124"/>
      <c r="F10" s="124"/>
      <c r="G10" s="124"/>
      <c r="H10" s="124"/>
      <c r="I10" s="125"/>
      <c r="J10" s="125"/>
      <c r="K10" s="125"/>
      <c r="L10" s="125"/>
      <c r="M10" s="221"/>
      <c r="N10" s="203"/>
    </row>
    <row r="11" spans="1:21" ht="14.25" customHeight="1">
      <c r="B11" s="122"/>
      <c r="C11" s="377" t="s">
        <v>965</v>
      </c>
      <c r="D11" s="378">
        <v>16</v>
      </c>
      <c r="E11" s="378">
        <v>20</v>
      </c>
      <c r="F11" s="378">
        <f t="shared" ref="F11:F19" si="0">(E11-D11)/2</f>
        <v>2</v>
      </c>
      <c r="G11" s="378">
        <v>7</v>
      </c>
      <c r="H11" s="378">
        <v>22</v>
      </c>
      <c r="I11" s="379">
        <v>7</v>
      </c>
      <c r="J11" s="379">
        <v>4</v>
      </c>
      <c r="K11" s="379">
        <v>25</v>
      </c>
      <c r="L11" s="379">
        <v>5</v>
      </c>
      <c r="M11" s="342" t="s">
        <v>1373</v>
      </c>
      <c r="N11" s="343" t="s">
        <v>1373</v>
      </c>
      <c r="O11" s="36"/>
      <c r="P11" s="985"/>
      <c r="Q11" s="985"/>
      <c r="R11" s="986"/>
      <c r="S11" s="984"/>
      <c r="T11" s="984"/>
      <c r="U11" s="36"/>
    </row>
    <row r="12" spans="1:21" ht="14.25" customHeight="1">
      <c r="B12" s="122"/>
      <c r="C12" s="377" t="s">
        <v>966</v>
      </c>
      <c r="D12" s="378">
        <v>20</v>
      </c>
      <c r="E12" s="378">
        <v>25</v>
      </c>
      <c r="F12" s="378">
        <f t="shared" si="0"/>
        <v>2.5</v>
      </c>
      <c r="G12" s="378">
        <v>7</v>
      </c>
      <c r="H12" s="378">
        <v>22</v>
      </c>
      <c r="I12" s="379">
        <v>7.5</v>
      </c>
      <c r="J12" s="379">
        <v>4.4000000000000004</v>
      </c>
      <c r="K12" s="379">
        <v>25</v>
      </c>
      <c r="L12" s="379">
        <v>7.5</v>
      </c>
      <c r="M12" s="342" t="s">
        <v>1373</v>
      </c>
      <c r="N12" s="343" t="s">
        <v>1373</v>
      </c>
      <c r="O12" s="36"/>
      <c r="P12" s="985"/>
      <c r="Q12" s="985"/>
      <c r="R12" s="986"/>
      <c r="S12" s="984"/>
      <c r="T12" s="984"/>
      <c r="U12" s="36"/>
    </row>
    <row r="13" spans="1:21" ht="14.25" customHeight="1">
      <c r="B13" s="122"/>
      <c r="C13" s="377" t="s">
        <v>967</v>
      </c>
      <c r="D13" s="378">
        <v>26</v>
      </c>
      <c r="E13" s="378">
        <v>32</v>
      </c>
      <c r="F13" s="378">
        <f t="shared" si="0"/>
        <v>3</v>
      </c>
      <c r="G13" s="378">
        <v>5</v>
      </c>
      <c r="H13" s="378">
        <v>16</v>
      </c>
      <c r="I13" s="379">
        <v>9</v>
      </c>
      <c r="J13" s="379">
        <v>5.5</v>
      </c>
      <c r="K13" s="379">
        <v>25</v>
      </c>
      <c r="L13" s="379">
        <v>8.5</v>
      </c>
      <c r="M13" s="342" t="s">
        <v>1373</v>
      </c>
      <c r="N13" s="343" t="s">
        <v>1373</v>
      </c>
      <c r="O13" s="36"/>
      <c r="P13" s="985"/>
      <c r="Q13" s="985"/>
      <c r="R13" s="986"/>
      <c r="S13" s="984"/>
      <c r="T13" s="984"/>
      <c r="U13" s="36"/>
    </row>
    <row r="14" spans="1:21" ht="14.25" customHeight="1">
      <c r="B14" s="122"/>
      <c r="C14" s="377" t="s">
        <v>968</v>
      </c>
      <c r="D14" s="378">
        <v>34</v>
      </c>
      <c r="E14" s="378">
        <v>40</v>
      </c>
      <c r="F14" s="378">
        <f t="shared" si="0"/>
        <v>3</v>
      </c>
      <c r="G14" s="378">
        <v>5</v>
      </c>
      <c r="H14" s="378">
        <v>16</v>
      </c>
      <c r="I14" s="379">
        <v>9</v>
      </c>
      <c r="J14" s="379">
        <v>6</v>
      </c>
      <c r="K14" s="379">
        <v>25</v>
      </c>
      <c r="L14" s="379">
        <v>12</v>
      </c>
      <c r="M14" s="342" t="s">
        <v>1373</v>
      </c>
      <c r="N14" s="343" t="s">
        <v>1373</v>
      </c>
      <c r="O14" s="36"/>
      <c r="P14" s="985"/>
      <c r="Q14" s="985"/>
      <c r="R14" s="986"/>
      <c r="S14" s="984"/>
      <c r="T14" s="984"/>
      <c r="U14" s="36"/>
    </row>
    <row r="15" spans="1:21" ht="14.25" customHeight="1">
      <c r="B15" s="122"/>
      <c r="C15" s="377" t="s">
        <v>969</v>
      </c>
      <c r="D15" s="378">
        <v>42</v>
      </c>
      <c r="E15" s="378">
        <v>50</v>
      </c>
      <c r="F15" s="378">
        <f t="shared" si="0"/>
        <v>4</v>
      </c>
      <c r="G15" s="378">
        <v>5</v>
      </c>
      <c r="H15" s="378">
        <v>16</v>
      </c>
      <c r="I15" s="379">
        <v>9.5</v>
      </c>
      <c r="J15" s="379">
        <v>6</v>
      </c>
      <c r="K15" s="379">
        <v>25</v>
      </c>
      <c r="L15" s="379">
        <v>18</v>
      </c>
      <c r="M15" s="342" t="s">
        <v>1373</v>
      </c>
      <c r="N15" s="343" t="s">
        <v>1373</v>
      </c>
      <c r="O15" s="36"/>
      <c r="P15" s="985"/>
      <c r="Q15" s="985"/>
      <c r="R15" s="986"/>
      <c r="S15" s="984"/>
      <c r="T15" s="984"/>
      <c r="U15" s="36"/>
    </row>
    <row r="16" spans="1:21" ht="14.25" customHeight="1">
      <c r="B16" s="122"/>
      <c r="C16" s="377" t="s">
        <v>970</v>
      </c>
      <c r="D16" s="378">
        <v>43</v>
      </c>
      <c r="E16" s="378">
        <v>50</v>
      </c>
      <c r="F16" s="378">
        <f t="shared" si="0"/>
        <v>3.5</v>
      </c>
      <c r="G16" s="378">
        <v>5</v>
      </c>
      <c r="H16" s="378">
        <v>16</v>
      </c>
      <c r="I16" s="379">
        <v>10</v>
      </c>
      <c r="J16" s="379">
        <v>6</v>
      </c>
      <c r="K16" s="379">
        <v>25</v>
      </c>
      <c r="L16" s="379">
        <v>18</v>
      </c>
      <c r="M16" s="342" t="s">
        <v>1373</v>
      </c>
      <c r="N16" s="343" t="s">
        <v>1373</v>
      </c>
      <c r="O16" s="36"/>
      <c r="P16" s="985"/>
      <c r="Q16" s="985"/>
      <c r="R16" s="986"/>
      <c r="S16" s="984"/>
      <c r="T16" s="984"/>
      <c r="U16" s="36"/>
    </row>
    <row r="17" spans="2:21" ht="14.25" customHeight="1">
      <c r="B17" s="122"/>
      <c r="C17" s="377" t="s">
        <v>971</v>
      </c>
      <c r="D17" s="378">
        <v>55</v>
      </c>
      <c r="E17" s="378">
        <v>63</v>
      </c>
      <c r="F17" s="378">
        <f t="shared" si="0"/>
        <v>4</v>
      </c>
      <c r="G17" s="378">
        <v>5</v>
      </c>
      <c r="H17" s="378">
        <v>16</v>
      </c>
      <c r="I17" s="379">
        <v>10.5</v>
      </c>
      <c r="J17" s="379">
        <v>6.3</v>
      </c>
      <c r="K17" s="379">
        <v>25</v>
      </c>
      <c r="L17" s="379">
        <v>25</v>
      </c>
      <c r="M17" s="342" t="s">
        <v>1373</v>
      </c>
      <c r="N17" s="343" t="s">
        <v>1373</v>
      </c>
      <c r="O17" s="36"/>
      <c r="P17" s="985"/>
      <c r="Q17" s="985"/>
      <c r="R17" s="986"/>
      <c r="S17" s="984"/>
      <c r="T17" s="984"/>
      <c r="U17" s="36"/>
    </row>
    <row r="18" spans="2:21" ht="14.25" customHeight="1">
      <c r="B18" s="122"/>
      <c r="C18" s="377" t="s">
        <v>972</v>
      </c>
      <c r="D18" s="378">
        <v>63</v>
      </c>
      <c r="E18" s="378">
        <v>75</v>
      </c>
      <c r="F18" s="378">
        <f t="shared" si="0"/>
        <v>6</v>
      </c>
      <c r="G18" s="378">
        <v>4</v>
      </c>
      <c r="H18" s="378">
        <v>12.5</v>
      </c>
      <c r="I18" s="379">
        <v>11.5</v>
      </c>
      <c r="J18" s="379">
        <v>7</v>
      </c>
      <c r="K18" s="379">
        <v>25</v>
      </c>
      <c r="L18" s="379">
        <v>35</v>
      </c>
      <c r="M18" s="342" t="s">
        <v>1373</v>
      </c>
      <c r="N18" s="343" t="s">
        <v>1373</v>
      </c>
      <c r="O18" s="36"/>
      <c r="P18" s="985"/>
      <c r="Q18" s="985"/>
      <c r="R18" s="986"/>
      <c r="S18" s="984"/>
      <c r="T18" s="984"/>
      <c r="U18" s="36"/>
    </row>
    <row r="19" spans="2:21" ht="14.25" customHeight="1">
      <c r="B19" s="122"/>
      <c r="C19" s="377" t="s">
        <v>973</v>
      </c>
      <c r="D19" s="378">
        <v>80</v>
      </c>
      <c r="E19" s="378">
        <v>90</v>
      </c>
      <c r="F19" s="378">
        <f t="shared" si="0"/>
        <v>5</v>
      </c>
      <c r="G19" s="378">
        <v>4</v>
      </c>
      <c r="H19" s="378">
        <v>12.5</v>
      </c>
      <c r="I19" s="379">
        <v>13</v>
      </c>
      <c r="J19" s="379">
        <v>7.5</v>
      </c>
      <c r="K19" s="379">
        <v>25</v>
      </c>
      <c r="L19" s="379">
        <v>45</v>
      </c>
      <c r="M19" s="342" t="s">
        <v>1373</v>
      </c>
      <c r="N19" s="343" t="s">
        <v>1373</v>
      </c>
      <c r="O19" s="36"/>
      <c r="P19" s="985"/>
      <c r="Q19" s="985"/>
      <c r="R19" s="986"/>
      <c r="S19" s="984"/>
      <c r="T19" s="984"/>
      <c r="U19" s="36"/>
    </row>
    <row r="20" spans="2:21" ht="14.25" customHeight="1">
      <c r="B20" s="122"/>
      <c r="C20" s="377" t="s">
        <v>974</v>
      </c>
      <c r="D20" s="378">
        <v>100</v>
      </c>
      <c r="E20" s="378">
        <v>110</v>
      </c>
      <c r="F20" s="378">
        <f>(E20-D20)/2</f>
        <v>5</v>
      </c>
      <c r="G20" s="378">
        <v>3</v>
      </c>
      <c r="H20" s="378">
        <v>9.5</v>
      </c>
      <c r="I20" s="379">
        <v>14</v>
      </c>
      <c r="J20" s="379">
        <v>7.5</v>
      </c>
      <c r="K20" s="379">
        <v>25</v>
      </c>
      <c r="L20" s="379">
        <v>55</v>
      </c>
      <c r="M20" s="342" t="s">
        <v>1373</v>
      </c>
      <c r="N20" s="343" t="s">
        <v>1373</v>
      </c>
      <c r="O20" s="36"/>
      <c r="P20" s="985"/>
      <c r="Q20" s="985"/>
      <c r="R20" s="986"/>
      <c r="S20" s="984"/>
      <c r="T20" s="984"/>
      <c r="U20" s="36"/>
    </row>
    <row r="21" spans="2:21" ht="14.25" customHeight="1">
      <c r="B21" s="122"/>
      <c r="C21" s="123"/>
      <c r="D21" s="124"/>
      <c r="E21" s="124"/>
      <c r="F21" s="124"/>
      <c r="G21" s="124"/>
      <c r="H21" s="124"/>
      <c r="I21" s="125"/>
      <c r="J21" s="125"/>
      <c r="K21" s="125"/>
      <c r="L21" s="125"/>
      <c r="M21" s="221"/>
      <c r="N21" s="203"/>
      <c r="O21" s="36"/>
      <c r="P21" s="985"/>
      <c r="Q21" s="985"/>
      <c r="R21" s="986"/>
      <c r="S21" s="984"/>
      <c r="T21" s="984"/>
      <c r="U21" s="36"/>
    </row>
    <row r="22" spans="2:21" ht="14.25" customHeight="1" thickBot="1">
      <c r="B22" s="126"/>
      <c r="C22" s="127"/>
      <c r="D22" s="128"/>
      <c r="E22" s="128"/>
      <c r="F22" s="128"/>
      <c r="G22" s="128"/>
      <c r="H22" s="128"/>
      <c r="I22" s="129"/>
      <c r="J22" s="129"/>
      <c r="K22" s="129"/>
      <c r="L22" s="129"/>
      <c r="M22" s="130"/>
      <c r="N22" s="131"/>
      <c r="O22" s="36"/>
      <c r="P22" s="36"/>
      <c r="Q22" s="36"/>
      <c r="R22" s="36"/>
      <c r="S22" s="984"/>
      <c r="T22" s="984"/>
      <c r="U22" s="36"/>
    </row>
    <row r="23" spans="2:21" ht="14.25" customHeight="1" thickBot="1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36"/>
      <c r="P23" s="36"/>
      <c r="Q23" s="36"/>
      <c r="R23" s="36"/>
      <c r="S23" s="984"/>
      <c r="T23" s="984"/>
      <c r="U23" s="36"/>
    </row>
    <row r="24" spans="2:21" ht="14.25" customHeight="1">
      <c r="B24" s="11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36"/>
      <c r="P24" s="36"/>
      <c r="Q24" s="36"/>
      <c r="R24" s="36"/>
      <c r="S24" s="984"/>
      <c r="T24" s="984"/>
      <c r="U24" s="36"/>
    </row>
    <row r="25" spans="2:21" ht="14.25" customHeight="1">
      <c r="B25" s="132" t="s">
        <v>2330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4"/>
      <c r="O25" s="36"/>
      <c r="P25" s="36"/>
      <c r="Q25" s="36"/>
      <c r="R25" s="36"/>
      <c r="S25" s="984"/>
      <c r="T25" s="984"/>
      <c r="U25" s="36"/>
    </row>
    <row r="26" spans="2:21" ht="14.25" customHeight="1">
      <c r="B26" s="132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4"/>
      <c r="O26" s="36"/>
      <c r="P26" s="36"/>
      <c r="Q26" s="36"/>
      <c r="R26" s="36"/>
      <c r="S26" s="984"/>
      <c r="T26" s="984"/>
      <c r="U26" s="36"/>
    </row>
    <row r="27" spans="2:21" ht="14.25" customHeight="1">
      <c r="B27" s="825"/>
      <c r="C27" s="377" t="s">
        <v>2331</v>
      </c>
      <c r="D27" s="378">
        <v>42</v>
      </c>
      <c r="E27" s="378">
        <v>50</v>
      </c>
      <c r="F27" s="378"/>
      <c r="G27" s="378">
        <v>5</v>
      </c>
      <c r="H27" s="378">
        <v>15</v>
      </c>
      <c r="I27" s="379"/>
      <c r="J27" s="379"/>
      <c r="K27" s="379">
        <v>25</v>
      </c>
      <c r="L27" s="379">
        <v>20</v>
      </c>
      <c r="M27" s="342" t="s">
        <v>1373</v>
      </c>
      <c r="N27" s="343" t="s">
        <v>1373</v>
      </c>
      <c r="O27" s="36"/>
      <c r="P27" s="36"/>
      <c r="Q27" s="36"/>
      <c r="R27" s="36"/>
      <c r="S27" s="984"/>
      <c r="T27" s="984"/>
      <c r="U27" s="36"/>
    </row>
    <row r="28" spans="2:21" ht="14.25" customHeight="1">
      <c r="B28" s="122"/>
      <c r="C28" s="377" t="s">
        <v>2332</v>
      </c>
      <c r="D28" s="378">
        <v>55</v>
      </c>
      <c r="E28" s="378">
        <v>63</v>
      </c>
      <c r="F28" s="378"/>
      <c r="G28" s="378">
        <v>5</v>
      </c>
      <c r="H28" s="378">
        <v>15</v>
      </c>
      <c r="I28" s="379"/>
      <c r="J28" s="379"/>
      <c r="K28" s="379">
        <v>25</v>
      </c>
      <c r="L28" s="379">
        <v>28</v>
      </c>
      <c r="M28" s="342" t="s">
        <v>1373</v>
      </c>
      <c r="N28" s="343" t="s">
        <v>1373</v>
      </c>
      <c r="O28" s="36"/>
      <c r="P28" s="36"/>
      <c r="Q28" s="36"/>
      <c r="R28" s="36"/>
      <c r="S28" s="984"/>
      <c r="T28" s="984"/>
      <c r="U28" s="36"/>
    </row>
    <row r="29" spans="2:21" ht="14.25" customHeight="1">
      <c r="B29" s="122"/>
      <c r="C29" s="123"/>
      <c r="D29" s="124"/>
      <c r="E29" s="124"/>
      <c r="F29" s="124"/>
      <c r="G29" s="124"/>
      <c r="H29" s="124"/>
      <c r="I29" s="125"/>
      <c r="J29" s="125"/>
      <c r="K29" s="125"/>
      <c r="L29" s="125"/>
      <c r="M29" s="221"/>
      <c r="N29" s="203"/>
    </row>
    <row r="30" spans="2:21" ht="14.25" customHeight="1">
      <c r="B30" s="122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826"/>
    </row>
    <row r="31" spans="2:21" ht="14.25" customHeight="1" thickBot="1">
      <c r="B31" s="126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827"/>
    </row>
    <row r="32" spans="2:21" ht="14.25" customHeight="1"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</row>
    <row r="33" spans="2:14" ht="14.25" customHeight="1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</row>
    <row r="34" spans="2:14" ht="14.25" customHeight="1"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</row>
    <row r="35" spans="2:14" ht="14.25" customHeight="1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</row>
    <row r="36" spans="2:14" ht="14.25" customHeight="1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</row>
    <row r="37" spans="2:14" ht="14.25" customHeight="1"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</row>
    <row r="38" spans="2:14" ht="14.25" customHeight="1"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</row>
    <row r="39" spans="2:14" ht="14.25" customHeight="1"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</row>
    <row r="40" spans="2:14" ht="14.25" customHeight="1">
      <c r="B40" s="1260"/>
      <c r="C40" s="1260"/>
      <c r="D40" s="1260"/>
      <c r="E40" s="1260"/>
      <c r="F40" s="1260"/>
      <c r="G40" s="1260"/>
      <c r="H40" s="1260"/>
      <c r="I40" s="1260"/>
      <c r="J40" s="1260"/>
      <c r="K40" s="1260"/>
      <c r="L40" s="1260"/>
      <c r="M40" s="1260"/>
      <c r="N40" s="1260"/>
    </row>
    <row r="48" spans="2:14" ht="14.25" customHeight="1">
      <c r="H48" s="38"/>
    </row>
  </sheetData>
  <mergeCells count="7">
    <mergeCell ref="B40:N40"/>
    <mergeCell ref="B3:B5"/>
    <mergeCell ref="C3:C5"/>
    <mergeCell ref="B2:N2"/>
    <mergeCell ref="D3:L3"/>
    <mergeCell ref="M3:M5"/>
    <mergeCell ref="N3:N4"/>
  </mergeCells>
  <pageMargins left="0.19685039370078741" right="0.19685039370078741" top="0.19685039370078741" bottom="0.19685039370078741" header="0.19685039370078741" footer="0.19685039370078741"/>
  <pageSetup scale="85" orientation="landscape" r:id="rId1"/>
  <headerFooter alignWithMargins="0">
    <oddFooter>&amp;L
&amp;"-,Obyčejné"
&amp;"-,Tučné"CLEVELINGS s.r.o.&amp;"-,Obyčejné"
Míškovice 238
768 52 Míškovice&amp;C
&amp;G&amp;R&amp;"-,Obyčejné"
Tel.:  +420 573 033 029
sales@clevelings.cz
www.clevelings.cz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>
    <tabColor theme="2"/>
  </sheetPr>
  <dimension ref="B1:L40"/>
  <sheetViews>
    <sheetView zoomScaleNormal="100" workbookViewId="0">
      <pane ySplit="6" topLeftCell="A7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10" customWidth="1"/>
    <col min="2" max="2" width="35.7109375" style="10" customWidth="1"/>
    <col min="3" max="3" width="12.7109375" style="10" customWidth="1"/>
    <col min="4" max="4" width="28.28515625" style="10" customWidth="1"/>
    <col min="5" max="5" width="12.42578125" style="10" customWidth="1"/>
    <col min="6" max="6" width="14.42578125" style="10" customWidth="1"/>
    <col min="7" max="7" width="1" style="10" customWidth="1"/>
    <col min="8" max="11" width="8.85546875" style="10"/>
    <col min="12" max="12" width="10.42578125" style="10" customWidth="1"/>
    <col min="13" max="16384" width="8.85546875" style="10"/>
  </cols>
  <sheetData>
    <row r="1" spans="2:12" ht="12.75" customHeight="1"/>
    <row r="2" spans="2:12" ht="20.85" customHeight="1">
      <c r="B2" s="1176" t="s">
        <v>2398</v>
      </c>
      <c r="C2" s="1176"/>
      <c r="D2" s="1176"/>
      <c r="E2" s="1176"/>
      <c r="F2" s="1176"/>
    </row>
    <row r="3" spans="2:12" ht="14.25" customHeight="1">
      <c r="B3" s="1268" t="s">
        <v>1376</v>
      </c>
      <c r="C3" s="1279" t="s">
        <v>1377</v>
      </c>
      <c r="D3" s="1271" t="s">
        <v>1414</v>
      </c>
      <c r="E3" s="1274" t="s">
        <v>2389</v>
      </c>
      <c r="F3" s="1277" t="s">
        <v>1549</v>
      </c>
    </row>
    <row r="4" spans="2:12" ht="14.25" customHeight="1">
      <c r="B4" s="1269"/>
      <c r="C4" s="1280"/>
      <c r="D4" s="1272"/>
      <c r="E4" s="1275"/>
      <c r="F4" s="1278"/>
    </row>
    <row r="5" spans="2:12" ht="14.25" customHeight="1">
      <c r="B5" s="1270"/>
      <c r="C5" s="1281"/>
      <c r="D5" s="1273"/>
      <c r="E5" s="1276"/>
      <c r="F5" s="792">
        <f>'RABATOVÝ LIST '!J24</f>
        <v>0</v>
      </c>
    </row>
    <row r="6" spans="2:12" ht="14.25" customHeight="1" thickBot="1"/>
    <row r="7" spans="2:12" ht="14.25" customHeight="1">
      <c r="B7" s="21"/>
      <c r="C7" s="112"/>
      <c r="D7" s="112"/>
      <c r="E7" s="112"/>
      <c r="F7" s="113"/>
    </row>
    <row r="8" spans="2:12" ht="14.25" customHeight="1">
      <c r="B8" s="65"/>
      <c r="C8" s="1018" t="s">
        <v>1568</v>
      </c>
      <c r="D8" s="1018"/>
      <c r="E8" s="1018"/>
      <c r="F8" s="1019"/>
      <c r="G8" s="462"/>
    </row>
    <row r="9" spans="2:12" ht="14.25" customHeight="1">
      <c r="B9" s="99" t="s">
        <v>1415</v>
      </c>
      <c r="C9" s="1018"/>
      <c r="D9" s="1018"/>
      <c r="E9" s="1018"/>
      <c r="F9" s="1019"/>
      <c r="G9" s="462"/>
    </row>
    <row r="10" spans="2:12" ht="14.25" customHeight="1">
      <c r="B10" s="1267"/>
      <c r="C10" s="444" t="s">
        <v>1371</v>
      </c>
      <c r="D10" s="354" t="s">
        <v>368</v>
      </c>
      <c r="E10" s="355" t="s">
        <v>1373</v>
      </c>
      <c r="F10" s="356" t="s">
        <v>1373</v>
      </c>
      <c r="I10"/>
      <c r="L10" s="19"/>
    </row>
    <row r="11" spans="2:12" ht="14.25" customHeight="1">
      <c r="B11" s="1267"/>
      <c r="C11" s="401" t="s">
        <v>1372</v>
      </c>
      <c r="D11" s="402" t="s">
        <v>369</v>
      </c>
      <c r="E11" s="357" t="s">
        <v>1373</v>
      </c>
      <c r="F11" s="356" t="s">
        <v>1373</v>
      </c>
      <c r="L11" s="19"/>
    </row>
    <row r="12" spans="2:12" ht="14.25" customHeight="1">
      <c r="B12" s="1267"/>
      <c r="C12" s="401" t="s">
        <v>1344</v>
      </c>
      <c r="D12" s="402" t="s">
        <v>370</v>
      </c>
      <c r="E12" s="357" t="s">
        <v>1373</v>
      </c>
      <c r="F12" s="356" t="s">
        <v>1373</v>
      </c>
      <c r="L12" s="19"/>
    </row>
    <row r="13" spans="2:12" ht="14.25" customHeight="1">
      <c r="B13" s="1267"/>
      <c r="C13" s="401" t="s">
        <v>1345</v>
      </c>
      <c r="D13" s="402" t="s">
        <v>1710</v>
      </c>
      <c r="E13" s="357" t="s">
        <v>1373</v>
      </c>
      <c r="F13" s="356" t="s">
        <v>1373</v>
      </c>
      <c r="L13" s="19"/>
    </row>
    <row r="14" spans="2:12" ht="14.25" customHeight="1">
      <c r="B14" s="1267"/>
      <c r="C14" s="401" t="s">
        <v>1346</v>
      </c>
      <c r="D14" s="402" t="s">
        <v>1711</v>
      </c>
      <c r="E14" s="357" t="s">
        <v>1373</v>
      </c>
      <c r="F14" s="356" t="s">
        <v>1373</v>
      </c>
      <c r="L14" s="19"/>
    </row>
    <row r="15" spans="2:12" ht="14.25" customHeight="1">
      <c r="B15" s="1267"/>
      <c r="C15" s="401" t="s">
        <v>1347</v>
      </c>
      <c r="D15" s="402" t="s">
        <v>1712</v>
      </c>
      <c r="E15" s="357" t="s">
        <v>1373</v>
      </c>
      <c r="F15" s="356" t="s">
        <v>1373</v>
      </c>
      <c r="L15" s="19"/>
    </row>
    <row r="16" spans="2:12" ht="14.25" customHeight="1">
      <c r="B16" s="1267"/>
      <c r="C16" s="401" t="s">
        <v>1348</v>
      </c>
      <c r="D16" s="402" t="s">
        <v>371</v>
      </c>
      <c r="E16" s="357" t="s">
        <v>1373</v>
      </c>
      <c r="F16" s="356" t="s">
        <v>1373</v>
      </c>
      <c r="L16" s="19"/>
    </row>
    <row r="17" spans="2:12" ht="14.25" customHeight="1">
      <c r="B17" s="1267"/>
      <c r="C17" s="401" t="s">
        <v>1349</v>
      </c>
      <c r="D17" s="402" t="s">
        <v>372</v>
      </c>
      <c r="E17" s="357" t="s">
        <v>1373</v>
      </c>
      <c r="F17" s="356" t="s">
        <v>1373</v>
      </c>
      <c r="L17" s="19"/>
    </row>
    <row r="18" spans="2:12" ht="14.25" customHeight="1">
      <c r="B18" s="1267"/>
      <c r="C18" s="401" t="s">
        <v>1350</v>
      </c>
      <c r="D18" s="402" t="s">
        <v>460</v>
      </c>
      <c r="E18" s="357" t="s">
        <v>1373</v>
      </c>
      <c r="F18" s="356" t="s">
        <v>1373</v>
      </c>
      <c r="L18" s="19"/>
    </row>
    <row r="19" spans="2:12" ht="14.25" customHeight="1">
      <c r="B19" s="1267"/>
      <c r="C19" s="401" t="s">
        <v>1351</v>
      </c>
      <c r="D19" s="402" t="s">
        <v>373</v>
      </c>
      <c r="E19" s="357" t="s">
        <v>1373</v>
      </c>
      <c r="F19" s="356" t="s">
        <v>1373</v>
      </c>
      <c r="L19" s="19"/>
    </row>
    <row r="20" spans="2:12" ht="14.25" customHeight="1">
      <c r="B20" s="1267"/>
      <c r="C20" s="401" t="s">
        <v>1352</v>
      </c>
      <c r="D20" s="402" t="s">
        <v>374</v>
      </c>
      <c r="E20" s="357" t="s">
        <v>1373</v>
      </c>
      <c r="F20" s="356" t="s">
        <v>1373</v>
      </c>
      <c r="L20" s="19"/>
    </row>
    <row r="21" spans="2:12" ht="14.25" customHeight="1">
      <c r="B21" s="1267"/>
      <c r="C21" s="401" t="s">
        <v>1353</v>
      </c>
      <c r="D21" s="402" t="s">
        <v>462</v>
      </c>
      <c r="E21" s="357" t="s">
        <v>1373</v>
      </c>
      <c r="F21" s="356" t="s">
        <v>1373</v>
      </c>
      <c r="L21" s="19"/>
    </row>
    <row r="22" spans="2:12" ht="14.25" customHeight="1">
      <c r="B22" s="1267"/>
      <c r="C22" s="401" t="s">
        <v>1354</v>
      </c>
      <c r="D22" s="402" t="s">
        <v>375</v>
      </c>
      <c r="E22" s="357" t="s">
        <v>1373</v>
      </c>
      <c r="F22" s="356" t="s">
        <v>1373</v>
      </c>
      <c r="L22" s="19"/>
    </row>
    <row r="23" spans="2:12" ht="14.25" customHeight="1">
      <c r="B23" s="1267"/>
      <c r="C23" s="401" t="s">
        <v>1355</v>
      </c>
      <c r="D23" s="402" t="s">
        <v>461</v>
      </c>
      <c r="E23" s="357" t="s">
        <v>1373</v>
      </c>
      <c r="F23" s="358" t="s">
        <v>1373</v>
      </c>
      <c r="L23" s="19"/>
    </row>
    <row r="24" spans="2:12" ht="14.25" customHeight="1">
      <c r="B24" s="1267"/>
      <c r="C24" s="401" t="s">
        <v>1356</v>
      </c>
      <c r="D24" s="402" t="s">
        <v>376</v>
      </c>
      <c r="E24" s="357" t="s">
        <v>1373</v>
      </c>
      <c r="F24" s="356" t="s">
        <v>1373</v>
      </c>
      <c r="L24" s="19"/>
    </row>
    <row r="25" spans="2:12" ht="14.25" customHeight="1">
      <c r="B25" s="1267"/>
      <c r="C25" s="401" t="s">
        <v>1357</v>
      </c>
      <c r="D25" s="402" t="s">
        <v>377</v>
      </c>
      <c r="E25" s="357" t="s">
        <v>1373</v>
      </c>
      <c r="F25" s="358" t="s">
        <v>1373</v>
      </c>
      <c r="L25" s="19"/>
    </row>
    <row r="26" spans="2:12" ht="14.25" customHeight="1">
      <c r="B26" s="1267"/>
      <c r="C26" s="446"/>
      <c r="D26" s="627"/>
      <c r="E26" s="348"/>
      <c r="F26" s="531"/>
      <c r="L26" s="19"/>
    </row>
    <row r="27" spans="2:12" ht="14.25" customHeight="1">
      <c r="B27" s="1267"/>
      <c r="C27" s="1018" t="s">
        <v>1569</v>
      </c>
      <c r="D27" s="1018"/>
      <c r="E27" s="1018"/>
      <c r="F27" s="1019"/>
      <c r="L27" s="19"/>
    </row>
    <row r="28" spans="2:12" ht="14.25" customHeight="1">
      <c r="B28" s="1267"/>
      <c r="C28" s="1018"/>
      <c r="D28" s="1018"/>
      <c r="E28" s="1018"/>
      <c r="F28" s="1019"/>
      <c r="L28" s="19"/>
    </row>
    <row r="29" spans="2:12" ht="14.25" customHeight="1">
      <c r="B29" s="1267"/>
      <c r="C29" s="444" t="s">
        <v>1358</v>
      </c>
      <c r="D29" s="354" t="s">
        <v>378</v>
      </c>
      <c r="E29" s="355" t="s">
        <v>1373</v>
      </c>
      <c r="F29" s="356" t="s">
        <v>1373</v>
      </c>
      <c r="L29" s="19"/>
    </row>
    <row r="30" spans="2:12" ht="14.25" customHeight="1">
      <c r="B30" s="1267"/>
      <c r="C30" s="401" t="s">
        <v>1359</v>
      </c>
      <c r="D30" s="402" t="s">
        <v>379</v>
      </c>
      <c r="E30" s="357" t="s">
        <v>1373</v>
      </c>
      <c r="F30" s="356" t="s">
        <v>1373</v>
      </c>
      <c r="L30" s="19"/>
    </row>
    <row r="31" spans="2:12" ht="14.25" customHeight="1">
      <c r="B31" s="1267"/>
      <c r="C31" s="401" t="s">
        <v>1360</v>
      </c>
      <c r="D31" s="402" t="s">
        <v>380</v>
      </c>
      <c r="E31" s="357" t="s">
        <v>1373</v>
      </c>
      <c r="F31" s="356" t="s">
        <v>1373</v>
      </c>
      <c r="L31" s="19"/>
    </row>
    <row r="32" spans="2:12" ht="14.25" customHeight="1">
      <c r="B32" s="1267"/>
      <c r="C32" s="401" t="s">
        <v>1361</v>
      </c>
      <c r="D32" s="402" t="s">
        <v>381</v>
      </c>
      <c r="E32" s="357" t="s">
        <v>1373</v>
      </c>
      <c r="F32" s="356" t="s">
        <v>1373</v>
      </c>
      <c r="L32" s="19"/>
    </row>
    <row r="33" spans="2:12" ht="14.25" customHeight="1">
      <c r="B33" s="1267"/>
      <c r="C33" s="401" t="s">
        <v>1362</v>
      </c>
      <c r="D33" s="402" t="s">
        <v>382</v>
      </c>
      <c r="E33" s="357" t="s">
        <v>1373</v>
      </c>
      <c r="F33" s="356" t="s">
        <v>1373</v>
      </c>
      <c r="G33" s="31"/>
      <c r="L33" s="19"/>
    </row>
    <row r="34" spans="2:12" ht="14.25" customHeight="1">
      <c r="B34" s="1267"/>
      <c r="C34" s="401" t="s">
        <v>1363</v>
      </c>
      <c r="D34" s="402" t="s">
        <v>383</v>
      </c>
      <c r="E34" s="357" t="s">
        <v>1373</v>
      </c>
      <c r="F34" s="356" t="s">
        <v>1373</v>
      </c>
      <c r="L34" s="19"/>
    </row>
    <row r="35" spans="2:12" ht="14.25" customHeight="1">
      <c r="B35" s="1267"/>
      <c r="C35" s="401" t="s">
        <v>1364</v>
      </c>
      <c r="D35" s="402" t="s">
        <v>1713</v>
      </c>
      <c r="E35" s="357" t="s">
        <v>1373</v>
      </c>
      <c r="F35" s="356" t="s">
        <v>1373</v>
      </c>
      <c r="L35" s="19"/>
    </row>
    <row r="36" spans="2:12" ht="14.25" customHeight="1">
      <c r="B36" s="1267"/>
      <c r="C36" s="401" t="s">
        <v>1365</v>
      </c>
      <c r="D36" s="402" t="s">
        <v>1714</v>
      </c>
      <c r="E36" s="357" t="s">
        <v>1373</v>
      </c>
      <c r="F36" s="356" t="s">
        <v>1373</v>
      </c>
      <c r="L36" s="19"/>
    </row>
    <row r="37" spans="2:12" ht="14.25" customHeight="1">
      <c r="B37" s="1267"/>
      <c r="C37" s="401" t="s">
        <v>1366</v>
      </c>
      <c r="D37" s="402" t="s">
        <v>1715</v>
      </c>
      <c r="E37" s="357" t="s">
        <v>1373</v>
      </c>
      <c r="F37" s="356" t="s">
        <v>1373</v>
      </c>
      <c r="L37" s="19"/>
    </row>
    <row r="38" spans="2:12" ht="14.25" customHeight="1">
      <c r="B38" s="1267"/>
      <c r="C38" s="401" t="s">
        <v>1367</v>
      </c>
      <c r="D38" s="402" t="s">
        <v>384</v>
      </c>
      <c r="E38" s="357" t="s">
        <v>1373</v>
      </c>
      <c r="F38" s="356" t="s">
        <v>1373</v>
      </c>
      <c r="L38" s="19"/>
    </row>
    <row r="39" spans="2:12">
      <c r="B39" s="65"/>
      <c r="C39" s="57"/>
      <c r="D39" s="57"/>
      <c r="E39" s="57"/>
      <c r="F39" s="114"/>
    </row>
    <row r="40" spans="2:12" ht="13.5" thickBot="1">
      <c r="B40" s="69"/>
      <c r="C40" s="115"/>
      <c r="D40" s="115"/>
      <c r="E40" s="115"/>
      <c r="F40" s="116"/>
    </row>
  </sheetData>
  <mergeCells count="9">
    <mergeCell ref="B10:B38"/>
    <mergeCell ref="B2:F2"/>
    <mergeCell ref="B3:B5"/>
    <mergeCell ref="D3:D5"/>
    <mergeCell ref="E3:E5"/>
    <mergeCell ref="F3:F4"/>
    <mergeCell ref="C3:C5"/>
    <mergeCell ref="C27:F28"/>
    <mergeCell ref="C8:F9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
&amp;G
&amp;R
&amp;"-,Obyčejné"Tel.:  +420 573 033 029
sales@clevelings.cz
www.clevelings.cz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1">
    <tabColor theme="1" tint="0.499984740745262"/>
  </sheetPr>
  <dimension ref="B1:I7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5"/>
  <cols>
    <col min="1" max="1" width="2.42578125" style="9" customWidth="1"/>
    <col min="2" max="2" width="35.7109375" style="9" customWidth="1"/>
    <col min="3" max="3" width="13.28515625" style="9" customWidth="1"/>
    <col min="4" max="4" width="33.7109375" style="9" customWidth="1"/>
    <col min="5" max="5" width="21.7109375" style="9" customWidth="1"/>
    <col min="6" max="6" width="2" style="9" customWidth="1"/>
    <col min="7" max="8" width="9.140625" style="9"/>
    <col min="9" max="9" width="32.7109375" style="9" bestFit="1" customWidth="1"/>
    <col min="10" max="16384" width="9.140625" style="9"/>
  </cols>
  <sheetData>
    <row r="1" spans="2:9" ht="12.75" customHeight="1"/>
    <row r="2" spans="2:9" ht="20.85" customHeight="1">
      <c r="B2" s="1288" t="s">
        <v>2399</v>
      </c>
      <c r="C2" s="1288"/>
      <c r="D2" s="1288"/>
      <c r="E2" s="1288"/>
    </row>
    <row r="3" spans="2:9">
      <c r="B3" s="1268" t="s">
        <v>1376</v>
      </c>
      <c r="C3" s="1279" t="s">
        <v>1377</v>
      </c>
      <c r="D3" s="1271" t="s">
        <v>1414</v>
      </c>
      <c r="E3" s="1293" t="s">
        <v>1626</v>
      </c>
    </row>
    <row r="4" spans="2:9">
      <c r="B4" s="1289"/>
      <c r="C4" s="1280"/>
      <c r="D4" s="1291"/>
      <c r="E4" s="1294"/>
    </row>
    <row r="5" spans="2:9">
      <c r="B5" s="1290"/>
      <c r="C5" s="1281"/>
      <c r="D5" s="1292"/>
      <c r="E5" s="1295"/>
    </row>
    <row r="6" spans="2:9" ht="15.75" thickBot="1">
      <c r="D6" s="111"/>
    </row>
    <row r="7" spans="2:9">
      <c r="B7" s="102"/>
      <c r="C7" s="384"/>
      <c r="D7" s="384"/>
      <c r="E7" s="385"/>
    </row>
    <row r="8" spans="2:9">
      <c r="B8" s="103"/>
      <c r="C8" s="1284" t="s">
        <v>1625</v>
      </c>
      <c r="D8" s="1284"/>
      <c r="E8" s="1285"/>
    </row>
    <row r="9" spans="2:9">
      <c r="B9" s="104" t="s">
        <v>2353</v>
      </c>
      <c r="C9" s="1286"/>
      <c r="D9" s="1286"/>
      <c r="E9" s="1287"/>
    </row>
    <row r="10" spans="2:9">
      <c r="B10" s="1297"/>
      <c r="C10" s="1299" t="s">
        <v>934</v>
      </c>
      <c r="D10" s="528" t="s">
        <v>1780</v>
      </c>
      <c r="E10" s="530" t="s">
        <v>1373</v>
      </c>
      <c r="H10" s="32"/>
      <c r="I10" s="32"/>
    </row>
    <row r="11" spans="2:9">
      <c r="B11" s="1297"/>
      <c r="C11" s="1300"/>
      <c r="D11" s="527" t="s">
        <v>1781</v>
      </c>
      <c r="E11" s="529" t="s">
        <v>1373</v>
      </c>
      <c r="H11" s="32"/>
      <c r="I11" s="32"/>
    </row>
    <row r="12" spans="2:9">
      <c r="B12" s="1297"/>
      <c r="C12" s="1296" t="s">
        <v>935</v>
      </c>
      <c r="D12" s="528" t="s">
        <v>1778</v>
      </c>
      <c r="E12" s="526" t="s">
        <v>1373</v>
      </c>
      <c r="I12" s="32"/>
    </row>
    <row r="13" spans="2:9">
      <c r="B13" s="1297"/>
      <c r="C13" s="1296"/>
      <c r="D13" s="528" t="s">
        <v>1779</v>
      </c>
      <c r="E13" s="526" t="s">
        <v>1373</v>
      </c>
      <c r="I13" s="32"/>
    </row>
    <row r="14" spans="2:9">
      <c r="B14" s="1297"/>
      <c r="C14" s="1296" t="s">
        <v>950</v>
      </c>
      <c r="D14" s="528" t="s">
        <v>1782</v>
      </c>
      <c r="E14" s="526" t="s">
        <v>1373</v>
      </c>
      <c r="I14" s="32"/>
    </row>
    <row r="15" spans="2:9">
      <c r="B15" s="1297"/>
      <c r="C15" s="1296"/>
      <c r="D15" s="528" t="s">
        <v>1783</v>
      </c>
      <c r="E15" s="526" t="s">
        <v>1373</v>
      </c>
      <c r="I15" s="32"/>
    </row>
    <row r="16" spans="2:9">
      <c r="B16" s="1297"/>
      <c r="C16" s="1296" t="s">
        <v>936</v>
      </c>
      <c r="D16" s="528" t="s">
        <v>1784</v>
      </c>
      <c r="E16" s="526" t="s">
        <v>1373</v>
      </c>
      <c r="I16" s="32"/>
    </row>
    <row r="17" spans="2:9">
      <c r="B17" s="1297"/>
      <c r="C17" s="1296"/>
      <c r="D17" s="528" t="s">
        <v>1785</v>
      </c>
      <c r="E17" s="526" t="s">
        <v>1373</v>
      </c>
      <c r="I17" s="32"/>
    </row>
    <row r="18" spans="2:9">
      <c r="B18" s="1297"/>
      <c r="C18" s="1296" t="s">
        <v>951</v>
      </c>
      <c r="D18" s="528" t="s">
        <v>1786</v>
      </c>
      <c r="E18" s="526" t="s">
        <v>1373</v>
      </c>
      <c r="I18" s="32"/>
    </row>
    <row r="19" spans="2:9">
      <c r="B19" s="1297"/>
      <c r="C19" s="1296"/>
      <c r="D19" s="528" t="s">
        <v>1787</v>
      </c>
      <c r="E19" s="526" t="s">
        <v>1373</v>
      </c>
      <c r="I19" s="32"/>
    </row>
    <row r="20" spans="2:9">
      <c r="B20" s="1297"/>
      <c r="C20" s="1296" t="s">
        <v>937</v>
      </c>
      <c r="D20" s="528" t="s">
        <v>1788</v>
      </c>
      <c r="E20" s="526" t="s">
        <v>1373</v>
      </c>
      <c r="I20" s="32"/>
    </row>
    <row r="21" spans="2:9">
      <c r="B21" s="1297"/>
      <c r="C21" s="1296"/>
      <c r="D21" s="528" t="s">
        <v>1789</v>
      </c>
      <c r="E21" s="526" t="s">
        <v>1373</v>
      </c>
      <c r="I21" s="32"/>
    </row>
    <row r="22" spans="2:9">
      <c r="B22" s="1297"/>
      <c r="C22" s="1296" t="s">
        <v>952</v>
      </c>
      <c r="D22" s="528" t="s">
        <v>1790</v>
      </c>
      <c r="E22" s="526" t="s">
        <v>1373</v>
      </c>
      <c r="I22" s="32"/>
    </row>
    <row r="23" spans="2:9">
      <c r="B23" s="1297"/>
      <c r="C23" s="1296"/>
      <c r="D23" s="528" t="s">
        <v>1791</v>
      </c>
      <c r="E23" s="526" t="s">
        <v>1373</v>
      </c>
      <c r="I23" s="32"/>
    </row>
    <row r="24" spans="2:9">
      <c r="B24" s="1297"/>
      <c r="C24" s="1296" t="s">
        <v>938</v>
      </c>
      <c r="D24" s="528" t="s">
        <v>1792</v>
      </c>
      <c r="E24" s="526" t="s">
        <v>1373</v>
      </c>
      <c r="I24" s="32"/>
    </row>
    <row r="25" spans="2:9">
      <c r="B25" s="1297"/>
      <c r="C25" s="1296"/>
      <c r="D25" s="528" t="s">
        <v>1793</v>
      </c>
      <c r="E25" s="526" t="s">
        <v>1373</v>
      </c>
      <c r="I25" s="32"/>
    </row>
    <row r="26" spans="2:9">
      <c r="B26" s="1297"/>
      <c r="C26" s="1296" t="s">
        <v>953</v>
      </c>
      <c r="D26" s="528" t="s">
        <v>1794</v>
      </c>
      <c r="E26" s="526" t="s">
        <v>1373</v>
      </c>
      <c r="I26" s="32"/>
    </row>
    <row r="27" spans="2:9">
      <c r="B27" s="1297"/>
      <c r="C27" s="1296"/>
      <c r="D27" s="528" t="s">
        <v>1795</v>
      </c>
      <c r="E27" s="526" t="s">
        <v>1373</v>
      </c>
      <c r="I27" s="32"/>
    </row>
    <row r="28" spans="2:9">
      <c r="B28" s="1297"/>
      <c r="C28" s="1296" t="s">
        <v>939</v>
      </c>
      <c r="D28" s="528" t="s">
        <v>1796</v>
      </c>
      <c r="E28" s="526" t="s">
        <v>1373</v>
      </c>
      <c r="I28" s="32"/>
    </row>
    <row r="29" spans="2:9">
      <c r="B29" s="1297"/>
      <c r="C29" s="1296"/>
      <c r="D29" s="528" t="s">
        <v>1797</v>
      </c>
      <c r="E29" s="526" t="s">
        <v>1373</v>
      </c>
      <c r="I29" s="32"/>
    </row>
    <row r="30" spans="2:9">
      <c r="B30" s="1297"/>
      <c r="C30" s="1296" t="s">
        <v>954</v>
      </c>
      <c r="D30" s="528" t="s">
        <v>1798</v>
      </c>
      <c r="E30" s="526" t="s">
        <v>1373</v>
      </c>
      <c r="I30" s="32"/>
    </row>
    <row r="31" spans="2:9">
      <c r="B31" s="1297"/>
      <c r="C31" s="1296"/>
      <c r="D31" s="528" t="s">
        <v>1799</v>
      </c>
      <c r="E31" s="526" t="s">
        <v>1373</v>
      </c>
      <c r="I31" s="32"/>
    </row>
    <row r="32" spans="2:9">
      <c r="B32" s="1297"/>
      <c r="C32" s="1296" t="s">
        <v>940</v>
      </c>
      <c r="D32" s="528" t="s">
        <v>1800</v>
      </c>
      <c r="E32" s="526" t="s">
        <v>1373</v>
      </c>
      <c r="I32" s="32"/>
    </row>
    <row r="33" spans="2:9">
      <c r="B33" s="1297"/>
      <c r="C33" s="1296"/>
      <c r="D33" s="528" t="s">
        <v>1801</v>
      </c>
      <c r="E33" s="526" t="s">
        <v>1373</v>
      </c>
      <c r="I33" s="32"/>
    </row>
    <row r="34" spans="2:9">
      <c r="B34" s="1297"/>
      <c r="C34" s="1296"/>
      <c r="D34" s="528" t="s">
        <v>1802</v>
      </c>
      <c r="E34" s="526" t="s">
        <v>1373</v>
      </c>
      <c r="I34" s="32"/>
    </row>
    <row r="35" spans="2:9">
      <c r="B35" s="1297"/>
      <c r="C35" s="1296" t="s">
        <v>955</v>
      </c>
      <c r="D35" s="528" t="s">
        <v>1803</v>
      </c>
      <c r="E35" s="526" t="s">
        <v>1373</v>
      </c>
      <c r="I35" s="32"/>
    </row>
    <row r="36" spans="2:9">
      <c r="B36" s="1297"/>
      <c r="C36" s="1296"/>
      <c r="D36" s="528" t="s">
        <v>1804</v>
      </c>
      <c r="E36" s="526" t="s">
        <v>1373</v>
      </c>
      <c r="I36" s="32"/>
    </row>
    <row r="37" spans="2:9">
      <c r="B37" s="1297"/>
      <c r="C37" s="1296"/>
      <c r="D37" s="528" t="s">
        <v>1805</v>
      </c>
      <c r="E37" s="526" t="s">
        <v>1373</v>
      </c>
      <c r="I37" s="32"/>
    </row>
    <row r="38" spans="2:9">
      <c r="B38" s="1297"/>
      <c r="C38" s="1296" t="s">
        <v>941</v>
      </c>
      <c r="D38" s="528" t="s">
        <v>1806</v>
      </c>
      <c r="E38" s="526" t="s">
        <v>1373</v>
      </c>
      <c r="I38" s="32"/>
    </row>
    <row r="39" spans="2:9">
      <c r="B39" s="1297"/>
      <c r="C39" s="1296"/>
      <c r="D39" s="528" t="s">
        <v>1807</v>
      </c>
      <c r="E39" s="526" t="s">
        <v>1373</v>
      </c>
      <c r="I39" s="32"/>
    </row>
    <row r="40" spans="2:9">
      <c r="B40" s="1297"/>
      <c r="C40" s="1296"/>
      <c r="D40" s="528" t="s">
        <v>1808</v>
      </c>
      <c r="E40" s="526" t="s">
        <v>1373</v>
      </c>
      <c r="I40" s="32"/>
    </row>
    <row r="41" spans="2:9">
      <c r="B41" s="1297"/>
      <c r="C41" s="1296" t="s">
        <v>956</v>
      </c>
      <c r="D41" s="528" t="s">
        <v>1809</v>
      </c>
      <c r="E41" s="526" t="s">
        <v>1373</v>
      </c>
      <c r="I41" s="32"/>
    </row>
    <row r="42" spans="2:9">
      <c r="B42" s="1297"/>
      <c r="C42" s="1296"/>
      <c r="D42" s="528" t="s">
        <v>1810</v>
      </c>
      <c r="E42" s="526" t="s">
        <v>1373</v>
      </c>
      <c r="I42" s="32"/>
    </row>
    <row r="43" spans="2:9">
      <c r="B43" s="1297"/>
      <c r="C43" s="1296"/>
      <c r="D43" s="528" t="s">
        <v>1811</v>
      </c>
      <c r="E43" s="526" t="s">
        <v>1373</v>
      </c>
      <c r="I43" s="32"/>
    </row>
    <row r="44" spans="2:9">
      <c r="B44" s="1297"/>
      <c r="C44" s="1296" t="s">
        <v>942</v>
      </c>
      <c r="D44" s="528" t="s">
        <v>1812</v>
      </c>
      <c r="E44" s="526" t="s">
        <v>1373</v>
      </c>
      <c r="I44" s="32"/>
    </row>
    <row r="45" spans="2:9">
      <c r="B45" s="1297"/>
      <c r="C45" s="1296"/>
      <c r="D45" s="528" t="s">
        <v>1813</v>
      </c>
      <c r="E45" s="526" t="s">
        <v>1373</v>
      </c>
      <c r="I45" s="32"/>
    </row>
    <row r="46" spans="2:9">
      <c r="B46" s="1297"/>
      <c r="C46" s="1296" t="s">
        <v>957</v>
      </c>
      <c r="D46" s="528" t="s">
        <v>1814</v>
      </c>
      <c r="E46" s="526" t="s">
        <v>1373</v>
      </c>
      <c r="I46" s="32"/>
    </row>
    <row r="47" spans="2:9">
      <c r="B47" s="1297"/>
      <c r="C47" s="1296"/>
      <c r="D47" s="528" t="s">
        <v>1815</v>
      </c>
      <c r="E47" s="526" t="s">
        <v>1373</v>
      </c>
      <c r="I47" s="32"/>
    </row>
    <row r="48" spans="2:9">
      <c r="B48" s="1297"/>
      <c r="C48" s="1296" t="s">
        <v>939</v>
      </c>
      <c r="D48" s="528" t="s">
        <v>1816</v>
      </c>
      <c r="E48" s="526" t="s">
        <v>1373</v>
      </c>
      <c r="I48" s="32"/>
    </row>
    <row r="49" spans="2:9">
      <c r="B49" s="1297"/>
      <c r="C49" s="1296"/>
      <c r="D49" s="528" t="s">
        <v>1817</v>
      </c>
      <c r="E49" s="526" t="s">
        <v>1373</v>
      </c>
      <c r="I49" s="32"/>
    </row>
    <row r="50" spans="2:9">
      <c r="B50" s="1297"/>
      <c r="C50" s="1296" t="s">
        <v>943</v>
      </c>
      <c r="D50" s="528" t="s">
        <v>1818</v>
      </c>
      <c r="E50" s="526" t="s">
        <v>1373</v>
      </c>
      <c r="I50" s="32"/>
    </row>
    <row r="51" spans="2:9">
      <c r="B51" s="1297"/>
      <c r="C51" s="1296"/>
      <c r="D51" s="528" t="s">
        <v>1819</v>
      </c>
      <c r="E51" s="526" t="s">
        <v>1373</v>
      </c>
      <c r="I51" s="32"/>
    </row>
    <row r="52" spans="2:9">
      <c r="B52" s="1297"/>
      <c r="C52" s="1296" t="s">
        <v>958</v>
      </c>
      <c r="D52" s="528" t="s">
        <v>1820</v>
      </c>
      <c r="E52" s="526" t="s">
        <v>1373</v>
      </c>
      <c r="I52" s="32"/>
    </row>
    <row r="53" spans="2:9">
      <c r="B53" s="1297"/>
      <c r="C53" s="1296"/>
      <c r="D53" s="528" t="s">
        <v>1821</v>
      </c>
      <c r="E53" s="526" t="s">
        <v>1373</v>
      </c>
      <c r="I53" s="32"/>
    </row>
    <row r="54" spans="2:9">
      <c r="B54" s="1297"/>
      <c r="C54" s="628" t="s">
        <v>944</v>
      </c>
      <c r="D54" s="528" t="s">
        <v>1822</v>
      </c>
      <c r="E54" s="530" t="s">
        <v>1373</v>
      </c>
      <c r="I54" s="32"/>
    </row>
    <row r="55" spans="2:9">
      <c r="B55" s="1297"/>
      <c r="C55" s="628" t="s">
        <v>959</v>
      </c>
      <c r="D55" s="528" t="s">
        <v>1823</v>
      </c>
      <c r="E55" s="530" t="s">
        <v>1373</v>
      </c>
      <c r="I55" s="32"/>
    </row>
    <row r="56" spans="2:9">
      <c r="B56" s="1297"/>
      <c r="C56" s="628" t="s">
        <v>945</v>
      </c>
      <c r="D56" s="528" t="s">
        <v>1824</v>
      </c>
      <c r="E56" s="526" t="s">
        <v>1373</v>
      </c>
      <c r="I56" s="32"/>
    </row>
    <row r="57" spans="2:9">
      <c r="B57" s="1297"/>
      <c r="C57" s="628" t="s">
        <v>960</v>
      </c>
      <c r="D57" s="528" t="s">
        <v>1825</v>
      </c>
      <c r="E57" s="526" t="s">
        <v>1373</v>
      </c>
      <c r="I57" s="32"/>
    </row>
    <row r="58" spans="2:9">
      <c r="B58" s="1297"/>
      <c r="C58" s="1296" t="s">
        <v>946</v>
      </c>
      <c r="D58" s="528" t="s">
        <v>1826</v>
      </c>
      <c r="E58" s="526" t="s">
        <v>1373</v>
      </c>
      <c r="I58" s="32"/>
    </row>
    <row r="59" spans="2:9">
      <c r="B59" s="1297"/>
      <c r="C59" s="1296"/>
      <c r="D59" s="528" t="s">
        <v>1827</v>
      </c>
      <c r="E59" s="526" t="s">
        <v>1373</v>
      </c>
      <c r="I59" s="32"/>
    </row>
    <row r="60" spans="2:9">
      <c r="B60" s="1297"/>
      <c r="C60" s="1296" t="s">
        <v>961</v>
      </c>
      <c r="D60" s="528" t="s">
        <v>1828</v>
      </c>
      <c r="E60" s="526" t="s">
        <v>1373</v>
      </c>
      <c r="I60" s="32"/>
    </row>
    <row r="61" spans="2:9">
      <c r="B61" s="1297"/>
      <c r="C61" s="1296"/>
      <c r="D61" s="528" t="s">
        <v>1829</v>
      </c>
      <c r="E61" s="526" t="s">
        <v>1373</v>
      </c>
      <c r="I61" s="32"/>
    </row>
    <row r="62" spans="2:9">
      <c r="B62" s="1297"/>
      <c r="C62" s="628" t="s">
        <v>947</v>
      </c>
      <c r="D62" s="528" t="s">
        <v>1830</v>
      </c>
      <c r="E62" s="526" t="s">
        <v>1373</v>
      </c>
      <c r="I62" s="32"/>
    </row>
    <row r="63" spans="2:9">
      <c r="B63" s="1297"/>
      <c r="C63" s="628" t="s">
        <v>962</v>
      </c>
      <c r="D63" s="528" t="s">
        <v>1831</v>
      </c>
      <c r="E63" s="526" t="s">
        <v>1373</v>
      </c>
      <c r="I63" s="32"/>
    </row>
    <row r="64" spans="2:9">
      <c r="B64" s="1297"/>
      <c r="C64" s="628" t="s">
        <v>948</v>
      </c>
      <c r="D64" s="528" t="s">
        <v>1832</v>
      </c>
      <c r="E64" s="526" t="s">
        <v>1373</v>
      </c>
      <c r="I64" s="32"/>
    </row>
    <row r="65" spans="2:9">
      <c r="B65" s="1297"/>
      <c r="C65" s="628" t="s">
        <v>963</v>
      </c>
      <c r="D65" s="528" t="s">
        <v>1833</v>
      </c>
      <c r="E65" s="530" t="s">
        <v>1373</v>
      </c>
      <c r="I65" s="32"/>
    </row>
    <row r="66" spans="2:9">
      <c r="B66" s="1297"/>
      <c r="C66" s="629" t="s">
        <v>949</v>
      </c>
      <c r="D66" s="527" t="s">
        <v>1834</v>
      </c>
      <c r="E66" s="529" t="s">
        <v>1373</v>
      </c>
      <c r="I66" s="32"/>
    </row>
    <row r="67" spans="2:9">
      <c r="B67" s="1297"/>
      <c r="C67" s="628" t="s">
        <v>964</v>
      </c>
      <c r="D67" s="528" t="s">
        <v>1835</v>
      </c>
      <c r="E67" s="530" t="s">
        <v>1373</v>
      </c>
      <c r="I67" s="32"/>
    </row>
    <row r="68" spans="2:9">
      <c r="B68" s="1297"/>
      <c r="C68" s="386"/>
      <c r="D68" s="387"/>
      <c r="E68" s="388"/>
      <c r="I68" s="32"/>
    </row>
    <row r="69" spans="2:9" ht="15.75" thickBot="1">
      <c r="B69" s="1298"/>
      <c r="C69" s="389"/>
      <c r="D69" s="390"/>
      <c r="E69" s="391"/>
      <c r="I69" s="32"/>
    </row>
    <row r="71" spans="2:9">
      <c r="B71" s="1282" t="s">
        <v>2352</v>
      </c>
      <c r="C71" s="1283"/>
      <c r="D71" s="1283"/>
      <c r="E71" s="1283"/>
    </row>
  </sheetData>
  <mergeCells count="30">
    <mergeCell ref="C35:C37"/>
    <mergeCell ref="C38:C40"/>
    <mergeCell ref="C60:C61"/>
    <mergeCell ref="C44:C45"/>
    <mergeCell ref="C46:C47"/>
    <mergeCell ref="C48:C49"/>
    <mergeCell ref="C50:C51"/>
    <mergeCell ref="C52:C53"/>
    <mergeCell ref="C58:C59"/>
    <mergeCell ref="C24:C25"/>
    <mergeCell ref="C26:C27"/>
    <mergeCell ref="C28:C29"/>
    <mergeCell ref="C30:C31"/>
    <mergeCell ref="C32:C34"/>
    <mergeCell ref="B71:E71"/>
    <mergeCell ref="C8:E9"/>
    <mergeCell ref="B2:E2"/>
    <mergeCell ref="B3:B5"/>
    <mergeCell ref="C3:C5"/>
    <mergeCell ref="D3:D5"/>
    <mergeCell ref="E3:E5"/>
    <mergeCell ref="C41:C43"/>
    <mergeCell ref="B10:B69"/>
    <mergeCell ref="C10:C11"/>
    <mergeCell ref="C12:C13"/>
    <mergeCell ref="C14:C15"/>
    <mergeCell ref="C16:C17"/>
    <mergeCell ref="C18:C19"/>
    <mergeCell ref="C20:C21"/>
    <mergeCell ref="C22:C23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
CLEVELINGS s.r.o.&amp;"-,Obyčejné"
Míškovice 238
768 52 Míškovice&amp;C
&amp;G&amp;R&amp;"-,Obyčejné"
Tel.:  +420 573 033 029
sales@clevelings.cz
www.clevelings.cz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22FB-B37F-4B2B-9359-9F3C512EB82F}">
  <sheetPr>
    <tabColor rgb="FF16A7DB"/>
    <pageSetUpPr fitToPage="1"/>
  </sheetPr>
  <dimension ref="B1:N373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469" customWidth="1"/>
    <col min="2" max="2" width="37.7109375" style="470" customWidth="1"/>
    <col min="3" max="3" width="13.42578125" style="471" bestFit="1" customWidth="1"/>
    <col min="4" max="4" width="17.7109375" style="472" customWidth="1"/>
    <col min="5" max="5" width="22.7109375" style="469" customWidth="1"/>
    <col min="6" max="6" width="12.42578125" style="473" bestFit="1" customWidth="1"/>
    <col min="7" max="7" width="10.7109375" style="474" customWidth="1"/>
    <col min="8" max="8" width="2.140625" style="469" customWidth="1"/>
    <col min="9" max="16384" width="9.140625" style="469"/>
  </cols>
  <sheetData>
    <row r="1" spans="2:9" ht="12.75" customHeight="1"/>
    <row r="2" spans="2:9" ht="20.85" customHeight="1">
      <c r="B2" s="1124" t="s">
        <v>2400</v>
      </c>
      <c r="C2" s="1125"/>
      <c r="D2" s="1125"/>
      <c r="E2" s="1125"/>
      <c r="F2" s="1125"/>
      <c r="G2" s="1126"/>
      <c r="H2" s="475"/>
    </row>
    <row r="3" spans="2:9" ht="14.25" customHeight="1">
      <c r="B3" s="1327" t="s">
        <v>1624</v>
      </c>
      <c r="C3" s="1330" t="s">
        <v>1377</v>
      </c>
      <c r="D3" s="1333" t="s">
        <v>1623</v>
      </c>
      <c r="E3" s="1333"/>
      <c r="F3" s="1336" t="s">
        <v>2075</v>
      </c>
      <c r="G3" s="1339" t="s">
        <v>2076</v>
      </c>
    </row>
    <row r="4" spans="2:9" ht="14.25" customHeight="1">
      <c r="B4" s="1328"/>
      <c r="C4" s="1331"/>
      <c r="D4" s="1334"/>
      <c r="E4" s="1334"/>
      <c r="F4" s="1337"/>
      <c r="G4" s="1340"/>
    </row>
    <row r="5" spans="2:9" ht="14.25" customHeight="1">
      <c r="B5" s="1329"/>
      <c r="C5" s="1332"/>
      <c r="D5" s="1335"/>
      <c r="E5" s="1335"/>
      <c r="F5" s="1338"/>
      <c r="G5" s="1341"/>
    </row>
    <row r="6" spans="2:9" ht="9.9499999999999993" customHeight="1">
      <c r="B6" s="476"/>
      <c r="C6" s="477"/>
      <c r="D6" s="478"/>
      <c r="E6" s="478"/>
      <c r="F6" s="479"/>
      <c r="G6" s="480"/>
    </row>
    <row r="7" spans="2:9" ht="14.25" customHeight="1">
      <c r="B7" s="1301" t="s">
        <v>2077</v>
      </c>
      <c r="C7" s="1302"/>
      <c r="D7" s="1302"/>
      <c r="E7" s="1302"/>
      <c r="F7" s="1302"/>
      <c r="G7" s="735" t="str">
        <f>MID('RABATOVÝ LIST '!J26,1,2)</f>
        <v>00</v>
      </c>
    </row>
    <row r="8" spans="2:9" ht="9.9499999999999993" customHeight="1" thickBot="1">
      <c r="B8" s="476"/>
      <c r="C8" s="477"/>
      <c r="D8" s="478"/>
      <c r="E8" s="478"/>
      <c r="F8" s="479"/>
      <c r="G8" s="480"/>
    </row>
    <row r="9" spans="2:9" ht="14.25" customHeight="1">
      <c r="B9" s="501"/>
      <c r="C9" s="676"/>
      <c r="D9" s="676"/>
      <c r="E9" s="676"/>
      <c r="F9" s="676"/>
      <c r="G9" s="677"/>
    </row>
    <row r="10" spans="2:9" ht="14.25" customHeight="1">
      <c r="B10" s="492"/>
      <c r="C10" s="1303" t="s">
        <v>2078</v>
      </c>
      <c r="D10" s="1305" t="s">
        <v>2079</v>
      </c>
      <c r="E10" s="1305"/>
      <c r="F10" s="1307">
        <v>248.97</v>
      </c>
      <c r="G10" s="1319">
        <f>F10*(100-$G$7)/100</f>
        <v>248.97</v>
      </c>
    </row>
    <row r="11" spans="2:9" ht="14.25" customHeight="1">
      <c r="B11" s="492"/>
      <c r="C11" s="1303"/>
      <c r="D11" s="1305"/>
      <c r="E11" s="1305"/>
      <c r="F11" s="1307"/>
      <c r="G11" s="1319"/>
      <c r="I11" s="493"/>
    </row>
    <row r="12" spans="2:9" ht="14.25" customHeight="1">
      <c r="B12" s="492"/>
      <c r="C12" s="1303"/>
      <c r="D12" s="1305"/>
      <c r="E12" s="1305"/>
      <c r="F12" s="1307"/>
      <c r="G12" s="1319"/>
      <c r="I12" s="493"/>
    </row>
    <row r="13" spans="2:9" ht="14.25" customHeight="1">
      <c r="B13" s="492"/>
      <c r="C13" s="1304"/>
      <c r="D13" s="1306"/>
      <c r="E13" s="1306"/>
      <c r="F13" s="1308"/>
      <c r="G13" s="1320"/>
      <c r="I13" s="493"/>
    </row>
    <row r="14" spans="2:9" ht="14.25" customHeight="1" thickBot="1">
      <c r="B14" s="494"/>
      <c r="C14" s="524"/>
      <c r="D14" s="524"/>
      <c r="E14" s="524"/>
      <c r="F14" s="524"/>
      <c r="G14" s="852"/>
    </row>
    <row r="15" spans="2:9" ht="8.1" customHeight="1" thickBot="1">
      <c r="B15" s="476"/>
      <c r="C15" s="477"/>
      <c r="D15" s="478"/>
      <c r="E15" s="478"/>
      <c r="F15" s="479"/>
      <c r="G15" s="853"/>
    </row>
    <row r="16" spans="2:9" ht="14.25" customHeight="1">
      <c r="B16" s="481"/>
      <c r="C16" s="497"/>
      <c r="D16" s="498"/>
      <c r="E16" s="498"/>
      <c r="F16" s="499"/>
      <c r="G16" s="854"/>
      <c r="I16" s="493"/>
    </row>
    <row r="17" spans="2:9" ht="14.25" customHeight="1">
      <c r="B17" s="487"/>
      <c r="C17" s="1303" t="s">
        <v>2080</v>
      </c>
      <c r="D17" s="1325" t="s">
        <v>2081</v>
      </c>
      <c r="E17" s="1325"/>
      <c r="F17" s="1307">
        <v>342.99</v>
      </c>
      <c r="G17" s="1319">
        <f>F17*(100-$G$7)/100</f>
        <v>342.99</v>
      </c>
      <c r="I17" s="493"/>
    </row>
    <row r="18" spans="2:9" ht="14.25" customHeight="1">
      <c r="B18" s="492"/>
      <c r="C18" s="1303"/>
      <c r="D18" s="1325"/>
      <c r="E18" s="1325"/>
      <c r="F18" s="1307"/>
      <c r="G18" s="1319"/>
      <c r="I18" s="493"/>
    </row>
    <row r="19" spans="2:9" ht="14.25" customHeight="1">
      <c r="B19" s="492"/>
      <c r="C19" s="1303"/>
      <c r="D19" s="1325"/>
      <c r="E19" s="1325"/>
      <c r="F19" s="1307"/>
      <c r="G19" s="1319"/>
      <c r="I19" s="493"/>
    </row>
    <row r="20" spans="2:9" ht="14.25" customHeight="1">
      <c r="B20" s="492"/>
      <c r="C20" s="1304"/>
      <c r="D20" s="1326"/>
      <c r="E20" s="1326"/>
      <c r="F20" s="1308"/>
      <c r="G20" s="1320"/>
      <c r="I20" s="493"/>
    </row>
    <row r="21" spans="2:9" ht="14.25" customHeight="1" thickBot="1">
      <c r="B21" s="494"/>
      <c r="C21" s="1323"/>
      <c r="D21" s="1323"/>
      <c r="E21" s="1323"/>
      <c r="F21" s="1323"/>
      <c r="G21" s="1324"/>
      <c r="I21" s="493"/>
    </row>
    <row r="22" spans="2:9" ht="8.1" customHeight="1" thickBot="1">
      <c r="B22" s="476"/>
      <c r="C22" s="477"/>
      <c r="D22" s="478"/>
      <c r="E22" s="478"/>
      <c r="F22" s="479"/>
      <c r="G22" s="480"/>
    </row>
    <row r="23" spans="2:9" ht="14.25" customHeight="1">
      <c r="B23" s="481"/>
      <c r="C23" s="497"/>
      <c r="D23" s="498"/>
      <c r="E23" s="498"/>
      <c r="F23" s="499"/>
      <c r="G23" s="500"/>
      <c r="I23" s="493"/>
    </row>
    <row r="24" spans="2:9" ht="14.25" customHeight="1">
      <c r="B24" s="487"/>
      <c r="C24" s="1303" t="s">
        <v>2082</v>
      </c>
      <c r="D24" s="1325" t="s">
        <v>2083</v>
      </c>
      <c r="E24" s="1325"/>
      <c r="F24" s="1307">
        <v>319.18</v>
      </c>
      <c r="G24" s="1319">
        <f>F24*(100-$G$7)/100</f>
        <v>319.18</v>
      </c>
      <c r="I24" s="493"/>
    </row>
    <row r="25" spans="2:9" ht="14.25" customHeight="1">
      <c r="B25" s="492"/>
      <c r="C25" s="1303"/>
      <c r="D25" s="1325"/>
      <c r="E25" s="1325"/>
      <c r="F25" s="1307"/>
      <c r="G25" s="1319"/>
      <c r="I25" s="493"/>
    </row>
    <row r="26" spans="2:9" ht="14.25" customHeight="1">
      <c r="B26" s="492"/>
      <c r="C26" s="1303"/>
      <c r="D26" s="1325"/>
      <c r="E26" s="1325"/>
      <c r="F26" s="1307"/>
      <c r="G26" s="1319"/>
      <c r="I26" s="493"/>
    </row>
    <row r="27" spans="2:9" ht="14.25" customHeight="1">
      <c r="B27" s="492"/>
      <c r="C27" s="1304"/>
      <c r="D27" s="1326"/>
      <c r="E27" s="1326"/>
      <c r="F27" s="1308"/>
      <c r="G27" s="1320"/>
      <c r="I27" s="493"/>
    </row>
    <row r="28" spans="2:9" ht="14.25" customHeight="1" thickBot="1">
      <c r="B28" s="494"/>
      <c r="C28" s="1323"/>
      <c r="D28" s="1323"/>
      <c r="E28" s="1323"/>
      <c r="F28" s="1323"/>
      <c r="G28" s="1324"/>
      <c r="I28" s="493"/>
    </row>
    <row r="29" spans="2:9" ht="9.9499999999999993" customHeight="1">
      <c r="B29" s="476"/>
      <c r="C29" s="477"/>
      <c r="D29" s="478"/>
      <c r="E29" s="478"/>
      <c r="F29" s="479"/>
      <c r="G29" s="480"/>
    </row>
    <row r="30" spans="2:9" ht="14.25" customHeight="1">
      <c r="B30" s="1301" t="s">
        <v>2084</v>
      </c>
      <c r="C30" s="1302"/>
      <c r="D30" s="1302"/>
      <c r="E30" s="1302"/>
      <c r="F30" s="1302"/>
      <c r="G30" s="735" t="str">
        <f>MID('RABATOVÝ LIST '!J26,1,2)</f>
        <v>00</v>
      </c>
    </row>
    <row r="31" spans="2:9" ht="9.9499999999999993" customHeight="1" thickBot="1">
      <c r="B31" s="476"/>
      <c r="C31" s="477"/>
      <c r="D31" s="478"/>
      <c r="E31" s="478"/>
      <c r="F31" s="479"/>
      <c r="G31" s="480"/>
    </row>
    <row r="32" spans="2:9" ht="14.25" customHeight="1">
      <c r="B32" s="481"/>
      <c r="C32" s="482"/>
      <c r="D32" s="483"/>
      <c r="E32" s="483"/>
      <c r="F32" s="484"/>
      <c r="G32" s="485"/>
    </row>
    <row r="33" spans="2:10" s="486" customFormat="1" ht="14.25" customHeight="1">
      <c r="B33" s="487"/>
      <c r="C33" s="1303" t="s">
        <v>2085</v>
      </c>
      <c r="D33" s="1305" t="s">
        <v>2086</v>
      </c>
      <c r="E33" s="1305"/>
      <c r="F33" s="1307">
        <v>393.22</v>
      </c>
      <c r="G33" s="1319">
        <f>F33*(100-$G$30)/100</f>
        <v>393.22</v>
      </c>
      <c r="J33" s="469"/>
    </row>
    <row r="34" spans="2:10" ht="14.25" customHeight="1">
      <c r="B34" s="492"/>
      <c r="C34" s="1303"/>
      <c r="D34" s="1305"/>
      <c r="E34" s="1305"/>
      <c r="F34" s="1307"/>
      <c r="G34" s="1319"/>
      <c r="I34" s="493"/>
    </row>
    <row r="35" spans="2:10" ht="14.25" customHeight="1">
      <c r="B35" s="492"/>
      <c r="C35" s="1303"/>
      <c r="D35" s="1305"/>
      <c r="E35" s="1305"/>
      <c r="F35" s="1307"/>
      <c r="G35" s="1319"/>
      <c r="I35" s="493"/>
    </row>
    <row r="36" spans="2:10" ht="14.25" customHeight="1">
      <c r="B36" s="492"/>
      <c r="C36" s="1304"/>
      <c r="D36" s="1306"/>
      <c r="E36" s="1306"/>
      <c r="F36" s="1308"/>
      <c r="G36" s="1320"/>
      <c r="I36" s="493"/>
    </row>
    <row r="37" spans="2:10" ht="14.25" customHeight="1" thickBot="1">
      <c r="B37" s="494"/>
      <c r="C37" s="1323"/>
      <c r="D37" s="1323"/>
      <c r="E37" s="1323"/>
      <c r="F37" s="1323"/>
      <c r="G37" s="1324"/>
      <c r="I37" s="493"/>
    </row>
    <row r="38" spans="2:10" ht="9.9499999999999993" customHeight="1" thickBot="1">
      <c r="B38" s="495"/>
      <c r="C38" s="496"/>
      <c r="D38" s="496"/>
      <c r="E38" s="496"/>
      <c r="F38" s="496"/>
      <c r="G38" s="496"/>
      <c r="I38" s="493"/>
    </row>
    <row r="39" spans="2:10" ht="14.25" customHeight="1">
      <c r="B39" s="501"/>
      <c r="C39" s="508"/>
      <c r="D39" s="508"/>
      <c r="E39" s="508"/>
      <c r="F39" s="508"/>
      <c r="G39" s="509"/>
    </row>
    <row r="40" spans="2:10" ht="14.25" customHeight="1">
      <c r="B40" s="492"/>
      <c r="C40" s="1303" t="s">
        <v>2087</v>
      </c>
      <c r="D40" s="1305" t="s">
        <v>2088</v>
      </c>
      <c r="E40" s="1305"/>
      <c r="F40" s="1307">
        <v>482.56</v>
      </c>
      <c r="G40" s="1319">
        <f>F40*(100-$G$30)/100</f>
        <v>482.56</v>
      </c>
    </row>
    <row r="41" spans="2:10" ht="14.25" customHeight="1">
      <c r="B41" s="492"/>
      <c r="C41" s="1303"/>
      <c r="D41" s="1305"/>
      <c r="E41" s="1305"/>
      <c r="F41" s="1307"/>
      <c r="G41" s="1319"/>
    </row>
    <row r="42" spans="2:10" ht="14.25" customHeight="1">
      <c r="B42" s="492"/>
      <c r="C42" s="1303"/>
      <c r="D42" s="1305"/>
      <c r="E42" s="1305"/>
      <c r="F42" s="1307"/>
      <c r="G42" s="1319"/>
    </row>
    <row r="43" spans="2:10" ht="14.25" customHeight="1">
      <c r="B43" s="492"/>
      <c r="C43" s="1304"/>
      <c r="D43" s="1306"/>
      <c r="E43" s="1306"/>
      <c r="F43" s="1308"/>
      <c r="G43" s="1320"/>
    </row>
    <row r="44" spans="2:10" ht="14.25" customHeight="1" thickBot="1">
      <c r="B44" s="494"/>
      <c r="C44" s="524"/>
      <c r="D44" s="524"/>
      <c r="E44" s="524"/>
      <c r="F44" s="524"/>
      <c r="G44" s="525"/>
    </row>
    <row r="45" spans="2:10" ht="9.9499999999999993" customHeight="1" thickBot="1">
      <c r="B45" s="495"/>
      <c r="C45" s="502"/>
      <c r="D45" s="502"/>
      <c r="E45" s="502"/>
      <c r="F45" s="502"/>
      <c r="G45" s="502"/>
    </row>
    <row r="46" spans="2:10" ht="14.25" customHeight="1">
      <c r="B46" s="501"/>
      <c r="C46" s="508"/>
      <c r="D46" s="508"/>
      <c r="E46" s="508"/>
      <c r="F46" s="508"/>
      <c r="G46" s="509"/>
    </row>
    <row r="47" spans="2:10" ht="14.25" customHeight="1">
      <c r="B47" s="492"/>
      <c r="C47" s="1303" t="s">
        <v>2089</v>
      </c>
      <c r="D47" s="1305" t="s">
        <v>2086</v>
      </c>
      <c r="E47" s="1305"/>
      <c r="F47" s="1307">
        <v>802.88</v>
      </c>
      <c r="G47" s="1319">
        <f>F47*(100-$G$30)/100</f>
        <v>802.88</v>
      </c>
    </row>
    <row r="48" spans="2:10" ht="14.25" customHeight="1">
      <c r="B48" s="492"/>
      <c r="C48" s="1303"/>
      <c r="D48" s="1305"/>
      <c r="E48" s="1305"/>
      <c r="F48" s="1307"/>
      <c r="G48" s="1319"/>
    </row>
    <row r="49" spans="2:7" ht="14.25" customHeight="1">
      <c r="B49" s="492"/>
      <c r="C49" s="1303"/>
      <c r="D49" s="1305"/>
      <c r="E49" s="1305"/>
      <c r="F49" s="1307"/>
      <c r="G49" s="1319"/>
    </row>
    <row r="50" spans="2:7" ht="14.25" customHeight="1">
      <c r="B50" s="492"/>
      <c r="C50" s="1304"/>
      <c r="D50" s="1306"/>
      <c r="E50" s="1306"/>
      <c r="F50" s="1308"/>
      <c r="G50" s="1320"/>
    </row>
    <row r="51" spans="2:7" ht="14.25" customHeight="1" thickBot="1">
      <c r="B51" s="494"/>
      <c r="C51" s="524"/>
      <c r="D51" s="524"/>
      <c r="E51" s="524"/>
      <c r="F51" s="524"/>
      <c r="G51" s="525"/>
    </row>
    <row r="52" spans="2:7" ht="14.25" customHeight="1" thickBot="1">
      <c r="B52" s="495"/>
      <c r="C52" s="502"/>
      <c r="D52" s="502"/>
      <c r="E52" s="502"/>
      <c r="F52" s="502"/>
      <c r="G52" s="502"/>
    </row>
    <row r="53" spans="2:7" ht="14.25" customHeight="1">
      <c r="B53" s="501"/>
      <c r="C53" s="508"/>
      <c r="D53" s="508"/>
      <c r="E53" s="508"/>
      <c r="F53" s="508"/>
      <c r="G53" s="509"/>
    </row>
    <row r="54" spans="2:7" ht="14.25" customHeight="1">
      <c r="B54" s="492"/>
      <c r="C54" s="1303" t="s">
        <v>2090</v>
      </c>
      <c r="D54" s="1305" t="s">
        <v>2088</v>
      </c>
      <c r="E54" s="1305"/>
      <c r="F54" s="1307">
        <v>709.28</v>
      </c>
      <c r="G54" s="1319">
        <f>F54*(100-$G$30)/100</f>
        <v>709.28</v>
      </c>
    </row>
    <row r="55" spans="2:7" ht="14.25" customHeight="1">
      <c r="B55" s="492"/>
      <c r="C55" s="1303"/>
      <c r="D55" s="1305"/>
      <c r="E55" s="1305"/>
      <c r="F55" s="1307"/>
      <c r="G55" s="1319"/>
    </row>
    <row r="56" spans="2:7" ht="14.25" customHeight="1">
      <c r="B56" s="492"/>
      <c r="C56" s="1303"/>
      <c r="D56" s="1305"/>
      <c r="E56" s="1305"/>
      <c r="F56" s="1307"/>
      <c r="G56" s="1319"/>
    </row>
    <row r="57" spans="2:7" ht="14.25" customHeight="1">
      <c r="B57" s="492"/>
      <c r="C57" s="1304"/>
      <c r="D57" s="1306"/>
      <c r="E57" s="1306"/>
      <c r="F57" s="1308"/>
      <c r="G57" s="1320"/>
    </row>
    <row r="58" spans="2:7" ht="14.25" customHeight="1" thickBot="1">
      <c r="B58" s="494"/>
      <c r="C58" s="524"/>
      <c r="D58" s="524"/>
      <c r="E58" s="524"/>
      <c r="F58" s="524"/>
      <c r="G58" s="525"/>
    </row>
    <row r="59" spans="2:7" ht="9.9499999999999993" customHeight="1">
      <c r="B59" s="495"/>
      <c r="C59" s="502"/>
      <c r="D59" s="502"/>
      <c r="E59" s="502"/>
      <c r="F59" s="502"/>
      <c r="G59" s="502"/>
    </row>
    <row r="60" spans="2:7" ht="14.25" customHeight="1">
      <c r="B60" s="495"/>
      <c r="C60" s="502"/>
      <c r="D60" s="502"/>
      <c r="E60" s="502"/>
      <c r="F60" s="502"/>
      <c r="G60" s="502"/>
    </row>
    <row r="61" spans="2:7" ht="14.25" customHeight="1">
      <c r="B61" s="495"/>
      <c r="C61" s="502"/>
      <c r="D61" s="502"/>
      <c r="E61" s="502"/>
      <c r="F61" s="502"/>
      <c r="G61" s="502"/>
    </row>
    <row r="62" spans="2:7" ht="14.25" customHeight="1">
      <c r="B62" s="495"/>
      <c r="C62" s="502"/>
      <c r="D62" s="502"/>
      <c r="E62" s="502"/>
      <c r="F62" s="502"/>
      <c r="G62" s="502"/>
    </row>
    <row r="63" spans="2:7" ht="14.25" customHeight="1">
      <c r="B63" s="495"/>
      <c r="C63" s="502"/>
      <c r="D63" s="502"/>
      <c r="E63" s="502"/>
      <c r="F63" s="502"/>
      <c r="G63" s="502"/>
    </row>
    <row r="64" spans="2:7" ht="14.25" customHeight="1">
      <c r="B64" s="495"/>
      <c r="C64" s="502"/>
      <c r="D64" s="502"/>
      <c r="E64" s="502"/>
      <c r="F64" s="502"/>
      <c r="G64" s="502"/>
    </row>
    <row r="65" spans="2:7" ht="14.25" customHeight="1">
      <c r="B65" s="1301" t="s">
        <v>2091</v>
      </c>
      <c r="C65" s="1302"/>
      <c r="D65" s="1302"/>
      <c r="E65" s="1302"/>
      <c r="F65" s="1302"/>
      <c r="G65" s="735" t="str">
        <f>MID('RABATOVÝ LIST '!J26,1,2)</f>
        <v>00</v>
      </c>
    </row>
    <row r="66" spans="2:7" ht="9.9499999999999993" customHeight="1" thickBot="1">
      <c r="B66" s="495"/>
      <c r="C66" s="502"/>
      <c r="D66" s="502"/>
      <c r="E66" s="502"/>
      <c r="F66" s="502"/>
      <c r="G66" s="502"/>
    </row>
    <row r="67" spans="2:7" ht="14.25" customHeight="1">
      <c r="B67" s="501"/>
      <c r="C67" s="508"/>
      <c r="D67" s="508"/>
      <c r="E67" s="508"/>
      <c r="F67" s="508"/>
      <c r="G67" s="509"/>
    </row>
    <row r="68" spans="2:7" ht="14.25" customHeight="1">
      <c r="B68" s="492"/>
      <c r="C68" s="1303" t="s">
        <v>2092</v>
      </c>
      <c r="D68" s="1305" t="s">
        <v>2093</v>
      </c>
      <c r="E68" s="1305"/>
      <c r="F68" s="1307">
        <v>418.81</v>
      </c>
      <c r="G68" s="1319">
        <f>F68*(100-$G$65)/100</f>
        <v>418.81</v>
      </c>
    </row>
    <row r="69" spans="2:7" ht="14.25" customHeight="1">
      <c r="B69" s="492"/>
      <c r="C69" s="1303"/>
      <c r="D69" s="1305"/>
      <c r="E69" s="1305"/>
      <c r="F69" s="1307"/>
      <c r="G69" s="1319"/>
    </row>
    <row r="70" spans="2:7" ht="14.25" customHeight="1">
      <c r="B70" s="492"/>
      <c r="C70" s="1303"/>
      <c r="D70" s="1305"/>
      <c r="E70" s="1305"/>
      <c r="F70" s="1307"/>
      <c r="G70" s="1319"/>
    </row>
    <row r="71" spans="2:7" ht="14.25" customHeight="1">
      <c r="B71" s="492"/>
      <c r="C71" s="1304"/>
      <c r="D71" s="1306"/>
      <c r="E71" s="1306"/>
      <c r="F71" s="1308"/>
      <c r="G71" s="1320"/>
    </row>
    <row r="72" spans="2:7" ht="14.25" customHeight="1" thickBot="1">
      <c r="B72" s="494"/>
      <c r="C72" s="524"/>
      <c r="D72" s="524"/>
      <c r="E72" s="524"/>
      <c r="F72" s="524"/>
      <c r="G72" s="525"/>
    </row>
    <row r="73" spans="2:7" ht="9.9499999999999993" customHeight="1" thickBot="1">
      <c r="B73" s="495"/>
      <c r="C73" s="502"/>
      <c r="D73" s="502"/>
      <c r="E73" s="502"/>
      <c r="F73" s="502"/>
      <c r="G73" s="502"/>
    </row>
    <row r="74" spans="2:7" ht="14.25" customHeight="1">
      <c r="B74" s="501"/>
      <c r="C74" s="508"/>
      <c r="D74" s="508"/>
      <c r="E74" s="508"/>
      <c r="F74" s="508"/>
      <c r="G74" s="509"/>
    </row>
    <row r="75" spans="2:7" ht="14.25" customHeight="1">
      <c r="B75" s="492"/>
      <c r="C75" s="1303" t="s">
        <v>2094</v>
      </c>
      <c r="D75" s="1305" t="s">
        <v>2095</v>
      </c>
      <c r="E75" s="1305"/>
      <c r="F75" s="1307">
        <v>428.06</v>
      </c>
      <c r="G75" s="1319">
        <f>F75*(100-$G$65)/100</f>
        <v>428.06</v>
      </c>
    </row>
    <row r="76" spans="2:7" ht="14.25" customHeight="1">
      <c r="B76" s="492"/>
      <c r="C76" s="1303"/>
      <c r="D76" s="1305"/>
      <c r="E76" s="1305"/>
      <c r="F76" s="1307"/>
      <c r="G76" s="1319"/>
    </row>
    <row r="77" spans="2:7" ht="14.25" customHeight="1">
      <c r="B77" s="492"/>
      <c r="C77" s="1303"/>
      <c r="D77" s="1305"/>
      <c r="E77" s="1305"/>
      <c r="F77" s="1307"/>
      <c r="G77" s="1319"/>
    </row>
    <row r="78" spans="2:7" ht="14.25" customHeight="1">
      <c r="B78" s="492"/>
      <c r="C78" s="1304"/>
      <c r="D78" s="1306"/>
      <c r="E78" s="1306"/>
      <c r="F78" s="1308"/>
      <c r="G78" s="1320"/>
    </row>
    <row r="79" spans="2:7" ht="14.25" customHeight="1" thickBot="1">
      <c r="B79" s="494"/>
      <c r="C79" s="524"/>
      <c r="D79" s="524"/>
      <c r="E79" s="524"/>
      <c r="F79" s="524"/>
      <c r="G79" s="525"/>
    </row>
    <row r="80" spans="2:7" ht="9.9499999999999993" customHeight="1">
      <c r="B80" s="495"/>
      <c r="C80" s="502"/>
      <c r="D80" s="502"/>
      <c r="E80" s="502"/>
      <c r="F80" s="502"/>
      <c r="G80" s="502"/>
    </row>
    <row r="81" spans="2:7" ht="14.25" customHeight="1">
      <c r="B81" s="1301" t="s">
        <v>2096</v>
      </c>
      <c r="C81" s="1302"/>
      <c r="D81" s="1302"/>
      <c r="E81" s="1302"/>
      <c r="F81" s="1302"/>
      <c r="G81" s="735" t="str">
        <f>MID('RABATOVÝ LIST '!J26,1,2)</f>
        <v>00</v>
      </c>
    </row>
    <row r="82" spans="2:7" ht="9.9499999999999993" customHeight="1" thickBot="1">
      <c r="B82" s="495"/>
      <c r="C82" s="502"/>
      <c r="D82" s="502"/>
      <c r="E82" s="502"/>
      <c r="F82" s="502"/>
      <c r="G82" s="502"/>
    </row>
    <row r="83" spans="2:7" ht="14.25" customHeight="1">
      <c r="B83" s="501"/>
      <c r="C83" s="508"/>
      <c r="D83" s="508"/>
      <c r="E83" s="508"/>
      <c r="F83" s="508"/>
      <c r="G83" s="509"/>
    </row>
    <row r="84" spans="2:7" ht="14.25" customHeight="1">
      <c r="B84" s="492"/>
      <c r="C84" s="1303" t="s">
        <v>2097</v>
      </c>
      <c r="D84" s="1305" t="s">
        <v>2098</v>
      </c>
      <c r="E84" s="1305"/>
      <c r="F84" s="1307">
        <v>703.46</v>
      </c>
      <c r="G84" s="1319">
        <f>F84*(100-$G$81)/100</f>
        <v>703.46</v>
      </c>
    </row>
    <row r="85" spans="2:7" ht="14.25" customHeight="1">
      <c r="B85" s="492"/>
      <c r="C85" s="1303"/>
      <c r="D85" s="1305"/>
      <c r="E85" s="1305"/>
      <c r="F85" s="1307"/>
      <c r="G85" s="1319"/>
    </row>
    <row r="86" spans="2:7" ht="14.25" customHeight="1">
      <c r="B86" s="492"/>
      <c r="C86" s="1303"/>
      <c r="D86" s="1305"/>
      <c r="E86" s="1305"/>
      <c r="F86" s="1307"/>
      <c r="G86" s="1319"/>
    </row>
    <row r="87" spans="2:7" ht="14.25" customHeight="1">
      <c r="B87" s="492"/>
      <c r="C87" s="1304"/>
      <c r="D87" s="1306"/>
      <c r="E87" s="1306"/>
      <c r="F87" s="1308"/>
      <c r="G87" s="1320"/>
    </row>
    <row r="88" spans="2:7" ht="14.25" customHeight="1" thickBot="1">
      <c r="B88" s="494"/>
      <c r="C88" s="524"/>
      <c r="D88" s="524"/>
      <c r="E88" s="524"/>
      <c r="F88" s="524"/>
      <c r="G88" s="525"/>
    </row>
    <row r="89" spans="2:7" ht="9.9499999999999993" customHeight="1" thickBot="1">
      <c r="B89" s="495"/>
      <c r="C89" s="502"/>
      <c r="D89" s="502"/>
      <c r="E89" s="502"/>
      <c r="F89" s="502"/>
      <c r="G89" s="502"/>
    </row>
    <row r="90" spans="2:7" ht="14.25" customHeight="1">
      <c r="B90" s="501"/>
      <c r="C90" s="508"/>
      <c r="D90" s="508"/>
      <c r="E90" s="508"/>
      <c r="F90" s="508"/>
      <c r="G90" s="509"/>
    </row>
    <row r="91" spans="2:7" ht="14.25" customHeight="1">
      <c r="B91" s="492"/>
      <c r="C91" s="1303" t="s">
        <v>2099</v>
      </c>
      <c r="D91" s="1305" t="s">
        <v>2100</v>
      </c>
      <c r="E91" s="1305"/>
      <c r="F91" s="1307">
        <v>1117.17</v>
      </c>
      <c r="G91" s="1319">
        <f>F91*(100-$G$81)/100</f>
        <v>1117.17</v>
      </c>
    </row>
    <row r="92" spans="2:7" ht="14.25" customHeight="1">
      <c r="B92" s="492"/>
      <c r="C92" s="1303"/>
      <c r="D92" s="1305"/>
      <c r="E92" s="1305"/>
      <c r="F92" s="1307"/>
      <c r="G92" s="1319"/>
    </row>
    <row r="93" spans="2:7" ht="14.25" customHeight="1">
      <c r="B93" s="492"/>
      <c r="C93" s="1303"/>
      <c r="D93" s="1305"/>
      <c r="E93" s="1305"/>
      <c r="F93" s="1307"/>
      <c r="G93" s="1319"/>
    </row>
    <row r="94" spans="2:7" ht="14.25" customHeight="1">
      <c r="B94" s="492"/>
      <c r="C94" s="1304"/>
      <c r="D94" s="1306"/>
      <c r="E94" s="1306"/>
      <c r="F94" s="1308"/>
      <c r="G94" s="1320"/>
    </row>
    <row r="95" spans="2:7" ht="14.25" customHeight="1" thickBot="1">
      <c r="B95" s="494"/>
      <c r="C95" s="524"/>
      <c r="D95" s="524"/>
      <c r="E95" s="524"/>
      <c r="F95" s="524"/>
      <c r="G95" s="525"/>
    </row>
    <row r="96" spans="2:7" ht="9.9499999999999993" customHeight="1" thickBot="1">
      <c r="B96" s="495"/>
      <c r="C96" s="502"/>
      <c r="D96" s="502"/>
      <c r="E96" s="502"/>
      <c r="F96" s="502"/>
      <c r="G96" s="502"/>
    </row>
    <row r="97" spans="2:7" ht="14.25" customHeight="1">
      <c r="B97" s="501"/>
      <c r="C97" s="508"/>
      <c r="D97" s="508"/>
      <c r="E97" s="508"/>
      <c r="F97" s="508"/>
      <c r="G97" s="509"/>
    </row>
    <row r="98" spans="2:7" ht="14.25" customHeight="1">
      <c r="B98" s="492"/>
      <c r="C98" s="1303" t="s">
        <v>2101</v>
      </c>
      <c r="D98" s="1305" t="s">
        <v>2102</v>
      </c>
      <c r="E98" s="1305"/>
      <c r="F98" s="1307">
        <v>1082.6400000000001</v>
      </c>
      <c r="G98" s="1319">
        <f>F98*(100-$G$81)/100</f>
        <v>1082.6400000000001</v>
      </c>
    </row>
    <row r="99" spans="2:7" ht="14.25" customHeight="1">
      <c r="B99" s="492"/>
      <c r="C99" s="1303"/>
      <c r="D99" s="1305"/>
      <c r="E99" s="1305"/>
      <c r="F99" s="1307"/>
      <c r="G99" s="1319"/>
    </row>
    <row r="100" spans="2:7" ht="14.25" customHeight="1">
      <c r="B100" s="492"/>
      <c r="C100" s="1303"/>
      <c r="D100" s="1305"/>
      <c r="E100" s="1305"/>
      <c r="F100" s="1307"/>
      <c r="G100" s="1319"/>
    </row>
    <row r="101" spans="2:7" ht="14.25" customHeight="1">
      <c r="B101" s="492"/>
      <c r="C101" s="1304"/>
      <c r="D101" s="1306"/>
      <c r="E101" s="1306"/>
      <c r="F101" s="1308"/>
      <c r="G101" s="1320"/>
    </row>
    <row r="102" spans="2:7" ht="14.25" customHeight="1" thickBot="1">
      <c r="B102" s="494"/>
      <c r="C102" s="524"/>
      <c r="D102" s="524"/>
      <c r="E102" s="524"/>
      <c r="F102" s="524"/>
      <c r="G102" s="525"/>
    </row>
    <row r="103" spans="2:7" ht="9.9499999999999993" customHeight="1" thickBot="1">
      <c r="B103" s="495"/>
      <c r="C103" s="502"/>
      <c r="D103" s="502"/>
      <c r="E103" s="502"/>
      <c r="F103" s="502"/>
      <c r="G103" s="502"/>
    </row>
    <row r="104" spans="2:7" ht="14.25" customHeight="1">
      <c r="B104" s="501"/>
      <c r="C104" s="508"/>
      <c r="D104" s="508"/>
      <c r="E104" s="508"/>
      <c r="F104" s="508"/>
      <c r="G104" s="509"/>
    </row>
    <row r="105" spans="2:7" ht="14.25" customHeight="1">
      <c r="B105" s="492"/>
      <c r="C105" s="1303" t="s">
        <v>2103</v>
      </c>
      <c r="D105" s="1305" t="s">
        <v>2104</v>
      </c>
      <c r="E105" s="1305"/>
      <c r="F105" s="1307">
        <v>2170.48</v>
      </c>
      <c r="G105" s="1319">
        <f>F105*(100-$G$81)/100</f>
        <v>2170.48</v>
      </c>
    </row>
    <row r="106" spans="2:7" ht="14.25" customHeight="1">
      <c r="B106" s="492"/>
      <c r="C106" s="1303"/>
      <c r="D106" s="1305"/>
      <c r="E106" s="1305"/>
      <c r="F106" s="1307"/>
      <c r="G106" s="1319"/>
    </row>
    <row r="107" spans="2:7" ht="14.25" customHeight="1">
      <c r="B107" s="492"/>
      <c r="C107" s="1303"/>
      <c r="D107" s="1305"/>
      <c r="E107" s="1305"/>
      <c r="F107" s="1307"/>
      <c r="G107" s="1319"/>
    </row>
    <row r="108" spans="2:7" ht="14.25" customHeight="1">
      <c r="B108" s="492"/>
      <c r="C108" s="1304"/>
      <c r="D108" s="1306"/>
      <c r="E108" s="1306"/>
      <c r="F108" s="1308"/>
      <c r="G108" s="1320"/>
    </row>
    <row r="109" spans="2:7" ht="14.25" customHeight="1" thickBot="1">
      <c r="B109" s="494"/>
      <c r="C109" s="524"/>
      <c r="D109" s="524"/>
      <c r="E109" s="524"/>
      <c r="F109" s="524"/>
      <c r="G109" s="525"/>
    </row>
    <row r="110" spans="2:7" ht="9.9499999999999993" customHeight="1">
      <c r="B110" s="495"/>
      <c r="C110" s="502"/>
      <c r="D110" s="502"/>
      <c r="E110" s="502"/>
      <c r="F110" s="502"/>
      <c r="G110" s="502"/>
    </row>
    <row r="111" spans="2:7" ht="14.25" customHeight="1">
      <c r="B111" s="1301" t="s">
        <v>2105</v>
      </c>
      <c r="C111" s="1302"/>
      <c r="D111" s="1302"/>
      <c r="E111" s="1302"/>
      <c r="F111" s="1302"/>
      <c r="G111" s="735" t="str">
        <f>MID('RABATOVÝ LIST '!J26,1,2)</f>
        <v>00</v>
      </c>
    </row>
    <row r="112" spans="2:7" ht="9.9499999999999993" customHeight="1" thickBot="1">
      <c r="B112" s="495"/>
      <c r="C112" s="502"/>
      <c r="D112" s="502"/>
      <c r="E112" s="502"/>
      <c r="F112" s="502"/>
      <c r="G112" s="502"/>
    </row>
    <row r="113" spans="2:7" ht="14.25" customHeight="1">
      <c r="B113" s="501"/>
      <c r="C113" s="508"/>
      <c r="D113" s="508"/>
      <c r="E113" s="508"/>
      <c r="F113" s="508"/>
      <c r="G113" s="509"/>
    </row>
    <row r="114" spans="2:7" ht="14.25" customHeight="1">
      <c r="B114" s="492"/>
      <c r="C114" s="1303" t="s">
        <v>2106</v>
      </c>
      <c r="D114" s="1305" t="s">
        <v>2107</v>
      </c>
      <c r="E114" s="1305"/>
      <c r="F114" s="1307">
        <v>2535.62</v>
      </c>
      <c r="G114" s="1319">
        <f>F114*(100-$G$111)/100</f>
        <v>2535.62</v>
      </c>
    </row>
    <row r="115" spans="2:7" ht="14.25" customHeight="1">
      <c r="B115" s="492"/>
      <c r="C115" s="1303"/>
      <c r="D115" s="1305"/>
      <c r="E115" s="1305"/>
      <c r="F115" s="1307"/>
      <c r="G115" s="1319"/>
    </row>
    <row r="116" spans="2:7" ht="14.25" customHeight="1">
      <c r="B116" s="492"/>
      <c r="C116" s="1303"/>
      <c r="D116" s="1305"/>
      <c r="E116" s="1305"/>
      <c r="F116" s="1307"/>
      <c r="G116" s="1319"/>
    </row>
    <row r="117" spans="2:7" ht="14.25" customHeight="1">
      <c r="B117" s="492"/>
      <c r="C117" s="1304"/>
      <c r="D117" s="1306"/>
      <c r="E117" s="1306"/>
      <c r="F117" s="1308"/>
      <c r="G117" s="1320"/>
    </row>
    <row r="118" spans="2:7" ht="14.25" customHeight="1" thickBot="1">
      <c r="B118" s="494"/>
      <c r="C118" s="524"/>
      <c r="D118" s="524"/>
      <c r="E118" s="524"/>
      <c r="F118" s="524"/>
      <c r="G118" s="525"/>
    </row>
    <row r="119" spans="2:7" ht="14.25" customHeight="1" thickBot="1">
      <c r="B119" s="495"/>
      <c r="C119" s="502"/>
      <c r="D119" s="502"/>
      <c r="E119" s="502"/>
      <c r="F119" s="502"/>
      <c r="G119" s="502"/>
    </row>
    <row r="120" spans="2:7" ht="14.25" customHeight="1">
      <c r="B120" s="501"/>
      <c r="C120" s="508"/>
      <c r="D120" s="508"/>
      <c r="E120" s="508"/>
      <c r="F120" s="508"/>
      <c r="G120" s="509"/>
    </row>
    <row r="121" spans="2:7" ht="14.25" customHeight="1">
      <c r="B121" s="492"/>
      <c r="C121" s="1303" t="s">
        <v>2108</v>
      </c>
      <c r="D121" s="1305" t="s">
        <v>2109</v>
      </c>
      <c r="E121" s="1305"/>
      <c r="F121" s="1307">
        <v>2529.1799999999998</v>
      </c>
      <c r="G121" s="1319">
        <f>F121*(100-$G$111)/100</f>
        <v>2529.1799999999998</v>
      </c>
    </row>
    <row r="122" spans="2:7" ht="14.25" customHeight="1">
      <c r="B122" s="492"/>
      <c r="C122" s="1303"/>
      <c r="D122" s="1305"/>
      <c r="E122" s="1305"/>
      <c r="F122" s="1307"/>
      <c r="G122" s="1319"/>
    </row>
    <row r="123" spans="2:7" ht="14.25" customHeight="1">
      <c r="B123" s="492"/>
      <c r="C123" s="1303"/>
      <c r="D123" s="1305"/>
      <c r="E123" s="1305"/>
      <c r="F123" s="1307"/>
      <c r="G123" s="1319"/>
    </row>
    <row r="124" spans="2:7" ht="14.25" customHeight="1">
      <c r="B124" s="492"/>
      <c r="C124" s="1304"/>
      <c r="D124" s="1306"/>
      <c r="E124" s="1306"/>
      <c r="F124" s="1308"/>
      <c r="G124" s="1320"/>
    </row>
    <row r="125" spans="2:7" ht="14.25" customHeight="1" thickBot="1">
      <c r="B125" s="494"/>
      <c r="C125" s="524"/>
      <c r="D125" s="524"/>
      <c r="E125" s="524"/>
      <c r="F125" s="524"/>
      <c r="G125" s="525"/>
    </row>
    <row r="126" spans="2:7" ht="14.25" customHeight="1">
      <c r="B126" s="495"/>
      <c r="C126" s="502"/>
      <c r="D126" s="502"/>
      <c r="E126" s="502"/>
      <c r="F126" s="502"/>
      <c r="G126" s="502"/>
    </row>
    <row r="127" spans="2:7" ht="14.25" customHeight="1">
      <c r="B127" s="495"/>
      <c r="C127" s="502"/>
      <c r="D127" s="502"/>
      <c r="E127" s="502"/>
      <c r="F127" s="502"/>
      <c r="G127" s="502"/>
    </row>
    <row r="128" spans="2:7" ht="14.25" customHeight="1">
      <c r="B128" s="495"/>
      <c r="C128" s="502"/>
      <c r="D128" s="502"/>
      <c r="E128" s="502"/>
      <c r="F128" s="502"/>
      <c r="G128" s="502"/>
    </row>
    <row r="129" spans="2:7" ht="9.9499999999999993" customHeight="1">
      <c r="B129" s="495"/>
      <c r="C129" s="502"/>
      <c r="D129" s="502"/>
      <c r="E129" s="502"/>
      <c r="F129" s="502"/>
      <c r="G129" s="502"/>
    </row>
    <row r="130" spans="2:7" ht="14.25" customHeight="1">
      <c r="B130" s="1301" t="s">
        <v>2110</v>
      </c>
      <c r="C130" s="1302"/>
      <c r="D130" s="1302"/>
      <c r="E130" s="1302"/>
      <c r="F130" s="1302"/>
      <c r="G130" s="735" t="str">
        <f>MID('RABATOVÝ LIST '!J26,1,2)</f>
        <v>00</v>
      </c>
    </row>
    <row r="131" spans="2:7" ht="9.9499999999999993" customHeight="1" thickBot="1">
      <c r="B131" s="495"/>
      <c r="C131" s="502"/>
      <c r="D131" s="502"/>
      <c r="E131" s="502"/>
      <c r="F131" s="502"/>
      <c r="G131" s="502"/>
    </row>
    <row r="132" spans="2:7" ht="14.25" customHeight="1">
      <c r="B132" s="501"/>
      <c r="C132" s="508"/>
      <c r="D132" s="508"/>
      <c r="E132" s="508"/>
      <c r="F132" s="508"/>
      <c r="G132" s="509"/>
    </row>
    <row r="133" spans="2:7" ht="14.25" customHeight="1">
      <c r="B133" s="492"/>
      <c r="C133" s="1303" t="s">
        <v>2111</v>
      </c>
      <c r="D133" s="1305" t="s">
        <v>2112</v>
      </c>
      <c r="E133" s="1305"/>
      <c r="F133" s="1307">
        <v>1106.56</v>
      </c>
      <c r="G133" s="1319">
        <f>F133*(100-$G$130)/100</f>
        <v>1106.56</v>
      </c>
    </row>
    <row r="134" spans="2:7" ht="14.25" customHeight="1">
      <c r="B134" s="492"/>
      <c r="C134" s="1303"/>
      <c r="D134" s="1305"/>
      <c r="E134" s="1305"/>
      <c r="F134" s="1307"/>
      <c r="G134" s="1319"/>
    </row>
    <row r="135" spans="2:7" ht="14.25" customHeight="1">
      <c r="B135" s="492"/>
      <c r="C135" s="1303"/>
      <c r="D135" s="1305"/>
      <c r="E135" s="1305"/>
      <c r="F135" s="1307"/>
      <c r="G135" s="1319"/>
    </row>
    <row r="136" spans="2:7" ht="14.25" customHeight="1">
      <c r="B136" s="492"/>
      <c r="C136" s="1304"/>
      <c r="D136" s="1306"/>
      <c r="E136" s="1306"/>
      <c r="F136" s="1308"/>
      <c r="G136" s="1320"/>
    </row>
    <row r="137" spans="2:7" ht="14.25" customHeight="1" thickBot="1">
      <c r="B137" s="494"/>
      <c r="C137" s="524"/>
      <c r="D137" s="524"/>
      <c r="E137" s="524"/>
      <c r="F137" s="524"/>
      <c r="G137" s="525"/>
    </row>
    <row r="138" spans="2:7" ht="9.9499999999999993" customHeight="1" thickBot="1">
      <c r="B138" s="495"/>
      <c r="C138" s="502"/>
      <c r="D138" s="502"/>
      <c r="E138" s="502"/>
      <c r="F138" s="502"/>
      <c r="G138" s="502"/>
    </row>
    <row r="139" spans="2:7" ht="14.25" customHeight="1">
      <c r="B139" s="501"/>
      <c r="C139" s="508"/>
      <c r="D139" s="508"/>
      <c r="E139" s="508"/>
      <c r="F139" s="508"/>
      <c r="G139" s="509"/>
    </row>
    <row r="140" spans="2:7" ht="14.25" customHeight="1">
      <c r="B140" s="492"/>
      <c r="C140" s="1303" t="s">
        <v>2113</v>
      </c>
      <c r="D140" s="1305" t="s">
        <v>2114</v>
      </c>
      <c r="E140" s="1305"/>
      <c r="F140" s="1307">
        <v>3531.42</v>
      </c>
      <c r="G140" s="1319">
        <f>F140*(100-$G$130)/100</f>
        <v>3531.42</v>
      </c>
    </row>
    <row r="141" spans="2:7" ht="14.25" customHeight="1">
      <c r="B141" s="492"/>
      <c r="C141" s="1303"/>
      <c r="D141" s="1305"/>
      <c r="E141" s="1305"/>
      <c r="F141" s="1307"/>
      <c r="G141" s="1319"/>
    </row>
    <row r="142" spans="2:7" ht="14.25" customHeight="1">
      <c r="B142" s="492"/>
      <c r="C142" s="1303"/>
      <c r="D142" s="1305"/>
      <c r="E142" s="1305"/>
      <c r="F142" s="1307"/>
      <c r="G142" s="1319"/>
    </row>
    <row r="143" spans="2:7" ht="14.25" customHeight="1">
      <c r="B143" s="492"/>
      <c r="C143" s="1304"/>
      <c r="D143" s="1306"/>
      <c r="E143" s="1306"/>
      <c r="F143" s="1308"/>
      <c r="G143" s="1320"/>
    </row>
    <row r="144" spans="2:7" ht="14.25" customHeight="1" thickBot="1">
      <c r="B144" s="494"/>
      <c r="C144" s="524"/>
      <c r="D144" s="524"/>
      <c r="E144" s="524"/>
      <c r="F144" s="524"/>
      <c r="G144" s="525"/>
    </row>
    <row r="145" spans="2:7" ht="9.9499999999999993" customHeight="1" thickBot="1">
      <c r="B145" s="495"/>
      <c r="C145" s="502"/>
      <c r="D145" s="502"/>
      <c r="E145" s="502"/>
      <c r="F145" s="502"/>
      <c r="G145" s="502"/>
    </row>
    <row r="146" spans="2:7" ht="14.25" customHeight="1">
      <c r="B146" s="737"/>
      <c r="C146" s="508"/>
      <c r="D146" s="508"/>
      <c r="E146" s="508"/>
      <c r="F146" s="508"/>
      <c r="G146" s="509"/>
    </row>
    <row r="147" spans="2:7" ht="14.25" customHeight="1">
      <c r="B147" s="738"/>
      <c r="C147" s="1303" t="s">
        <v>2115</v>
      </c>
      <c r="D147" s="1305" t="s">
        <v>2116</v>
      </c>
      <c r="E147" s="1305"/>
      <c r="F147" s="1307">
        <v>3602.98</v>
      </c>
      <c r="G147" s="1319">
        <f>F147*(100-$G$130)/100</f>
        <v>3602.98</v>
      </c>
    </row>
    <row r="148" spans="2:7" ht="14.25" customHeight="1">
      <c r="B148" s="738"/>
      <c r="C148" s="1303"/>
      <c r="D148" s="1305"/>
      <c r="E148" s="1305"/>
      <c r="F148" s="1307"/>
      <c r="G148" s="1319"/>
    </row>
    <row r="149" spans="2:7" ht="14.25" customHeight="1">
      <c r="B149" s="738"/>
      <c r="C149" s="1303"/>
      <c r="D149" s="1305"/>
      <c r="E149" s="1305"/>
      <c r="F149" s="1307"/>
      <c r="G149" s="1319"/>
    </row>
    <row r="150" spans="2:7" ht="14.25" customHeight="1">
      <c r="B150" s="738"/>
      <c r="C150" s="1304"/>
      <c r="D150" s="1306"/>
      <c r="E150" s="1306"/>
      <c r="F150" s="1308"/>
      <c r="G150" s="1320"/>
    </row>
    <row r="151" spans="2:7" ht="14.25" customHeight="1" thickBot="1">
      <c r="B151" s="739"/>
      <c r="C151" s="524"/>
      <c r="D151" s="524"/>
      <c r="E151" s="524"/>
      <c r="F151" s="524"/>
      <c r="G151" s="525"/>
    </row>
    <row r="152" spans="2:7" ht="9.9499999999999993" customHeight="1" thickBot="1">
      <c r="B152" s="495"/>
      <c r="C152" s="502"/>
      <c r="D152" s="502"/>
      <c r="E152" s="502"/>
      <c r="F152" s="502"/>
      <c r="G152" s="502"/>
    </row>
    <row r="153" spans="2:7" ht="14.25" customHeight="1">
      <c r="B153" s="501"/>
      <c r="C153" s="508"/>
      <c r="D153" s="508"/>
      <c r="E153" s="508"/>
      <c r="F153" s="508"/>
      <c r="G153" s="509"/>
    </row>
    <row r="154" spans="2:7" ht="14.25" customHeight="1">
      <c r="B154" s="492"/>
      <c r="C154" s="1303" t="s">
        <v>2117</v>
      </c>
      <c r="D154" s="1321" t="s">
        <v>2118</v>
      </c>
      <c r="E154" s="1321"/>
      <c r="F154" s="1307">
        <v>6065.18</v>
      </c>
      <c r="G154" s="1319">
        <f>F154*(100-$G$130)/100</f>
        <v>6065.18</v>
      </c>
    </row>
    <row r="155" spans="2:7" ht="14.25" customHeight="1">
      <c r="B155" s="492"/>
      <c r="C155" s="1303"/>
      <c r="D155" s="1321"/>
      <c r="E155" s="1321"/>
      <c r="F155" s="1307"/>
      <c r="G155" s="1319"/>
    </row>
    <row r="156" spans="2:7" ht="14.25" customHeight="1">
      <c r="B156" s="492"/>
      <c r="C156" s="1303"/>
      <c r="D156" s="1321"/>
      <c r="E156" s="1321"/>
      <c r="F156" s="1307"/>
      <c r="G156" s="1319"/>
    </row>
    <row r="157" spans="2:7" ht="14.25" customHeight="1">
      <c r="B157" s="492"/>
      <c r="C157" s="1304"/>
      <c r="D157" s="1322"/>
      <c r="E157" s="1322"/>
      <c r="F157" s="1308"/>
      <c r="G157" s="1320"/>
    </row>
    <row r="158" spans="2:7" ht="14.25" customHeight="1" thickBot="1">
      <c r="B158" s="494"/>
      <c r="C158" s="524"/>
      <c r="D158" s="524"/>
      <c r="E158" s="524"/>
      <c r="F158" s="524"/>
      <c r="G158" s="525"/>
    </row>
    <row r="159" spans="2:7" ht="9.9499999999999993" customHeight="1" thickBot="1">
      <c r="B159" s="495"/>
      <c r="C159" s="502"/>
      <c r="D159" s="502"/>
      <c r="E159" s="502"/>
      <c r="F159" s="502"/>
      <c r="G159" s="502"/>
    </row>
    <row r="160" spans="2:7" ht="14.25" customHeight="1">
      <c r="B160" s="501"/>
      <c r="C160" s="508"/>
      <c r="D160" s="508"/>
      <c r="E160" s="508"/>
      <c r="F160" s="508"/>
      <c r="G160" s="509"/>
    </row>
    <row r="161" spans="2:7" ht="14.25" customHeight="1">
      <c r="B161" s="492"/>
      <c r="C161" s="1303" t="s">
        <v>2119</v>
      </c>
      <c r="D161" s="1321" t="s">
        <v>2120</v>
      </c>
      <c r="E161" s="1321"/>
      <c r="F161" s="1307">
        <v>6621.16</v>
      </c>
      <c r="G161" s="1319">
        <f>F161*(100-$G$130)/100</f>
        <v>6621.16</v>
      </c>
    </row>
    <row r="162" spans="2:7" ht="14.25" customHeight="1">
      <c r="B162" s="492"/>
      <c r="C162" s="1303"/>
      <c r="D162" s="1321"/>
      <c r="E162" s="1321"/>
      <c r="F162" s="1307"/>
      <c r="G162" s="1319"/>
    </row>
    <row r="163" spans="2:7" ht="14.25" customHeight="1">
      <c r="B163" s="492"/>
      <c r="C163" s="1303"/>
      <c r="D163" s="1321"/>
      <c r="E163" s="1321"/>
      <c r="F163" s="1307"/>
      <c r="G163" s="1319"/>
    </row>
    <row r="164" spans="2:7" ht="14.25" customHeight="1">
      <c r="B164" s="492"/>
      <c r="C164" s="1304"/>
      <c r="D164" s="1322"/>
      <c r="E164" s="1322"/>
      <c r="F164" s="1308"/>
      <c r="G164" s="1320"/>
    </row>
    <row r="165" spans="2:7" ht="14.25" customHeight="1" thickBot="1">
      <c r="B165" s="494"/>
      <c r="C165" s="524"/>
      <c r="D165" s="524"/>
      <c r="E165" s="524"/>
      <c r="F165" s="524"/>
      <c r="G165" s="525"/>
    </row>
    <row r="166" spans="2:7" ht="9.9499999999999993" customHeight="1" thickBot="1">
      <c r="B166" s="495"/>
      <c r="C166" s="502"/>
      <c r="D166" s="502"/>
      <c r="E166" s="502"/>
      <c r="F166" s="502"/>
      <c r="G166" s="502"/>
    </row>
    <row r="167" spans="2:7" ht="14.25" customHeight="1">
      <c r="B167" s="501"/>
      <c r="C167" s="508"/>
      <c r="D167" s="508"/>
      <c r="E167" s="508"/>
      <c r="F167" s="508"/>
      <c r="G167" s="509"/>
    </row>
    <row r="168" spans="2:7" ht="14.25" customHeight="1">
      <c r="B168" s="492"/>
      <c r="C168" s="1303" t="s">
        <v>2121</v>
      </c>
      <c r="D168" s="1305" t="s">
        <v>2122</v>
      </c>
      <c r="E168" s="1305"/>
      <c r="F168" s="1307">
        <v>4103.42</v>
      </c>
      <c r="G168" s="1319">
        <f>F168*(100-$G$130)/100</f>
        <v>4103.42</v>
      </c>
    </row>
    <row r="169" spans="2:7" ht="14.25" customHeight="1">
      <c r="B169" s="492"/>
      <c r="C169" s="1303"/>
      <c r="D169" s="1305"/>
      <c r="E169" s="1305"/>
      <c r="F169" s="1307"/>
      <c r="G169" s="1319"/>
    </row>
    <row r="170" spans="2:7" ht="14.25" customHeight="1">
      <c r="B170" s="492"/>
      <c r="C170" s="1303"/>
      <c r="D170" s="1305"/>
      <c r="E170" s="1305"/>
      <c r="F170" s="1307"/>
      <c r="G170" s="1319"/>
    </row>
    <row r="171" spans="2:7" ht="14.25" customHeight="1">
      <c r="B171" s="492"/>
      <c r="C171" s="1304"/>
      <c r="D171" s="1306"/>
      <c r="E171" s="1306"/>
      <c r="F171" s="1308"/>
      <c r="G171" s="1320"/>
    </row>
    <row r="172" spans="2:7" ht="14.25" customHeight="1" thickBot="1">
      <c r="B172" s="494"/>
      <c r="C172" s="524"/>
      <c r="D172" s="524"/>
      <c r="E172" s="524"/>
      <c r="F172" s="524"/>
      <c r="G172" s="525"/>
    </row>
    <row r="173" spans="2:7" ht="9.9499999999999993" customHeight="1" thickBot="1">
      <c r="B173" s="495"/>
      <c r="C173" s="502"/>
      <c r="D173" s="502"/>
      <c r="E173" s="502"/>
      <c r="F173" s="502"/>
      <c r="G173" s="502"/>
    </row>
    <row r="174" spans="2:7" ht="14.25" customHeight="1">
      <c r="B174" s="501"/>
      <c r="C174" s="508"/>
      <c r="D174" s="508"/>
      <c r="E174" s="508"/>
      <c r="F174" s="508"/>
      <c r="G174" s="509"/>
    </row>
    <row r="175" spans="2:7" ht="14.25" customHeight="1">
      <c r="B175" s="492"/>
      <c r="C175" s="1303" t="s">
        <v>2123</v>
      </c>
      <c r="D175" s="1305" t="s">
        <v>2124</v>
      </c>
      <c r="E175" s="1305"/>
      <c r="F175" s="1307">
        <v>4103.42</v>
      </c>
      <c r="G175" s="1319">
        <f>F175*(100-$G$130)/100</f>
        <v>4103.42</v>
      </c>
    </row>
    <row r="176" spans="2:7" ht="14.25" customHeight="1">
      <c r="B176" s="492"/>
      <c r="C176" s="1303"/>
      <c r="D176" s="1305"/>
      <c r="E176" s="1305"/>
      <c r="F176" s="1307"/>
      <c r="G176" s="1319"/>
    </row>
    <row r="177" spans="2:7" ht="14.25" customHeight="1">
      <c r="B177" s="492"/>
      <c r="C177" s="1303"/>
      <c r="D177" s="1305"/>
      <c r="E177" s="1305"/>
      <c r="F177" s="1307"/>
      <c r="G177" s="1319"/>
    </row>
    <row r="178" spans="2:7" ht="14.25" customHeight="1">
      <c r="B178" s="492"/>
      <c r="C178" s="1304"/>
      <c r="D178" s="1306"/>
      <c r="E178" s="1306"/>
      <c r="F178" s="1308"/>
      <c r="G178" s="1320"/>
    </row>
    <row r="179" spans="2:7" ht="14.25" customHeight="1" thickBot="1">
      <c r="B179" s="494"/>
      <c r="C179" s="524"/>
      <c r="D179" s="524"/>
      <c r="E179" s="524"/>
      <c r="F179" s="524"/>
      <c r="G179" s="525"/>
    </row>
    <row r="180" spans="2:7" ht="9.9499999999999993" customHeight="1" thickBot="1">
      <c r="B180" s="495"/>
      <c r="C180" s="502"/>
      <c r="D180" s="502"/>
      <c r="E180" s="502"/>
      <c r="F180" s="502"/>
      <c r="G180" s="502"/>
    </row>
    <row r="181" spans="2:7" ht="14.25" customHeight="1">
      <c r="B181" s="501"/>
      <c r="C181" s="508"/>
      <c r="D181" s="508"/>
      <c r="E181" s="508"/>
      <c r="F181" s="508"/>
      <c r="G181" s="509"/>
    </row>
    <row r="182" spans="2:7" ht="14.25" customHeight="1">
      <c r="B182" s="492"/>
      <c r="C182" s="1303" t="s">
        <v>2125</v>
      </c>
      <c r="D182" s="1321" t="s">
        <v>2126</v>
      </c>
      <c r="E182" s="1321"/>
      <c r="F182" s="1307">
        <v>7029.57</v>
      </c>
      <c r="G182" s="1319">
        <f>F182*(100-$G$130)/100</f>
        <v>7029.57</v>
      </c>
    </row>
    <row r="183" spans="2:7" ht="14.25" customHeight="1">
      <c r="B183" s="492"/>
      <c r="C183" s="1303"/>
      <c r="D183" s="1321"/>
      <c r="E183" s="1321"/>
      <c r="F183" s="1307"/>
      <c r="G183" s="1319"/>
    </row>
    <row r="184" spans="2:7" ht="14.25" customHeight="1">
      <c r="B184" s="492"/>
      <c r="C184" s="1303"/>
      <c r="D184" s="1321"/>
      <c r="E184" s="1321"/>
      <c r="F184" s="1307"/>
      <c r="G184" s="1319"/>
    </row>
    <row r="185" spans="2:7" ht="14.25" customHeight="1">
      <c r="B185" s="492"/>
      <c r="C185" s="1304"/>
      <c r="D185" s="1322"/>
      <c r="E185" s="1322"/>
      <c r="F185" s="1308"/>
      <c r="G185" s="1320"/>
    </row>
    <row r="186" spans="2:7" ht="14.25" customHeight="1" thickBot="1">
      <c r="B186" s="494"/>
      <c r="C186" s="524"/>
      <c r="D186" s="524"/>
      <c r="E186" s="524"/>
      <c r="F186" s="524"/>
      <c r="G186" s="525"/>
    </row>
    <row r="187" spans="2:7" ht="14.25" customHeight="1">
      <c r="B187" s="495"/>
      <c r="C187" s="502"/>
      <c r="D187" s="502"/>
      <c r="E187" s="502"/>
      <c r="F187" s="502"/>
      <c r="G187" s="502"/>
    </row>
    <row r="188" spans="2:7" ht="14.25" customHeight="1">
      <c r="B188" s="495"/>
      <c r="C188" s="502"/>
      <c r="D188" s="502"/>
      <c r="E188" s="502"/>
      <c r="F188" s="502"/>
      <c r="G188" s="502"/>
    </row>
    <row r="189" spans="2:7" ht="14.25" customHeight="1">
      <c r="B189" s="495"/>
      <c r="C189" s="502"/>
      <c r="D189" s="502"/>
      <c r="E189" s="502"/>
      <c r="F189" s="502"/>
      <c r="G189" s="502"/>
    </row>
    <row r="190" spans="2:7" ht="14.25" customHeight="1">
      <c r="B190" s="495"/>
      <c r="C190" s="502"/>
      <c r="D190" s="502"/>
      <c r="E190" s="502"/>
      <c r="F190" s="502"/>
      <c r="G190" s="502"/>
    </row>
    <row r="191" spans="2:7" ht="14.25" customHeight="1">
      <c r="B191" s="495"/>
      <c r="C191" s="502"/>
      <c r="D191" s="502"/>
      <c r="E191" s="502"/>
      <c r="F191" s="502"/>
      <c r="G191" s="502"/>
    </row>
    <row r="192" spans="2:7" ht="14.25" customHeight="1" thickBot="1">
      <c r="B192" s="495"/>
      <c r="C192" s="502"/>
      <c r="D192" s="502"/>
      <c r="E192" s="502"/>
      <c r="F192" s="502"/>
      <c r="G192" s="502"/>
    </row>
    <row r="193" spans="2:7" ht="14.25" customHeight="1">
      <c r="B193" s="501"/>
      <c r="C193" s="508"/>
      <c r="D193" s="508"/>
      <c r="E193" s="508"/>
      <c r="F193" s="508"/>
      <c r="G193" s="509"/>
    </row>
    <row r="194" spans="2:7" ht="14.25" customHeight="1">
      <c r="B194" s="492"/>
      <c r="C194" s="1303" t="s">
        <v>2127</v>
      </c>
      <c r="D194" s="1321" t="s">
        <v>2128</v>
      </c>
      <c r="E194" s="1321"/>
      <c r="F194" s="1307">
        <v>6180.62</v>
      </c>
      <c r="G194" s="1319">
        <f>F194*(100-$G$130)/100</f>
        <v>6180.62</v>
      </c>
    </row>
    <row r="195" spans="2:7" ht="14.25" customHeight="1">
      <c r="B195" s="492"/>
      <c r="C195" s="1303"/>
      <c r="D195" s="1321"/>
      <c r="E195" s="1321"/>
      <c r="F195" s="1307"/>
      <c r="G195" s="1319"/>
    </row>
    <row r="196" spans="2:7" ht="14.25" customHeight="1">
      <c r="B196" s="492"/>
      <c r="C196" s="1303"/>
      <c r="D196" s="1321"/>
      <c r="E196" s="1321"/>
      <c r="F196" s="1307"/>
      <c r="G196" s="1319"/>
    </row>
    <row r="197" spans="2:7" ht="14.25" customHeight="1">
      <c r="B197" s="492"/>
      <c r="C197" s="1304"/>
      <c r="D197" s="1322"/>
      <c r="E197" s="1322"/>
      <c r="F197" s="1308"/>
      <c r="G197" s="1320"/>
    </row>
    <row r="198" spans="2:7" ht="14.25" customHeight="1" thickBot="1">
      <c r="B198" s="494"/>
      <c r="C198" s="524"/>
      <c r="D198" s="524"/>
      <c r="E198" s="524"/>
      <c r="F198" s="524"/>
      <c r="G198" s="525"/>
    </row>
    <row r="199" spans="2:7" ht="9.9499999999999993" customHeight="1" thickBot="1">
      <c r="B199" s="495"/>
      <c r="C199" s="502"/>
      <c r="D199" s="502"/>
      <c r="E199" s="502"/>
      <c r="F199" s="502"/>
      <c r="G199" s="502"/>
    </row>
    <row r="200" spans="2:7" ht="14.25" customHeight="1">
      <c r="B200" s="501"/>
      <c r="C200" s="508"/>
      <c r="D200" s="508"/>
      <c r="E200" s="508"/>
      <c r="F200" s="508"/>
      <c r="G200" s="509"/>
    </row>
    <row r="201" spans="2:7" ht="14.25" customHeight="1">
      <c r="B201" s="492"/>
      <c r="C201" s="1303" t="s">
        <v>2129</v>
      </c>
      <c r="D201" s="1321" t="s">
        <v>2130</v>
      </c>
      <c r="E201" s="1321"/>
      <c r="F201" s="1307">
        <v>241.28</v>
      </c>
      <c r="G201" s="1319">
        <f>F201*(100-$G$130)/100</f>
        <v>241.28</v>
      </c>
    </row>
    <row r="202" spans="2:7" ht="14.25" customHeight="1">
      <c r="B202" s="492"/>
      <c r="C202" s="1303"/>
      <c r="D202" s="1321"/>
      <c r="E202" s="1321"/>
      <c r="F202" s="1307"/>
      <c r="G202" s="1319"/>
    </row>
    <row r="203" spans="2:7" ht="14.25" customHeight="1">
      <c r="B203" s="492"/>
      <c r="C203" s="1303"/>
      <c r="D203" s="1321"/>
      <c r="E203" s="1321"/>
      <c r="F203" s="1307"/>
      <c r="G203" s="1319"/>
    </row>
    <row r="204" spans="2:7" ht="14.25" customHeight="1" thickBot="1">
      <c r="B204" s="494"/>
      <c r="C204" s="524"/>
      <c r="D204" s="524"/>
      <c r="E204" s="524"/>
      <c r="F204" s="524"/>
      <c r="G204" s="525"/>
    </row>
    <row r="205" spans="2:7" ht="9.9499999999999993" customHeight="1" thickBot="1">
      <c r="B205" s="495"/>
      <c r="C205" s="502"/>
      <c r="D205" s="502"/>
      <c r="E205" s="502"/>
      <c r="F205" s="502"/>
      <c r="G205" s="502"/>
    </row>
    <row r="206" spans="2:7" ht="14.25" customHeight="1">
      <c r="B206" s="501"/>
      <c r="C206" s="508"/>
      <c r="D206" s="508"/>
      <c r="E206" s="508"/>
      <c r="F206" s="508"/>
      <c r="G206" s="509"/>
    </row>
    <row r="207" spans="2:7" ht="14.25" customHeight="1">
      <c r="B207" s="492"/>
      <c r="C207" s="1303" t="s">
        <v>2131</v>
      </c>
      <c r="D207" s="1321" t="s">
        <v>2132</v>
      </c>
      <c r="E207" s="1321"/>
      <c r="F207" s="1307">
        <v>250.22</v>
      </c>
      <c r="G207" s="1319">
        <f>F207*(100-$G$130)/100</f>
        <v>250.22</v>
      </c>
    </row>
    <row r="208" spans="2:7" ht="14.25" customHeight="1">
      <c r="B208" s="492"/>
      <c r="C208" s="1303"/>
      <c r="D208" s="1321"/>
      <c r="E208" s="1321"/>
      <c r="F208" s="1307"/>
      <c r="G208" s="1319"/>
    </row>
    <row r="209" spans="2:7" ht="14.25" customHeight="1">
      <c r="B209" s="492"/>
      <c r="C209" s="1303"/>
      <c r="D209" s="1321"/>
      <c r="E209" s="1321"/>
      <c r="F209" s="1307"/>
      <c r="G209" s="1319"/>
    </row>
    <row r="210" spans="2:7" ht="14.25" customHeight="1" thickBot="1">
      <c r="B210" s="494"/>
      <c r="C210" s="524"/>
      <c r="D210" s="524"/>
      <c r="E210" s="524"/>
      <c r="F210" s="524"/>
      <c r="G210" s="525"/>
    </row>
    <row r="211" spans="2:7" ht="9.9499999999999993" customHeight="1">
      <c r="B211" s="691"/>
      <c r="C211" s="507"/>
      <c r="D211" s="507"/>
      <c r="E211" s="507"/>
      <c r="F211" s="507"/>
      <c r="G211" s="507"/>
    </row>
    <row r="212" spans="2:7" ht="14.25" customHeight="1">
      <c r="B212" s="1301" t="s">
        <v>2133</v>
      </c>
      <c r="C212" s="1302"/>
      <c r="D212" s="1302"/>
      <c r="E212" s="1302"/>
      <c r="F212" s="1302"/>
      <c r="G212" s="735" t="str">
        <f>MID('RABATOVÝ LIST '!J26,1,2)</f>
        <v>00</v>
      </c>
    </row>
    <row r="213" spans="2:7" ht="9.9499999999999993" customHeight="1" thickBot="1">
      <c r="B213" s="691"/>
      <c r="C213" s="507"/>
      <c r="D213" s="507"/>
      <c r="E213" s="507"/>
      <c r="F213" s="507"/>
      <c r="G213" s="507"/>
    </row>
    <row r="214" spans="2:7" ht="14.25" customHeight="1">
      <c r="B214" s="501"/>
      <c r="C214" s="508"/>
      <c r="D214" s="508"/>
      <c r="E214" s="508"/>
      <c r="F214" s="508"/>
      <c r="G214" s="509"/>
    </row>
    <row r="215" spans="2:7" ht="14.25" customHeight="1">
      <c r="B215" s="492"/>
      <c r="C215" s="1303" t="s">
        <v>2134</v>
      </c>
      <c r="D215" s="1305" t="s">
        <v>2135</v>
      </c>
      <c r="E215" s="1305"/>
      <c r="F215" s="1307">
        <v>2966.86</v>
      </c>
      <c r="G215" s="1319">
        <f>F215*(100-$G$212)/100</f>
        <v>2966.86</v>
      </c>
    </row>
    <row r="216" spans="2:7" ht="14.25" customHeight="1">
      <c r="B216" s="492"/>
      <c r="C216" s="1303"/>
      <c r="D216" s="1305"/>
      <c r="E216" s="1305"/>
      <c r="F216" s="1307"/>
      <c r="G216" s="1319"/>
    </row>
    <row r="217" spans="2:7" ht="14.25" customHeight="1">
      <c r="B217" s="492"/>
      <c r="C217" s="1303"/>
      <c r="D217" s="1305"/>
      <c r="E217" s="1305"/>
      <c r="F217" s="1307"/>
      <c r="G217" s="1319"/>
    </row>
    <row r="218" spans="2:7" ht="14.25" customHeight="1">
      <c r="B218" s="492"/>
      <c r="C218" s="1304"/>
      <c r="D218" s="1306"/>
      <c r="E218" s="1306"/>
      <c r="F218" s="1308"/>
      <c r="G218" s="1320"/>
    </row>
    <row r="219" spans="2:7" ht="14.25" customHeight="1" thickBot="1">
      <c r="B219" s="494"/>
      <c r="C219" s="524"/>
      <c r="D219" s="524"/>
      <c r="E219" s="524"/>
      <c r="F219" s="524"/>
      <c r="G219" s="525"/>
    </row>
    <row r="220" spans="2:7" ht="9.9499999999999993" customHeight="1" thickBot="1">
      <c r="B220" s="691"/>
      <c r="C220" s="507"/>
      <c r="D220" s="507"/>
      <c r="E220" s="507"/>
      <c r="F220" s="507"/>
      <c r="G220" s="507"/>
    </row>
    <row r="221" spans="2:7" ht="14.25" customHeight="1">
      <c r="B221" s="737"/>
      <c r="C221" s="508"/>
      <c r="D221" s="508"/>
      <c r="E221" s="508"/>
      <c r="F221" s="508"/>
      <c r="G221" s="509"/>
    </row>
    <row r="222" spans="2:7" ht="14.25" customHeight="1">
      <c r="B222" s="738"/>
      <c r="C222" s="1303" t="s">
        <v>2136</v>
      </c>
      <c r="D222" s="1305" t="s">
        <v>2137</v>
      </c>
      <c r="E222" s="1305"/>
      <c r="F222" s="1307">
        <v>6038.03</v>
      </c>
      <c r="G222" s="1319">
        <f>F222*(100-$G$212)/100</f>
        <v>6038.03</v>
      </c>
    </row>
    <row r="223" spans="2:7" ht="14.25" customHeight="1">
      <c r="B223" s="738"/>
      <c r="C223" s="1303"/>
      <c r="D223" s="1305"/>
      <c r="E223" s="1305"/>
      <c r="F223" s="1307"/>
      <c r="G223" s="1319"/>
    </row>
    <row r="224" spans="2:7" ht="14.25" customHeight="1">
      <c r="B224" s="738"/>
      <c r="C224" s="1303"/>
      <c r="D224" s="1305"/>
      <c r="E224" s="1305"/>
      <c r="F224" s="1307"/>
      <c r="G224" s="1319"/>
    </row>
    <row r="225" spans="2:7" ht="14.25" customHeight="1">
      <c r="B225" s="738"/>
      <c r="C225" s="1304"/>
      <c r="D225" s="1306"/>
      <c r="E225" s="1306"/>
      <c r="F225" s="1308"/>
      <c r="G225" s="1320"/>
    </row>
    <row r="226" spans="2:7" ht="14.25" customHeight="1" thickBot="1">
      <c r="B226" s="739"/>
      <c r="C226" s="524"/>
      <c r="D226" s="524"/>
      <c r="E226" s="524"/>
      <c r="F226" s="524"/>
      <c r="G226" s="525"/>
    </row>
    <row r="227" spans="2:7" ht="9.9499999999999993" customHeight="1">
      <c r="B227" s="691"/>
      <c r="C227" s="507"/>
      <c r="D227" s="507"/>
      <c r="E227" s="507"/>
      <c r="F227" s="507"/>
      <c r="G227" s="507"/>
    </row>
    <row r="228" spans="2:7" ht="14.25" customHeight="1">
      <c r="B228" s="1301" t="s">
        <v>2138</v>
      </c>
      <c r="C228" s="1302"/>
      <c r="D228" s="1302"/>
      <c r="E228" s="1302"/>
      <c r="F228" s="1302"/>
      <c r="G228" s="735" t="str">
        <f>MID('RABATOVÝ LIST '!J26,1,2)</f>
        <v>00</v>
      </c>
    </row>
    <row r="229" spans="2:7" ht="9.9499999999999993" customHeight="1" thickBot="1">
      <c r="B229" s="691"/>
      <c r="C229" s="507"/>
      <c r="D229" s="507"/>
      <c r="E229" s="507"/>
      <c r="F229" s="507"/>
      <c r="G229" s="507"/>
    </row>
    <row r="230" spans="2:7" ht="14.25" customHeight="1">
      <c r="B230" s="501"/>
      <c r="C230" s="508"/>
      <c r="D230" s="508"/>
      <c r="E230" s="508"/>
      <c r="F230" s="508"/>
      <c r="G230" s="509"/>
    </row>
    <row r="231" spans="2:7" ht="14.25" customHeight="1">
      <c r="B231" s="492"/>
      <c r="C231" s="1303" t="s">
        <v>2139</v>
      </c>
      <c r="D231" s="1305" t="s">
        <v>2140</v>
      </c>
      <c r="E231" s="1305"/>
      <c r="F231" s="1307">
        <v>4490.2</v>
      </c>
      <c r="G231" s="1319">
        <f>F231*(100-$G$228)/100</f>
        <v>4490.2</v>
      </c>
    </row>
    <row r="232" spans="2:7" ht="14.25" customHeight="1">
      <c r="B232" s="492"/>
      <c r="C232" s="1303"/>
      <c r="D232" s="1305"/>
      <c r="E232" s="1305"/>
      <c r="F232" s="1307"/>
      <c r="G232" s="1319"/>
    </row>
    <row r="233" spans="2:7" ht="14.25" customHeight="1">
      <c r="B233" s="492"/>
      <c r="C233" s="1303"/>
      <c r="D233" s="1305"/>
      <c r="E233" s="1305"/>
      <c r="F233" s="1307"/>
      <c r="G233" s="1319"/>
    </row>
    <row r="234" spans="2:7" ht="14.25" customHeight="1">
      <c r="B234" s="492"/>
      <c r="C234" s="1304"/>
      <c r="D234" s="1306"/>
      <c r="E234" s="1306"/>
      <c r="F234" s="1308"/>
      <c r="G234" s="1320"/>
    </row>
    <row r="235" spans="2:7" ht="14.25" customHeight="1" thickBot="1">
      <c r="B235" s="494"/>
      <c r="C235" s="524"/>
      <c r="D235" s="524"/>
      <c r="E235" s="524"/>
      <c r="F235" s="524"/>
      <c r="G235" s="525"/>
    </row>
    <row r="236" spans="2:7" ht="9.9499999999999993" customHeight="1" thickBot="1">
      <c r="B236" s="495"/>
      <c r="C236" s="502"/>
      <c r="D236" s="502"/>
      <c r="E236" s="502"/>
      <c r="F236" s="502"/>
      <c r="G236" s="502"/>
    </row>
    <row r="237" spans="2:7" ht="14.25" customHeight="1">
      <c r="B237" s="737"/>
      <c r="C237" s="508"/>
      <c r="D237" s="508"/>
      <c r="E237" s="508"/>
      <c r="F237" s="508"/>
      <c r="G237" s="509"/>
    </row>
    <row r="238" spans="2:7" ht="14.25" customHeight="1">
      <c r="B238" s="738"/>
      <c r="C238" s="1303" t="s">
        <v>2141</v>
      </c>
      <c r="D238" s="1305" t="s">
        <v>2142</v>
      </c>
      <c r="E238" s="1305"/>
      <c r="F238" s="1307">
        <v>6647.26</v>
      </c>
      <c r="G238" s="1319">
        <f>F238*(100-$G$228)/100</f>
        <v>6647.26</v>
      </c>
    </row>
    <row r="239" spans="2:7" ht="14.25" customHeight="1">
      <c r="B239" s="738"/>
      <c r="C239" s="1303"/>
      <c r="D239" s="1305"/>
      <c r="E239" s="1305"/>
      <c r="F239" s="1307"/>
      <c r="G239" s="1319"/>
    </row>
    <row r="240" spans="2:7" ht="14.25" customHeight="1">
      <c r="B240" s="738"/>
      <c r="C240" s="1303"/>
      <c r="D240" s="1305"/>
      <c r="E240" s="1305"/>
      <c r="F240" s="1307"/>
      <c r="G240" s="1319"/>
    </row>
    <row r="241" spans="2:7" ht="14.25" customHeight="1">
      <c r="B241" s="738"/>
      <c r="C241" s="1304"/>
      <c r="D241" s="1306"/>
      <c r="E241" s="1306"/>
      <c r="F241" s="1308"/>
      <c r="G241" s="1320"/>
    </row>
    <row r="242" spans="2:7" ht="14.25" customHeight="1" thickBot="1">
      <c r="B242" s="494"/>
      <c r="C242" s="524"/>
      <c r="D242" s="524"/>
      <c r="E242" s="524"/>
      <c r="F242" s="524"/>
      <c r="G242" s="525"/>
    </row>
    <row r="243" spans="2:7" ht="9.9499999999999993" customHeight="1" thickBot="1">
      <c r="B243" s="495"/>
      <c r="C243" s="502"/>
      <c r="D243" s="502"/>
      <c r="E243" s="502"/>
      <c r="F243" s="502"/>
      <c r="G243" s="502"/>
    </row>
    <row r="244" spans="2:7" ht="14.25" customHeight="1">
      <c r="B244" s="737"/>
      <c r="C244" s="508"/>
      <c r="D244" s="508"/>
      <c r="E244" s="508"/>
      <c r="F244" s="508"/>
      <c r="G244" s="509"/>
    </row>
    <row r="245" spans="2:7" ht="14.25" customHeight="1">
      <c r="B245" s="738"/>
      <c r="C245" s="1303" t="s">
        <v>2143</v>
      </c>
      <c r="D245" s="1305" t="s">
        <v>2144</v>
      </c>
      <c r="E245" s="1305"/>
      <c r="F245" s="1307">
        <v>3748.58</v>
      </c>
      <c r="G245" s="1319">
        <f>F245*(100-$G$228)/100</f>
        <v>3748.58</v>
      </c>
    </row>
    <row r="246" spans="2:7" ht="14.25" customHeight="1">
      <c r="B246" s="738"/>
      <c r="C246" s="1303"/>
      <c r="D246" s="1305"/>
      <c r="E246" s="1305"/>
      <c r="F246" s="1307"/>
      <c r="G246" s="1319"/>
    </row>
    <row r="247" spans="2:7" ht="14.25" customHeight="1">
      <c r="B247" s="738"/>
      <c r="C247" s="1303"/>
      <c r="D247" s="1305"/>
      <c r="E247" s="1305"/>
      <c r="F247" s="1307"/>
      <c r="G247" s="1319"/>
    </row>
    <row r="248" spans="2:7" ht="14.25" customHeight="1">
      <c r="B248" s="738"/>
      <c r="C248" s="1304"/>
      <c r="D248" s="1306"/>
      <c r="E248" s="1306"/>
      <c r="F248" s="1308"/>
      <c r="G248" s="1320"/>
    </row>
    <row r="249" spans="2:7" ht="14.25" customHeight="1" thickBot="1">
      <c r="B249" s="739"/>
      <c r="C249" s="524"/>
      <c r="D249" s="524"/>
      <c r="E249" s="524"/>
      <c r="F249" s="524"/>
      <c r="G249" s="525"/>
    </row>
    <row r="250" spans="2:7" ht="9.9499999999999993" customHeight="1" thickBot="1">
      <c r="B250" s="691"/>
      <c r="C250" s="507"/>
      <c r="D250" s="507"/>
      <c r="E250" s="507"/>
      <c r="F250" s="507"/>
      <c r="G250" s="507"/>
    </row>
    <row r="251" spans="2:7" ht="14.25" customHeight="1">
      <c r="B251" s="737"/>
      <c r="C251" s="508"/>
      <c r="D251" s="508"/>
      <c r="E251" s="508"/>
      <c r="F251" s="508"/>
      <c r="G251" s="509"/>
    </row>
    <row r="252" spans="2:7" ht="14.25" customHeight="1">
      <c r="B252" s="738"/>
      <c r="C252" s="1303" t="s">
        <v>2145</v>
      </c>
      <c r="D252" s="1305" t="s">
        <v>2508</v>
      </c>
      <c r="E252" s="1305"/>
      <c r="F252" s="1307">
        <v>8791.02</v>
      </c>
      <c r="G252" s="1319">
        <f>F252*(100-$G$228)/100</f>
        <v>8791.02</v>
      </c>
    </row>
    <row r="253" spans="2:7" ht="14.25" customHeight="1">
      <c r="B253" s="738"/>
      <c r="C253" s="1303"/>
      <c r="D253" s="1305"/>
      <c r="E253" s="1305"/>
      <c r="F253" s="1307"/>
      <c r="G253" s="1319"/>
    </row>
    <row r="254" spans="2:7" ht="14.25" customHeight="1">
      <c r="B254" s="738"/>
      <c r="C254" s="1303"/>
      <c r="D254" s="1305"/>
      <c r="E254" s="1305"/>
      <c r="F254" s="1307"/>
      <c r="G254" s="1319"/>
    </row>
    <row r="255" spans="2:7" ht="14.25" customHeight="1">
      <c r="B255" s="738"/>
      <c r="C255" s="1304"/>
      <c r="D255" s="1306"/>
      <c r="E255" s="1306"/>
      <c r="F255" s="1308"/>
      <c r="G255" s="1320"/>
    </row>
    <row r="256" spans="2:7" ht="14.25" customHeight="1" thickBot="1">
      <c r="B256" s="739"/>
      <c r="C256" s="524"/>
      <c r="D256" s="524"/>
      <c r="E256" s="524"/>
      <c r="F256" s="524"/>
      <c r="G256" s="525"/>
    </row>
    <row r="257" spans="2:7" ht="14.25" customHeight="1">
      <c r="B257" s="691"/>
      <c r="C257" s="507"/>
      <c r="D257" s="507"/>
      <c r="E257" s="507"/>
      <c r="F257" s="507"/>
      <c r="G257" s="507"/>
    </row>
    <row r="258" spans="2:7" ht="9.9499999999999993" customHeight="1" thickBot="1">
      <c r="B258" s="691"/>
      <c r="C258" s="507"/>
      <c r="D258" s="507"/>
      <c r="E258" s="507"/>
      <c r="F258" s="507"/>
      <c r="G258" s="507"/>
    </row>
    <row r="259" spans="2:7" ht="14.25" customHeight="1">
      <c r="B259" s="501"/>
      <c r="C259" s="508"/>
      <c r="D259" s="508"/>
      <c r="E259" s="508"/>
      <c r="F259" s="508"/>
      <c r="G259" s="509"/>
    </row>
    <row r="260" spans="2:7" ht="14.25" customHeight="1">
      <c r="B260" s="492"/>
      <c r="C260" s="1303" t="s">
        <v>2146</v>
      </c>
      <c r="D260" s="1305" t="s">
        <v>2147</v>
      </c>
      <c r="E260" s="1305"/>
      <c r="F260" s="1307">
        <v>345.8</v>
      </c>
      <c r="G260" s="1319">
        <f>F260*(100-$G$228)/100</f>
        <v>345.8</v>
      </c>
    </row>
    <row r="261" spans="2:7" ht="14.25" customHeight="1">
      <c r="B261" s="492"/>
      <c r="C261" s="1303"/>
      <c r="D261" s="1305"/>
      <c r="E261" s="1305"/>
      <c r="F261" s="1307"/>
      <c r="G261" s="1319"/>
    </row>
    <row r="262" spans="2:7" ht="14.25" customHeight="1">
      <c r="B262" s="492"/>
      <c r="C262" s="1304"/>
      <c r="D262" s="1306"/>
      <c r="E262" s="1306"/>
      <c r="F262" s="1308"/>
      <c r="G262" s="1320"/>
    </row>
    <row r="263" spans="2:7" ht="14.25" customHeight="1" thickBot="1">
      <c r="B263" s="494"/>
      <c r="C263" s="524"/>
      <c r="D263" s="524"/>
      <c r="E263" s="524"/>
      <c r="F263" s="524"/>
      <c r="G263" s="525"/>
    </row>
    <row r="264" spans="2:7" ht="9.9499999999999993" customHeight="1" thickBot="1">
      <c r="B264" s="691"/>
      <c r="C264" s="507"/>
      <c r="D264" s="507"/>
      <c r="E264" s="507"/>
      <c r="F264" s="507"/>
      <c r="G264" s="507"/>
    </row>
    <row r="265" spans="2:7" ht="14.25" customHeight="1">
      <c r="B265" s="501"/>
      <c r="C265" s="508"/>
      <c r="D265" s="508"/>
      <c r="E265" s="508"/>
      <c r="F265" s="508"/>
      <c r="G265" s="509"/>
    </row>
    <row r="266" spans="2:7" ht="14.25" customHeight="1">
      <c r="B266" s="492"/>
      <c r="C266" s="1303" t="s">
        <v>2148</v>
      </c>
      <c r="D266" s="1305" t="s">
        <v>2149</v>
      </c>
      <c r="E266" s="1305"/>
      <c r="F266" s="1307">
        <v>693.26</v>
      </c>
      <c r="G266" s="1319">
        <f>F266*(100-$G$228)/100</f>
        <v>693.26</v>
      </c>
    </row>
    <row r="267" spans="2:7" ht="14.25" customHeight="1">
      <c r="B267" s="492"/>
      <c r="C267" s="1303"/>
      <c r="D267" s="1305"/>
      <c r="E267" s="1305"/>
      <c r="F267" s="1307"/>
      <c r="G267" s="1319"/>
    </row>
    <row r="268" spans="2:7" ht="14.25" customHeight="1">
      <c r="B268" s="492"/>
      <c r="C268" s="1303"/>
      <c r="D268" s="1305"/>
      <c r="E268" s="1305"/>
      <c r="F268" s="1307"/>
      <c r="G268" s="1319"/>
    </row>
    <row r="269" spans="2:7" ht="14.25" customHeight="1">
      <c r="B269" s="492"/>
      <c r="C269" s="1304"/>
      <c r="D269" s="1306"/>
      <c r="E269" s="1306"/>
      <c r="F269" s="1308"/>
      <c r="G269" s="1320"/>
    </row>
    <row r="270" spans="2:7" ht="14.25" customHeight="1" thickBot="1">
      <c r="B270" s="494"/>
      <c r="C270" s="524"/>
      <c r="D270" s="524"/>
      <c r="E270" s="524"/>
      <c r="F270" s="524"/>
      <c r="G270" s="525"/>
    </row>
    <row r="271" spans="2:7" ht="9.9499999999999993" customHeight="1" thickBot="1">
      <c r="B271" s="691"/>
      <c r="C271" s="507"/>
      <c r="D271" s="507"/>
      <c r="E271" s="507"/>
      <c r="F271" s="507"/>
      <c r="G271" s="507"/>
    </row>
    <row r="272" spans="2:7" ht="14.25" customHeight="1">
      <c r="B272" s="501"/>
      <c r="C272" s="508"/>
      <c r="D272" s="508"/>
      <c r="E272" s="508"/>
      <c r="F272" s="508"/>
      <c r="G272" s="509"/>
    </row>
    <row r="273" spans="2:14" ht="14.25" customHeight="1">
      <c r="B273" s="492"/>
      <c r="C273" s="1303" t="s">
        <v>2150</v>
      </c>
      <c r="D273" s="1305" t="s">
        <v>2151</v>
      </c>
      <c r="E273" s="1305"/>
      <c r="F273" s="1307">
        <v>1009.3</v>
      </c>
      <c r="G273" s="1319">
        <f>F273*(100-$G$228)/100</f>
        <v>1009.3</v>
      </c>
    </row>
    <row r="274" spans="2:14" ht="14.25" customHeight="1">
      <c r="B274" s="492"/>
      <c r="C274" s="1303"/>
      <c r="D274" s="1305"/>
      <c r="E274" s="1305"/>
      <c r="F274" s="1307"/>
      <c r="G274" s="1319"/>
    </row>
    <row r="275" spans="2:14" ht="14.25" customHeight="1">
      <c r="B275" s="492"/>
      <c r="C275" s="1303"/>
      <c r="D275" s="1305"/>
      <c r="E275" s="1305"/>
      <c r="F275" s="1307"/>
      <c r="G275" s="1319"/>
    </row>
    <row r="276" spans="2:14" ht="14.25" customHeight="1">
      <c r="B276" s="492"/>
      <c r="C276" s="1304"/>
      <c r="D276" s="1306"/>
      <c r="E276" s="1306"/>
      <c r="F276" s="1308"/>
      <c r="G276" s="1320"/>
    </row>
    <row r="277" spans="2:14" ht="14.25" customHeight="1" thickBot="1">
      <c r="B277" s="494"/>
      <c r="C277" s="524"/>
      <c r="D277" s="524"/>
      <c r="E277" s="524"/>
      <c r="F277" s="524"/>
      <c r="G277" s="525"/>
    </row>
    <row r="278" spans="2:14" ht="9.9499999999999993" customHeight="1">
      <c r="B278" s="691"/>
      <c r="C278" s="507"/>
      <c r="D278" s="507"/>
      <c r="E278" s="507"/>
      <c r="F278" s="507"/>
      <c r="G278" s="507"/>
    </row>
    <row r="279" spans="2:14" ht="14.25" customHeight="1">
      <c r="B279" s="1301" t="s">
        <v>2314</v>
      </c>
      <c r="C279" s="1302"/>
      <c r="D279" s="1302"/>
      <c r="E279" s="1302"/>
      <c r="F279" s="1302"/>
      <c r="G279" s="735" t="str">
        <f>MID('RABATOVÝ LIST '!J26,1,2)</f>
        <v>00</v>
      </c>
      <c r="M279" s="502"/>
      <c r="N279" s="502"/>
    </row>
    <row r="280" spans="2:14" ht="9.9499999999999993" customHeight="1" thickBot="1">
      <c r="B280" s="495"/>
      <c r="C280" s="502"/>
      <c r="D280" s="502"/>
      <c r="E280" s="502"/>
      <c r="F280" s="502"/>
      <c r="G280" s="502"/>
    </row>
    <row r="281" spans="2:14" ht="14.25" customHeight="1">
      <c r="B281" s="817"/>
      <c r="C281" s="818"/>
      <c r="D281" s="818"/>
      <c r="E281" s="818"/>
      <c r="F281" s="818"/>
      <c r="G281" s="819"/>
    </row>
    <row r="282" spans="2:14" ht="14.25" customHeight="1">
      <c r="B282" s="492"/>
      <c r="C282" s="1309" t="s">
        <v>2315</v>
      </c>
      <c r="D282" s="1311" t="s">
        <v>2316</v>
      </c>
      <c r="E282" s="1311"/>
      <c r="F282" s="1307" t="s">
        <v>1373</v>
      </c>
      <c r="G282" s="1319" t="s">
        <v>1373</v>
      </c>
      <c r="M282" s="502"/>
      <c r="N282" s="502"/>
    </row>
    <row r="283" spans="2:14" ht="14.25" customHeight="1">
      <c r="B283" s="492"/>
      <c r="C283" s="1310"/>
      <c r="D283" s="1312"/>
      <c r="E283" s="1312"/>
      <c r="F283" s="1308"/>
      <c r="G283" s="1320"/>
      <c r="I283" s="821"/>
      <c r="J283" s="821"/>
      <c r="M283" s="502"/>
      <c r="N283" s="502"/>
    </row>
    <row r="284" spans="2:14" ht="14.25" customHeight="1">
      <c r="B284" s="492"/>
      <c r="C284" s="1313" t="s">
        <v>2317</v>
      </c>
      <c r="D284" s="1314" t="s">
        <v>2318</v>
      </c>
      <c r="E284" s="1314"/>
      <c r="F284" s="1307" t="s">
        <v>1373</v>
      </c>
      <c r="G284" s="1319" t="s">
        <v>1373</v>
      </c>
      <c r="I284" s="821"/>
      <c r="J284" s="821"/>
      <c r="M284" s="502"/>
      <c r="N284" s="502"/>
    </row>
    <row r="285" spans="2:14" ht="14.25" customHeight="1">
      <c r="B285" s="492"/>
      <c r="C285" s="1310"/>
      <c r="D285" s="1312"/>
      <c r="E285" s="1312"/>
      <c r="F285" s="1308"/>
      <c r="G285" s="1320"/>
      <c r="I285" s="821"/>
      <c r="J285" s="821"/>
    </row>
    <row r="286" spans="2:14" ht="14.25" customHeight="1" thickBot="1">
      <c r="B286" s="494"/>
      <c r="C286" s="524"/>
      <c r="D286" s="524"/>
      <c r="E286" s="524"/>
      <c r="F286" s="524"/>
      <c r="G286" s="525"/>
    </row>
    <row r="287" spans="2:14" ht="9.9499999999999993" customHeight="1" thickBot="1">
      <c r="B287" s="495"/>
      <c r="C287" s="502"/>
      <c r="D287" s="502"/>
      <c r="E287" s="502"/>
      <c r="F287" s="502"/>
      <c r="G287" s="502"/>
    </row>
    <row r="288" spans="2:14" ht="14.25" customHeight="1">
      <c r="B288" s="822"/>
      <c r="C288" s="818"/>
      <c r="D288" s="818"/>
      <c r="E288" s="818"/>
      <c r="F288" s="818"/>
      <c r="G288" s="819"/>
    </row>
    <row r="289" spans="2:10" ht="14.25" customHeight="1">
      <c r="B289" s="492"/>
      <c r="C289" s="820" t="s">
        <v>2319</v>
      </c>
      <c r="D289" s="1315" t="s">
        <v>2325</v>
      </c>
      <c r="E289" s="1315"/>
      <c r="F289" s="823" t="s">
        <v>2505</v>
      </c>
      <c r="G289" s="518" t="s">
        <v>1373</v>
      </c>
      <c r="J289" s="821"/>
    </row>
    <row r="290" spans="2:10" ht="14.25" customHeight="1">
      <c r="B290" s="492"/>
      <c r="C290" s="824" t="s">
        <v>2320</v>
      </c>
      <c r="D290" s="1316" t="s">
        <v>2326</v>
      </c>
      <c r="E290" s="1316"/>
      <c r="F290" s="823" t="s">
        <v>2505</v>
      </c>
      <c r="G290" s="518" t="s">
        <v>1373</v>
      </c>
      <c r="J290" s="821"/>
    </row>
    <row r="291" spans="2:10" ht="14.25" customHeight="1">
      <c r="B291" s="492"/>
      <c r="C291" s="824" t="s">
        <v>2321</v>
      </c>
      <c r="D291" s="1316" t="s">
        <v>2327</v>
      </c>
      <c r="E291" s="1316"/>
      <c r="F291" s="823" t="s">
        <v>2505</v>
      </c>
      <c r="G291" s="518" t="s">
        <v>1373</v>
      </c>
      <c r="J291" s="821"/>
    </row>
    <row r="292" spans="2:10" ht="14.25" customHeight="1">
      <c r="B292" s="492"/>
      <c r="C292" s="824" t="s">
        <v>2322</v>
      </c>
      <c r="D292" s="1316" t="s">
        <v>2328</v>
      </c>
      <c r="E292" s="1316"/>
      <c r="F292" s="823" t="s">
        <v>2505</v>
      </c>
      <c r="G292" s="518" t="s">
        <v>1373</v>
      </c>
      <c r="J292" s="821"/>
    </row>
    <row r="293" spans="2:10" ht="14.25" customHeight="1">
      <c r="B293" s="492"/>
      <c r="C293" s="502"/>
      <c r="D293" s="502"/>
      <c r="E293" s="502"/>
      <c r="F293" s="502"/>
      <c r="G293" s="523"/>
    </row>
    <row r="294" spans="2:10" ht="14.25" customHeight="1" thickBot="1">
      <c r="B294" s="494"/>
      <c r="C294" s="524"/>
      <c r="D294" s="524"/>
      <c r="E294" s="524"/>
      <c r="F294" s="524"/>
      <c r="G294" s="525"/>
    </row>
    <row r="295" spans="2:10" ht="9.9499999999999993" customHeight="1" thickBot="1">
      <c r="B295" s="495"/>
      <c r="C295" s="502"/>
      <c r="D295" s="502"/>
      <c r="E295" s="502"/>
      <c r="F295" s="502"/>
      <c r="G295" s="502"/>
      <c r="J295" s="821"/>
    </row>
    <row r="296" spans="2:10" ht="14.25" customHeight="1">
      <c r="B296" s="817"/>
      <c r="C296" s="818"/>
      <c r="D296" s="818"/>
      <c r="E296" s="818"/>
      <c r="F296" s="818"/>
      <c r="G296" s="819"/>
      <c r="J296" s="821"/>
    </row>
    <row r="297" spans="2:10" ht="14.25" customHeight="1">
      <c r="B297" s="492"/>
      <c r="C297" s="1309" t="s">
        <v>2323</v>
      </c>
      <c r="D297" s="1311" t="s">
        <v>2363</v>
      </c>
      <c r="E297" s="1311"/>
      <c r="F297" s="1307" t="s">
        <v>1373</v>
      </c>
      <c r="G297" s="1319" t="s">
        <v>1373</v>
      </c>
      <c r="J297" s="821"/>
    </row>
    <row r="298" spans="2:10" ht="14.25" customHeight="1">
      <c r="B298" s="492"/>
      <c r="C298" s="1310"/>
      <c r="D298" s="1312"/>
      <c r="E298" s="1312"/>
      <c r="F298" s="1308"/>
      <c r="G298" s="1320"/>
      <c r="J298" s="821"/>
    </row>
    <row r="299" spans="2:10" ht="14.25" customHeight="1">
      <c r="B299" s="492"/>
      <c r="C299" s="1313" t="s">
        <v>2324</v>
      </c>
      <c r="D299" s="1311" t="s">
        <v>2364</v>
      </c>
      <c r="E299" s="1311"/>
      <c r="F299" s="1307" t="s">
        <v>1373</v>
      </c>
      <c r="G299" s="1319" t="s">
        <v>1373</v>
      </c>
      <c r="J299" s="821"/>
    </row>
    <row r="300" spans="2:10" ht="14.25" customHeight="1">
      <c r="B300" s="492"/>
      <c r="C300" s="1310"/>
      <c r="D300" s="1312"/>
      <c r="E300" s="1312"/>
      <c r="F300" s="1308"/>
      <c r="G300" s="1320"/>
    </row>
    <row r="301" spans="2:10" ht="14.25" customHeight="1" thickBot="1">
      <c r="B301" s="494"/>
      <c r="C301" s="524"/>
      <c r="D301" s="524"/>
      <c r="E301" s="524"/>
      <c r="F301" s="524"/>
      <c r="G301" s="525"/>
    </row>
    <row r="302" spans="2:10" ht="9.9499999999999993" customHeight="1">
      <c r="B302" s="691"/>
      <c r="C302" s="507"/>
      <c r="D302" s="507"/>
      <c r="E302" s="507"/>
      <c r="F302" s="507"/>
      <c r="G302" s="507"/>
    </row>
    <row r="303" spans="2:10" ht="14.25" customHeight="1">
      <c r="B303" s="1301" t="s">
        <v>2152</v>
      </c>
      <c r="C303" s="1302"/>
      <c r="D303" s="1302"/>
      <c r="E303" s="1302"/>
      <c r="F303" s="1302"/>
      <c r="G303" s="735" t="str">
        <f>MID('RABATOVÝ LIST '!J26,4,2)</f>
        <v>00</v>
      </c>
    </row>
    <row r="304" spans="2:10" ht="9.9499999999999993" customHeight="1" thickBot="1">
      <c r="B304" s="691"/>
      <c r="C304" s="507"/>
      <c r="D304" s="507"/>
      <c r="E304" s="507"/>
      <c r="F304" s="507"/>
      <c r="G304" s="507"/>
    </row>
    <row r="305" spans="2:7" ht="14.25" customHeight="1">
      <c r="B305" s="501"/>
      <c r="C305" s="508"/>
      <c r="D305" s="508"/>
      <c r="E305" s="508"/>
      <c r="F305" s="508"/>
      <c r="G305" s="509"/>
    </row>
    <row r="306" spans="2:7" ht="14.25" customHeight="1">
      <c r="B306" s="740"/>
      <c r="C306" s="496"/>
      <c r="D306" s="496"/>
      <c r="E306" s="496"/>
      <c r="F306" s="496"/>
      <c r="G306" s="510"/>
    </row>
    <row r="307" spans="2:7" ht="14.25" customHeight="1">
      <c r="B307" s="492"/>
      <c r="C307" s="741" t="s">
        <v>2153</v>
      </c>
      <c r="D307" s="1318" t="s">
        <v>2154</v>
      </c>
      <c r="E307" s="1318"/>
      <c r="F307" s="736">
        <v>5544</v>
      </c>
      <c r="G307" s="518">
        <f>F307*(100-$G$303)/100</f>
        <v>5544</v>
      </c>
    </row>
    <row r="308" spans="2:7" ht="14.25" customHeight="1">
      <c r="B308" s="492"/>
      <c r="C308" s="741" t="s">
        <v>2155</v>
      </c>
      <c r="D308" s="1317" t="s">
        <v>2156</v>
      </c>
      <c r="E308" s="1317"/>
      <c r="F308" s="742">
        <v>5852</v>
      </c>
      <c r="G308" s="518">
        <f>F308*(100-$G$303)/100</f>
        <v>5852</v>
      </c>
    </row>
    <row r="309" spans="2:7" ht="14.25" customHeight="1">
      <c r="B309" s="492"/>
      <c r="C309" s="741" t="s">
        <v>2157</v>
      </c>
      <c r="D309" s="1318" t="s">
        <v>2158</v>
      </c>
      <c r="E309" s="1318"/>
      <c r="F309" s="736">
        <v>6076</v>
      </c>
      <c r="G309" s="518">
        <f>F309*(100-$G$303)/100</f>
        <v>6076</v>
      </c>
    </row>
    <row r="310" spans="2:7" ht="14.25" customHeight="1">
      <c r="B310" s="492"/>
      <c r="C310" s="59"/>
      <c r="D310" s="29"/>
      <c r="E310" s="29"/>
      <c r="F310" s="743"/>
      <c r="G310" s="744"/>
    </row>
    <row r="311" spans="2:7" ht="14.25" customHeight="1" thickBot="1">
      <c r="B311" s="494"/>
      <c r="C311" s="524"/>
      <c r="D311" s="524"/>
      <c r="E311" s="524"/>
      <c r="F311" s="524"/>
      <c r="G311" s="525"/>
    </row>
    <row r="312" spans="2:7" ht="9.9499999999999993" customHeight="1" thickBot="1">
      <c r="B312" s="691"/>
      <c r="C312" s="507"/>
      <c r="D312" s="507"/>
      <c r="E312" s="507"/>
      <c r="F312" s="507"/>
      <c r="G312" s="507"/>
    </row>
    <row r="313" spans="2:7" ht="14.25" customHeight="1">
      <c r="B313" s="501"/>
      <c r="C313" s="508"/>
      <c r="D313" s="508"/>
      <c r="E313" s="508"/>
      <c r="F313" s="508"/>
      <c r="G313" s="509"/>
    </row>
    <row r="314" spans="2:7" ht="14.25" customHeight="1">
      <c r="B314" s="740"/>
      <c r="C314" s="741" t="s">
        <v>2159</v>
      </c>
      <c r="D314" s="1164" t="s">
        <v>2160</v>
      </c>
      <c r="E314" s="1164"/>
      <c r="F314" s="736">
        <v>8960</v>
      </c>
      <c r="G314" s="518">
        <f>F314*(100-$G$303)/100</f>
        <v>8960</v>
      </c>
    </row>
    <row r="315" spans="2:7" ht="14.25" customHeight="1">
      <c r="B315" s="492"/>
      <c r="C315" s="741" t="s">
        <v>2161</v>
      </c>
      <c r="D315" s="1148" t="s">
        <v>2162</v>
      </c>
      <c r="E315" s="1148"/>
      <c r="F315" s="742">
        <v>9296</v>
      </c>
      <c r="G315" s="518">
        <f>F315*(100-$G$303)/100</f>
        <v>9296</v>
      </c>
    </row>
    <row r="316" spans="2:7" ht="14.25" customHeight="1">
      <c r="B316" s="492"/>
      <c r="C316" s="741" t="s">
        <v>2163</v>
      </c>
      <c r="D316" s="1164" t="s">
        <v>2164</v>
      </c>
      <c r="E316" s="1164"/>
      <c r="F316" s="736">
        <v>9856</v>
      </c>
      <c r="G316" s="518">
        <f>F316*(100-$G$303)/100</f>
        <v>9856</v>
      </c>
    </row>
    <row r="317" spans="2:7" ht="14.25" customHeight="1">
      <c r="B317" s="492"/>
      <c r="C317" s="741" t="s">
        <v>2165</v>
      </c>
      <c r="D317" s="1148" t="s">
        <v>2166</v>
      </c>
      <c r="E317" s="1148"/>
      <c r="F317" s="742">
        <v>10248</v>
      </c>
      <c r="G317" s="518">
        <f>F317*(100-$G$303)/100</f>
        <v>10248</v>
      </c>
    </row>
    <row r="318" spans="2:7" ht="14.25" customHeight="1">
      <c r="B318" s="492"/>
      <c r="C318" s="741" t="s">
        <v>2167</v>
      </c>
      <c r="D318" s="1164" t="s">
        <v>2168</v>
      </c>
      <c r="E318" s="1164"/>
      <c r="F318" s="736">
        <v>11172</v>
      </c>
      <c r="G318" s="518">
        <f>F318*(100-$G$303)/100</f>
        <v>11172</v>
      </c>
    </row>
    <row r="319" spans="2:7" ht="14.25" customHeight="1" thickBot="1">
      <c r="B319" s="494"/>
      <c r="C319" s="524"/>
      <c r="D319" s="524"/>
      <c r="E319" s="524"/>
      <c r="F319" s="524"/>
      <c r="G319" s="525"/>
    </row>
    <row r="320" spans="2:7" ht="9.9499999999999993" customHeight="1">
      <c r="B320" s="691"/>
      <c r="C320" s="507"/>
      <c r="D320" s="507"/>
      <c r="E320" s="507"/>
      <c r="F320" s="507"/>
      <c r="G320" s="507"/>
    </row>
    <row r="321" spans="2:7" ht="14.25" customHeight="1">
      <c r="B321" s="1301" t="s">
        <v>2169</v>
      </c>
      <c r="C321" s="1302"/>
      <c r="D321" s="1302"/>
      <c r="E321" s="1302"/>
      <c r="F321" s="1302"/>
      <c r="G321" s="735" t="str">
        <f>MID('RABATOVÝ LIST '!J26,4,2)</f>
        <v>00</v>
      </c>
    </row>
    <row r="322" spans="2:7" ht="9.9499999999999993" customHeight="1" thickBot="1">
      <c r="B322" s="691"/>
      <c r="C322" s="507"/>
      <c r="D322" s="507"/>
      <c r="E322" s="507"/>
      <c r="F322" s="507"/>
      <c r="G322" s="507"/>
    </row>
    <row r="323" spans="2:7" ht="14.25" customHeight="1">
      <c r="B323" s="501"/>
      <c r="C323" s="508"/>
      <c r="D323" s="508"/>
      <c r="E323" s="508"/>
      <c r="F323" s="508"/>
      <c r="G323" s="509"/>
    </row>
    <row r="324" spans="2:7" ht="14.25" customHeight="1">
      <c r="B324" s="740"/>
      <c r="C324" s="239" t="s">
        <v>2170</v>
      </c>
      <c r="D324" s="1164" t="s">
        <v>2171</v>
      </c>
      <c r="E324" s="1164"/>
      <c r="F324" s="736">
        <v>13361.4</v>
      </c>
      <c r="G324" s="518">
        <f>F324*(100-$G$321)/100</f>
        <v>13361.4</v>
      </c>
    </row>
    <row r="325" spans="2:7" ht="14.25" customHeight="1">
      <c r="B325" s="492"/>
      <c r="C325" s="239" t="s">
        <v>2172</v>
      </c>
      <c r="D325" s="1164" t="s">
        <v>2173</v>
      </c>
      <c r="E325" s="1164"/>
      <c r="F325" s="736">
        <v>13952.5</v>
      </c>
      <c r="G325" s="518">
        <f>F325*(100-$G$321)/100</f>
        <v>13952.5</v>
      </c>
    </row>
    <row r="326" spans="2:7" ht="14.25" customHeight="1">
      <c r="B326" s="492"/>
      <c r="C326" s="239" t="s">
        <v>2174</v>
      </c>
      <c r="D326" s="1164" t="s">
        <v>2175</v>
      </c>
      <c r="E326" s="1164"/>
      <c r="F326" s="742">
        <v>15811.9</v>
      </c>
      <c r="G326" s="518">
        <f>F326*(100-$G$321)/100</f>
        <v>15811.9</v>
      </c>
    </row>
    <row r="327" spans="2:7" ht="14.25" customHeight="1">
      <c r="B327" s="492"/>
      <c r="C327" s="239" t="s">
        <v>2176</v>
      </c>
      <c r="D327" s="1164" t="s">
        <v>2177</v>
      </c>
      <c r="E327" s="1164"/>
      <c r="F327" s="736">
        <v>16693.7</v>
      </c>
      <c r="G327" s="518">
        <f>F327*(100-$G$321)/100</f>
        <v>16693.7</v>
      </c>
    </row>
    <row r="328" spans="2:7" ht="14.25" customHeight="1">
      <c r="B328" s="492"/>
      <c r="C328" s="59"/>
      <c r="D328" s="29"/>
      <c r="E328" s="29"/>
      <c r="F328" s="743"/>
      <c r="G328" s="744"/>
    </row>
    <row r="329" spans="2:7" ht="14.25" customHeight="1" thickBot="1">
      <c r="B329" s="494"/>
      <c r="C329" s="524"/>
      <c r="D329" s="524"/>
      <c r="E329" s="524"/>
      <c r="F329" s="524"/>
      <c r="G329" s="525"/>
    </row>
    <row r="330" spans="2:7" ht="9.9499999999999993" customHeight="1" thickBot="1">
      <c r="B330" s="691"/>
      <c r="C330" s="507"/>
      <c r="D330" s="507"/>
      <c r="E330" s="507"/>
      <c r="F330" s="507"/>
      <c r="G330" s="507"/>
    </row>
    <row r="331" spans="2:7" ht="14.25" customHeight="1">
      <c r="B331" s="501"/>
      <c r="C331" s="508"/>
      <c r="D331" s="508"/>
      <c r="E331" s="508"/>
      <c r="F331" s="508"/>
      <c r="G331" s="509"/>
    </row>
    <row r="332" spans="2:7" ht="14.25" customHeight="1">
      <c r="B332" s="740"/>
      <c r="C332" s="496"/>
      <c r="D332" s="496"/>
      <c r="E332" s="496"/>
      <c r="F332" s="496"/>
      <c r="G332" s="510"/>
    </row>
    <row r="333" spans="2:7" ht="14.25" customHeight="1">
      <c r="B333" s="492"/>
      <c r="C333" s="239" t="s">
        <v>2178</v>
      </c>
      <c r="D333" s="1164" t="s">
        <v>2179</v>
      </c>
      <c r="E333" s="1164"/>
      <c r="F333" s="736">
        <v>18348.5</v>
      </c>
      <c r="G333" s="518">
        <f>F333*(100-$G$321)/100</f>
        <v>18348.5</v>
      </c>
    </row>
    <row r="334" spans="2:7" ht="14.25" customHeight="1">
      <c r="B334" s="492"/>
      <c r="C334" s="239" t="s">
        <v>2180</v>
      </c>
      <c r="D334" s="1164" t="s">
        <v>2181</v>
      </c>
      <c r="E334" s="1164"/>
      <c r="F334" s="742">
        <v>19207.599999999999</v>
      </c>
      <c r="G334" s="518">
        <f>F334*(100-$G$321)/100</f>
        <v>19207.599999999999</v>
      </c>
    </row>
    <row r="335" spans="2:7" ht="14.25" customHeight="1">
      <c r="B335" s="492"/>
      <c r="C335" s="239" t="s">
        <v>2182</v>
      </c>
      <c r="D335" s="1164" t="s">
        <v>2183</v>
      </c>
      <c r="E335" s="1164"/>
      <c r="F335" s="736">
        <v>22644</v>
      </c>
      <c r="G335" s="518">
        <f>F335*(100-$G$321)/100</f>
        <v>22644</v>
      </c>
    </row>
    <row r="336" spans="2:7" ht="14.25" customHeight="1">
      <c r="B336" s="492"/>
      <c r="C336" s="59"/>
      <c r="D336" s="29"/>
      <c r="E336" s="29"/>
      <c r="F336" s="743"/>
      <c r="G336" s="744"/>
    </row>
    <row r="337" spans="2:7" ht="14.25" customHeight="1" thickBot="1">
      <c r="B337" s="494"/>
      <c r="C337" s="524"/>
      <c r="D337" s="524"/>
      <c r="E337" s="524"/>
      <c r="F337" s="524"/>
      <c r="G337" s="525"/>
    </row>
    <row r="338" spans="2:7" ht="14.25" customHeight="1">
      <c r="B338" s="691"/>
      <c r="C338" s="507"/>
      <c r="D338" s="507"/>
      <c r="E338" s="507"/>
      <c r="F338" s="507"/>
      <c r="G338" s="507"/>
    </row>
    <row r="339" spans="2:7" ht="14.25" customHeight="1">
      <c r="B339" s="1301" t="s">
        <v>2184</v>
      </c>
      <c r="C339" s="1302"/>
      <c r="D339" s="1302"/>
      <c r="E339" s="1302"/>
      <c r="F339" s="1302"/>
      <c r="G339" s="735" t="str">
        <f>MID('RABATOVÝ LIST '!J26,7,2)</f>
        <v>00</v>
      </c>
    </row>
    <row r="340" spans="2:7" ht="9.9499999999999993" customHeight="1" thickBot="1">
      <c r="B340" s="691"/>
      <c r="C340" s="507"/>
      <c r="D340" s="507"/>
      <c r="E340" s="507"/>
      <c r="F340" s="507"/>
      <c r="G340" s="507"/>
    </row>
    <row r="341" spans="2:7" ht="14.25" customHeight="1">
      <c r="B341" s="501"/>
      <c r="C341" s="508"/>
      <c r="D341" s="508"/>
      <c r="E341" s="508"/>
      <c r="F341" s="508"/>
      <c r="G341" s="509"/>
    </row>
    <row r="342" spans="2:7" ht="14.25" customHeight="1">
      <c r="B342" s="740"/>
      <c r="C342" s="239" t="s">
        <v>2185</v>
      </c>
      <c r="D342" s="1164" t="s">
        <v>2186</v>
      </c>
      <c r="E342" s="1164"/>
      <c r="F342" s="736">
        <v>6410.6</v>
      </c>
      <c r="G342" s="518">
        <f>F342*(100-$G$339)/100</f>
        <v>6410.6</v>
      </c>
    </row>
    <row r="343" spans="2:7" ht="14.25" customHeight="1">
      <c r="B343" s="492"/>
      <c r="C343" s="239" t="s">
        <v>2187</v>
      </c>
      <c r="D343" s="1164" t="s">
        <v>2188</v>
      </c>
      <c r="E343" s="1164"/>
      <c r="F343" s="736">
        <v>7244.2</v>
      </c>
      <c r="G343" s="518">
        <f>F343*(100-$G$339)/100</f>
        <v>7244.2</v>
      </c>
    </row>
    <row r="344" spans="2:7" ht="14.25" customHeight="1">
      <c r="B344" s="492"/>
      <c r="C344" s="239" t="s">
        <v>2189</v>
      </c>
      <c r="D344" s="1164" t="s">
        <v>2190</v>
      </c>
      <c r="E344" s="1164"/>
      <c r="F344" s="742">
        <v>8217.7000000000007</v>
      </c>
      <c r="G344" s="518">
        <f>F344*(100-$G$339)/100</f>
        <v>8217.7000000000007</v>
      </c>
    </row>
    <row r="345" spans="2:7" ht="14.25" customHeight="1">
      <c r="B345" s="492"/>
      <c r="C345" s="239" t="s">
        <v>2191</v>
      </c>
      <c r="D345" s="1164" t="s">
        <v>2192</v>
      </c>
      <c r="E345" s="1164"/>
      <c r="F345" s="736">
        <v>9181.4</v>
      </c>
      <c r="G345" s="518">
        <f>F345*(100-$G$339)/100</f>
        <v>9181.4</v>
      </c>
    </row>
    <row r="346" spans="2:7" ht="14.25" customHeight="1">
      <c r="B346" s="492"/>
      <c r="C346" s="59"/>
      <c r="D346" s="29"/>
      <c r="E346" s="29"/>
      <c r="F346" s="743"/>
      <c r="G346" s="744"/>
    </row>
    <row r="347" spans="2:7" ht="14.25" customHeight="1" thickBot="1">
      <c r="B347" s="494"/>
      <c r="C347" s="524"/>
      <c r="D347" s="524"/>
      <c r="E347" s="524"/>
      <c r="F347" s="524"/>
      <c r="G347" s="525"/>
    </row>
    <row r="348" spans="2:7" ht="9.9499999999999993" customHeight="1" thickBot="1">
      <c r="B348" s="691"/>
      <c r="C348" s="507"/>
      <c r="D348" s="507"/>
      <c r="E348" s="507"/>
      <c r="F348" s="507"/>
      <c r="G348" s="507"/>
    </row>
    <row r="349" spans="2:7" ht="14.25" customHeight="1">
      <c r="B349" s="501"/>
      <c r="C349" s="508"/>
      <c r="D349" s="508"/>
      <c r="E349" s="508"/>
      <c r="F349" s="508"/>
      <c r="G349" s="509"/>
    </row>
    <row r="350" spans="2:7" ht="14.25" customHeight="1">
      <c r="B350" s="740"/>
      <c r="C350" s="496"/>
      <c r="D350" s="496"/>
      <c r="E350" s="496"/>
      <c r="F350" s="496"/>
      <c r="G350" s="510"/>
    </row>
    <row r="351" spans="2:7" ht="14.25" customHeight="1">
      <c r="B351" s="492"/>
      <c r="C351" s="239" t="s">
        <v>2193</v>
      </c>
      <c r="D351" s="1164" t="s">
        <v>2194</v>
      </c>
      <c r="E351" s="1164"/>
      <c r="F351" s="736">
        <v>6404.5</v>
      </c>
      <c r="G351" s="518">
        <f>F351*(100-$G$339)/100</f>
        <v>6404.5</v>
      </c>
    </row>
    <row r="352" spans="2:7" ht="14.25" customHeight="1">
      <c r="B352" s="492"/>
      <c r="C352" s="239" t="s">
        <v>2195</v>
      </c>
      <c r="D352" s="1164" t="s">
        <v>2196</v>
      </c>
      <c r="E352" s="1164"/>
      <c r="F352" s="742">
        <v>7223.3</v>
      </c>
      <c r="G352" s="518">
        <f>F352*(100-$G$339)/100</f>
        <v>7223.3</v>
      </c>
    </row>
    <row r="353" spans="2:7" ht="14.25" customHeight="1">
      <c r="B353" s="492"/>
      <c r="C353" s="239" t="s">
        <v>2197</v>
      </c>
      <c r="D353" s="1164" t="s">
        <v>2198</v>
      </c>
      <c r="E353" s="1164"/>
      <c r="F353" s="736">
        <v>8217.7000000000007</v>
      </c>
      <c r="G353" s="518">
        <f>F353*(100-$G$339)/100</f>
        <v>8217.7000000000007</v>
      </c>
    </row>
    <row r="354" spans="2:7" ht="14.25" customHeight="1">
      <c r="B354" s="492"/>
      <c r="C354" s="59"/>
      <c r="D354" s="29"/>
      <c r="E354" s="29"/>
      <c r="F354" s="743"/>
      <c r="G354" s="744"/>
    </row>
    <row r="355" spans="2:7" ht="14.25" customHeight="1" thickBot="1">
      <c r="B355" s="494"/>
      <c r="C355" s="524"/>
      <c r="D355" s="524"/>
      <c r="E355" s="524"/>
      <c r="F355" s="524"/>
      <c r="G355" s="525"/>
    </row>
    <row r="356" spans="2:7" ht="9.9499999999999993" customHeight="1">
      <c r="B356" s="691"/>
      <c r="C356" s="507"/>
      <c r="D356" s="507"/>
      <c r="E356" s="507"/>
      <c r="F356" s="507"/>
      <c r="G356" s="507"/>
    </row>
    <row r="357" spans="2:7" ht="14.25" customHeight="1">
      <c r="B357" s="1301" t="s">
        <v>2199</v>
      </c>
      <c r="C357" s="1302"/>
      <c r="D357" s="1302"/>
      <c r="E357" s="1302"/>
      <c r="F357" s="1302"/>
      <c r="G357" s="735" t="str">
        <f>MID('RABATOVÝ LIST '!J26,7,2)</f>
        <v>00</v>
      </c>
    </row>
    <row r="358" spans="2:7" ht="9.9499999999999993" customHeight="1" thickBot="1">
      <c r="B358" s="691"/>
      <c r="C358" s="507"/>
      <c r="D358" s="507"/>
      <c r="E358" s="507"/>
      <c r="F358" s="507"/>
      <c r="G358" s="507"/>
    </row>
    <row r="359" spans="2:7" ht="14.25" customHeight="1">
      <c r="B359" s="501"/>
      <c r="C359" s="508"/>
      <c r="D359" s="508"/>
      <c r="E359" s="508"/>
      <c r="F359" s="508"/>
      <c r="G359" s="509"/>
    </row>
    <row r="360" spans="2:7" ht="14.25" customHeight="1">
      <c r="B360" s="740"/>
      <c r="C360" s="239" t="s">
        <v>2200</v>
      </c>
      <c r="D360" s="1164" t="s">
        <v>2186</v>
      </c>
      <c r="E360" s="1164"/>
      <c r="F360" s="736">
        <v>7321.5</v>
      </c>
      <c r="G360" s="518">
        <f>F360*(100-$G$357)/100</f>
        <v>7321.5</v>
      </c>
    </row>
    <row r="361" spans="2:7" ht="14.25" customHeight="1">
      <c r="B361" s="492"/>
      <c r="C361" s="239" t="s">
        <v>2201</v>
      </c>
      <c r="D361" s="1164" t="s">
        <v>2188</v>
      </c>
      <c r="E361" s="1164"/>
      <c r="F361" s="736">
        <v>9682.2000000000007</v>
      </c>
      <c r="G361" s="518">
        <f>F361*(100-$G$357)/100</f>
        <v>9682.2000000000007</v>
      </c>
    </row>
    <row r="362" spans="2:7" ht="14.25" customHeight="1">
      <c r="B362" s="492"/>
      <c r="C362" s="239" t="s">
        <v>2202</v>
      </c>
      <c r="D362" s="1164" t="s">
        <v>2190</v>
      </c>
      <c r="E362" s="1164"/>
      <c r="F362" s="742">
        <v>10200.299999999999</v>
      </c>
      <c r="G362" s="518">
        <f>F362*(100-$G$357)/100</f>
        <v>10200.299999999999</v>
      </c>
    </row>
    <row r="363" spans="2:7" ht="14.25" customHeight="1">
      <c r="B363" s="492"/>
      <c r="C363" s="239" t="s">
        <v>2203</v>
      </c>
      <c r="D363" s="1164" t="s">
        <v>2192</v>
      </c>
      <c r="E363" s="1164"/>
      <c r="F363" s="736">
        <v>11473.4</v>
      </c>
      <c r="G363" s="518">
        <f>F363*(100-$G$357)/100</f>
        <v>11473.4</v>
      </c>
    </row>
    <row r="364" spans="2:7" ht="14.25" customHeight="1">
      <c r="B364" s="492"/>
      <c r="C364" s="59"/>
      <c r="D364" s="29"/>
      <c r="E364" s="29"/>
      <c r="F364" s="743"/>
      <c r="G364" s="744"/>
    </row>
    <row r="365" spans="2:7" ht="14.25" customHeight="1" thickBot="1">
      <c r="B365" s="494"/>
      <c r="C365" s="524"/>
      <c r="D365" s="524"/>
      <c r="E365" s="524"/>
      <c r="F365" s="524"/>
      <c r="G365" s="525"/>
    </row>
    <row r="366" spans="2:7" ht="9.9499999999999993" customHeight="1" thickBot="1">
      <c r="B366" s="691"/>
      <c r="C366" s="507"/>
      <c r="D366" s="507"/>
      <c r="E366" s="507"/>
      <c r="F366" s="507"/>
      <c r="G366" s="507"/>
    </row>
    <row r="367" spans="2:7" ht="14.25" customHeight="1">
      <c r="B367" s="501"/>
      <c r="C367" s="508"/>
      <c r="D367" s="508"/>
      <c r="E367" s="508"/>
      <c r="F367" s="508"/>
      <c r="G367" s="509"/>
    </row>
    <row r="368" spans="2:7" ht="14.25" customHeight="1">
      <c r="B368" s="740"/>
      <c r="C368" s="496"/>
      <c r="D368" s="496"/>
      <c r="E368" s="496"/>
      <c r="F368" s="496"/>
      <c r="G368" s="510"/>
    </row>
    <row r="369" spans="2:7" ht="14.25" customHeight="1">
      <c r="B369" s="492"/>
      <c r="C369" s="239" t="s">
        <v>2204</v>
      </c>
      <c r="D369" s="1164" t="s">
        <v>2194</v>
      </c>
      <c r="E369" s="1164"/>
      <c r="F369" s="736">
        <v>8074.1</v>
      </c>
      <c r="G369" s="518">
        <f>F369*(100-$G$357)/100</f>
        <v>8074.1</v>
      </c>
    </row>
    <row r="370" spans="2:7" ht="14.25" customHeight="1">
      <c r="B370" s="492"/>
      <c r="C370" s="239" t="s">
        <v>2205</v>
      </c>
      <c r="D370" s="1164" t="s">
        <v>2196</v>
      </c>
      <c r="E370" s="1164"/>
      <c r="F370" s="742">
        <v>8908.7999999999993</v>
      </c>
      <c r="G370" s="518">
        <f>F370*(100-$G$357)/100</f>
        <v>8908.7999999999993</v>
      </c>
    </row>
    <row r="371" spans="2:7" ht="14.25" customHeight="1">
      <c r="B371" s="492"/>
      <c r="C371" s="239" t="s">
        <v>2206</v>
      </c>
      <c r="D371" s="1164" t="s">
        <v>2198</v>
      </c>
      <c r="E371" s="1164"/>
      <c r="F371" s="736">
        <v>10057.9</v>
      </c>
      <c r="G371" s="518">
        <f>F371*(100-$G$357)/100</f>
        <v>10057.9</v>
      </c>
    </row>
    <row r="372" spans="2:7" ht="14.25" customHeight="1">
      <c r="B372" s="492"/>
      <c r="C372" s="59"/>
      <c r="D372" s="29"/>
      <c r="E372" s="29"/>
      <c r="F372" s="743"/>
      <c r="G372" s="744"/>
    </row>
    <row r="373" spans="2:7" ht="14.25" customHeight="1" thickBot="1">
      <c r="B373" s="494"/>
      <c r="C373" s="524"/>
      <c r="D373" s="524"/>
      <c r="E373" s="524"/>
      <c r="F373" s="524"/>
      <c r="G373" s="525"/>
    </row>
  </sheetData>
  <mergeCells count="211">
    <mergeCell ref="B2:G2"/>
    <mergeCell ref="B3:B5"/>
    <mergeCell ref="C3:C5"/>
    <mergeCell ref="D3:E5"/>
    <mergeCell ref="F3:F5"/>
    <mergeCell ref="G3:G5"/>
    <mergeCell ref="C21:G21"/>
    <mergeCell ref="C24:C27"/>
    <mergeCell ref="D24:E27"/>
    <mergeCell ref="F24:F27"/>
    <mergeCell ref="G24:G27"/>
    <mergeCell ref="C28:G28"/>
    <mergeCell ref="B7:F7"/>
    <mergeCell ref="C10:C13"/>
    <mergeCell ref="D10:E13"/>
    <mergeCell ref="F10:F13"/>
    <mergeCell ref="G10:G13"/>
    <mergeCell ref="C17:C20"/>
    <mergeCell ref="D17:E20"/>
    <mergeCell ref="F17:F20"/>
    <mergeCell ref="G17:G20"/>
    <mergeCell ref="C40:C43"/>
    <mergeCell ref="D40:E43"/>
    <mergeCell ref="F40:F43"/>
    <mergeCell ref="G40:G43"/>
    <mergeCell ref="C47:C50"/>
    <mergeCell ref="D47:E50"/>
    <mergeCell ref="F47:F50"/>
    <mergeCell ref="G47:G50"/>
    <mergeCell ref="B30:F30"/>
    <mergeCell ref="C33:C36"/>
    <mergeCell ref="D33:E36"/>
    <mergeCell ref="F33:F36"/>
    <mergeCell ref="G33:G36"/>
    <mergeCell ref="C37:G37"/>
    <mergeCell ref="C54:C57"/>
    <mergeCell ref="D54:E57"/>
    <mergeCell ref="F54:F57"/>
    <mergeCell ref="G54:G57"/>
    <mergeCell ref="B65:F65"/>
    <mergeCell ref="C68:C71"/>
    <mergeCell ref="D68:E71"/>
    <mergeCell ref="F68:F71"/>
    <mergeCell ref="G68:G71"/>
    <mergeCell ref="C91:C94"/>
    <mergeCell ref="D91:E94"/>
    <mergeCell ref="F91:F94"/>
    <mergeCell ref="G91:G94"/>
    <mergeCell ref="C98:C101"/>
    <mergeCell ref="D98:E101"/>
    <mergeCell ref="F98:F101"/>
    <mergeCell ref="G98:G101"/>
    <mergeCell ref="C75:C78"/>
    <mergeCell ref="D75:E78"/>
    <mergeCell ref="F75:F78"/>
    <mergeCell ref="G75:G78"/>
    <mergeCell ref="B81:F81"/>
    <mergeCell ref="C84:C87"/>
    <mergeCell ref="D84:E87"/>
    <mergeCell ref="F84:F87"/>
    <mergeCell ref="G84:G87"/>
    <mergeCell ref="C105:C108"/>
    <mergeCell ref="D105:E108"/>
    <mergeCell ref="F105:F108"/>
    <mergeCell ref="G105:G108"/>
    <mergeCell ref="B111:F111"/>
    <mergeCell ref="C114:C117"/>
    <mergeCell ref="D114:E117"/>
    <mergeCell ref="F114:F117"/>
    <mergeCell ref="G114:G117"/>
    <mergeCell ref="C121:C124"/>
    <mergeCell ref="D121:E124"/>
    <mergeCell ref="F121:F124"/>
    <mergeCell ref="G121:G124"/>
    <mergeCell ref="B130:F130"/>
    <mergeCell ref="C133:C136"/>
    <mergeCell ref="D133:E136"/>
    <mergeCell ref="F133:F136"/>
    <mergeCell ref="G133:G136"/>
    <mergeCell ref="C154:C157"/>
    <mergeCell ref="D154:E157"/>
    <mergeCell ref="F154:F157"/>
    <mergeCell ref="G154:G157"/>
    <mergeCell ref="C161:C164"/>
    <mergeCell ref="D161:E164"/>
    <mergeCell ref="F161:F164"/>
    <mergeCell ref="G161:G164"/>
    <mergeCell ref="C140:C143"/>
    <mergeCell ref="D140:E143"/>
    <mergeCell ref="F140:F143"/>
    <mergeCell ref="G140:G143"/>
    <mergeCell ref="C147:C150"/>
    <mergeCell ref="D147:E150"/>
    <mergeCell ref="F147:F150"/>
    <mergeCell ref="G147:G150"/>
    <mergeCell ref="C182:C185"/>
    <mergeCell ref="D182:E185"/>
    <mergeCell ref="F182:F185"/>
    <mergeCell ref="G182:G185"/>
    <mergeCell ref="C194:C197"/>
    <mergeCell ref="D194:E197"/>
    <mergeCell ref="F194:F197"/>
    <mergeCell ref="G194:G197"/>
    <mergeCell ref="C168:C171"/>
    <mergeCell ref="D168:E171"/>
    <mergeCell ref="F168:F171"/>
    <mergeCell ref="G168:G171"/>
    <mergeCell ref="C175:C178"/>
    <mergeCell ref="D175:E178"/>
    <mergeCell ref="F175:F178"/>
    <mergeCell ref="G175:G178"/>
    <mergeCell ref="C201:C203"/>
    <mergeCell ref="D201:E203"/>
    <mergeCell ref="F201:F203"/>
    <mergeCell ref="G201:G203"/>
    <mergeCell ref="C207:C209"/>
    <mergeCell ref="D207:E209"/>
    <mergeCell ref="F207:F209"/>
    <mergeCell ref="G207:G209"/>
    <mergeCell ref="D245:E248"/>
    <mergeCell ref="F245:F248"/>
    <mergeCell ref="G245:G248"/>
    <mergeCell ref="B228:F228"/>
    <mergeCell ref="C231:C234"/>
    <mergeCell ref="D231:E234"/>
    <mergeCell ref="F231:F234"/>
    <mergeCell ref="G231:G234"/>
    <mergeCell ref="C238:C241"/>
    <mergeCell ref="D238:E241"/>
    <mergeCell ref="F238:F241"/>
    <mergeCell ref="G238:G241"/>
    <mergeCell ref="B212:F212"/>
    <mergeCell ref="C215:C218"/>
    <mergeCell ref="D215:E218"/>
    <mergeCell ref="F215:F218"/>
    <mergeCell ref="G215:G218"/>
    <mergeCell ref="C222:C225"/>
    <mergeCell ref="D222:E225"/>
    <mergeCell ref="F222:F225"/>
    <mergeCell ref="G222:G225"/>
    <mergeCell ref="D252:E255"/>
    <mergeCell ref="F252:F255"/>
    <mergeCell ref="G252:G255"/>
    <mergeCell ref="C245:C248"/>
    <mergeCell ref="C252:C255"/>
    <mergeCell ref="D315:E315"/>
    <mergeCell ref="G273:G276"/>
    <mergeCell ref="B303:F303"/>
    <mergeCell ref="D307:E307"/>
    <mergeCell ref="C260:C262"/>
    <mergeCell ref="D260:E262"/>
    <mergeCell ref="F260:F262"/>
    <mergeCell ref="G260:G262"/>
    <mergeCell ref="C266:C269"/>
    <mergeCell ref="D266:E269"/>
    <mergeCell ref="F266:F269"/>
    <mergeCell ref="G266:G269"/>
    <mergeCell ref="G282:G283"/>
    <mergeCell ref="G284:G285"/>
    <mergeCell ref="G297:G298"/>
    <mergeCell ref="F299:F300"/>
    <mergeCell ref="G299:G300"/>
    <mergeCell ref="D316:E316"/>
    <mergeCell ref="D317:E317"/>
    <mergeCell ref="C273:C276"/>
    <mergeCell ref="D273:E276"/>
    <mergeCell ref="F273:F276"/>
    <mergeCell ref="B279:F279"/>
    <mergeCell ref="C282:C283"/>
    <mergeCell ref="D282:E283"/>
    <mergeCell ref="F282:F283"/>
    <mergeCell ref="C284:C285"/>
    <mergeCell ref="D284:E285"/>
    <mergeCell ref="F284:F285"/>
    <mergeCell ref="D289:E289"/>
    <mergeCell ref="D290:E290"/>
    <mergeCell ref="D291:E291"/>
    <mergeCell ref="C297:C298"/>
    <mergeCell ref="D297:E298"/>
    <mergeCell ref="F297:F298"/>
    <mergeCell ref="C299:C300"/>
    <mergeCell ref="D299:E300"/>
    <mergeCell ref="D292:E292"/>
    <mergeCell ref="D308:E308"/>
    <mergeCell ref="D309:E309"/>
    <mergeCell ref="D314:E314"/>
    <mergeCell ref="D333:E333"/>
    <mergeCell ref="D334:E334"/>
    <mergeCell ref="D335:E335"/>
    <mergeCell ref="B339:F339"/>
    <mergeCell ref="D342:E342"/>
    <mergeCell ref="D343:E343"/>
    <mergeCell ref="D318:E318"/>
    <mergeCell ref="B321:F321"/>
    <mergeCell ref="D324:E324"/>
    <mergeCell ref="D325:E325"/>
    <mergeCell ref="D326:E326"/>
    <mergeCell ref="D327:E327"/>
    <mergeCell ref="D371:E371"/>
    <mergeCell ref="D360:E360"/>
    <mergeCell ref="D361:E361"/>
    <mergeCell ref="D362:E362"/>
    <mergeCell ref="D363:E363"/>
    <mergeCell ref="D369:E369"/>
    <mergeCell ref="D370:E370"/>
    <mergeCell ref="D344:E344"/>
    <mergeCell ref="D345:E345"/>
    <mergeCell ref="D351:E351"/>
    <mergeCell ref="D352:E352"/>
    <mergeCell ref="D353:E353"/>
    <mergeCell ref="B357:F357"/>
  </mergeCells>
  <printOptions horizontalCentered="1"/>
  <pageMargins left="0.39370078740157483" right="0.39370078740157483" top="0" bottom="0.78740157480314965" header="0" footer="0"/>
  <pageSetup scale="79" fitToHeight="10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2"/>
  </sheetPr>
  <dimension ref="A2:M61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10" customWidth="1"/>
    <col min="2" max="2" width="35.42578125" style="10" customWidth="1"/>
    <col min="3" max="3" width="13.28515625" style="10" customWidth="1"/>
    <col min="4" max="4" width="15.7109375" style="10" customWidth="1"/>
    <col min="5" max="5" width="10.7109375" style="10" customWidth="1"/>
    <col min="6" max="6" width="14.7109375" style="19" customWidth="1"/>
    <col min="7" max="7" width="15.42578125" style="19" customWidth="1"/>
    <col min="8" max="8" width="0.7109375" style="10" customWidth="1"/>
    <col min="9" max="9" width="17" style="10" customWidth="1"/>
    <col min="10" max="11" width="8.85546875" style="10"/>
    <col min="12" max="13" width="9.42578125" style="10" bestFit="1" customWidth="1"/>
    <col min="14" max="210" width="8.85546875" style="10"/>
    <col min="211" max="211" width="2.42578125" style="10" customWidth="1"/>
    <col min="212" max="212" width="29.140625" style="10" customWidth="1"/>
    <col min="213" max="213" width="9.85546875" style="10" customWidth="1"/>
    <col min="214" max="217" width="10.140625" style="10" customWidth="1"/>
    <col min="218" max="218" width="8.85546875" style="10"/>
    <col min="219" max="219" width="11.42578125" style="10" bestFit="1" customWidth="1"/>
    <col min="220" max="466" width="8.85546875" style="10"/>
    <col min="467" max="467" width="2.42578125" style="10" customWidth="1"/>
    <col min="468" max="468" width="29.140625" style="10" customWidth="1"/>
    <col min="469" max="469" width="9.85546875" style="10" customWidth="1"/>
    <col min="470" max="473" width="10.140625" style="10" customWidth="1"/>
    <col min="474" max="474" width="8.85546875" style="10"/>
    <col min="475" max="475" width="11.42578125" style="10" bestFit="1" customWidth="1"/>
    <col min="476" max="722" width="8.85546875" style="10"/>
    <col min="723" max="723" width="2.42578125" style="10" customWidth="1"/>
    <col min="724" max="724" width="29.140625" style="10" customWidth="1"/>
    <col min="725" max="725" width="9.85546875" style="10" customWidth="1"/>
    <col min="726" max="729" width="10.140625" style="10" customWidth="1"/>
    <col min="730" max="730" width="8.85546875" style="10"/>
    <col min="731" max="731" width="11.42578125" style="10" bestFit="1" customWidth="1"/>
    <col min="732" max="978" width="8.85546875" style="10"/>
    <col min="979" max="979" width="2.42578125" style="10" customWidth="1"/>
    <col min="980" max="980" width="29.140625" style="10" customWidth="1"/>
    <col min="981" max="981" width="9.85546875" style="10" customWidth="1"/>
    <col min="982" max="985" width="10.140625" style="10" customWidth="1"/>
    <col min="986" max="986" width="8.85546875" style="10"/>
    <col min="987" max="987" width="11.42578125" style="10" bestFit="1" customWidth="1"/>
    <col min="988" max="1234" width="8.85546875" style="10"/>
    <col min="1235" max="1235" width="2.42578125" style="10" customWidth="1"/>
    <col min="1236" max="1236" width="29.140625" style="10" customWidth="1"/>
    <col min="1237" max="1237" width="9.85546875" style="10" customWidth="1"/>
    <col min="1238" max="1241" width="10.140625" style="10" customWidth="1"/>
    <col min="1242" max="1242" width="8.85546875" style="10"/>
    <col min="1243" max="1243" width="11.42578125" style="10" bestFit="1" customWidth="1"/>
    <col min="1244" max="1490" width="8.85546875" style="10"/>
    <col min="1491" max="1491" width="2.42578125" style="10" customWidth="1"/>
    <col min="1492" max="1492" width="29.140625" style="10" customWidth="1"/>
    <col min="1493" max="1493" width="9.85546875" style="10" customWidth="1"/>
    <col min="1494" max="1497" width="10.140625" style="10" customWidth="1"/>
    <col min="1498" max="1498" width="8.85546875" style="10"/>
    <col min="1499" max="1499" width="11.42578125" style="10" bestFit="1" customWidth="1"/>
    <col min="1500" max="1746" width="8.85546875" style="10"/>
    <col min="1747" max="1747" width="2.42578125" style="10" customWidth="1"/>
    <col min="1748" max="1748" width="29.140625" style="10" customWidth="1"/>
    <col min="1749" max="1749" width="9.85546875" style="10" customWidth="1"/>
    <col min="1750" max="1753" width="10.140625" style="10" customWidth="1"/>
    <col min="1754" max="1754" width="8.85546875" style="10"/>
    <col min="1755" max="1755" width="11.42578125" style="10" bestFit="1" customWidth="1"/>
    <col min="1756" max="2002" width="8.85546875" style="10"/>
    <col min="2003" max="2003" width="2.42578125" style="10" customWidth="1"/>
    <col min="2004" max="2004" width="29.140625" style="10" customWidth="1"/>
    <col min="2005" max="2005" width="9.85546875" style="10" customWidth="1"/>
    <col min="2006" max="2009" width="10.140625" style="10" customWidth="1"/>
    <col min="2010" max="2010" width="8.85546875" style="10"/>
    <col min="2011" max="2011" width="11.42578125" style="10" bestFit="1" customWidth="1"/>
    <col min="2012" max="2258" width="8.85546875" style="10"/>
    <col min="2259" max="2259" width="2.42578125" style="10" customWidth="1"/>
    <col min="2260" max="2260" width="29.140625" style="10" customWidth="1"/>
    <col min="2261" max="2261" width="9.85546875" style="10" customWidth="1"/>
    <col min="2262" max="2265" width="10.140625" style="10" customWidth="1"/>
    <col min="2266" max="2266" width="8.85546875" style="10"/>
    <col min="2267" max="2267" width="11.42578125" style="10" bestFit="1" customWidth="1"/>
    <col min="2268" max="2514" width="8.85546875" style="10"/>
    <col min="2515" max="2515" width="2.42578125" style="10" customWidth="1"/>
    <col min="2516" max="2516" width="29.140625" style="10" customWidth="1"/>
    <col min="2517" max="2517" width="9.85546875" style="10" customWidth="1"/>
    <col min="2518" max="2521" width="10.140625" style="10" customWidth="1"/>
    <col min="2522" max="2522" width="8.85546875" style="10"/>
    <col min="2523" max="2523" width="11.42578125" style="10" bestFit="1" customWidth="1"/>
    <col min="2524" max="2770" width="8.85546875" style="10"/>
    <col min="2771" max="2771" width="2.42578125" style="10" customWidth="1"/>
    <col min="2772" max="2772" width="29.140625" style="10" customWidth="1"/>
    <col min="2773" max="2773" width="9.85546875" style="10" customWidth="1"/>
    <col min="2774" max="2777" width="10.140625" style="10" customWidth="1"/>
    <col min="2778" max="2778" width="8.85546875" style="10"/>
    <col min="2779" max="2779" width="11.42578125" style="10" bestFit="1" customWidth="1"/>
    <col min="2780" max="3026" width="8.85546875" style="10"/>
    <col min="3027" max="3027" width="2.42578125" style="10" customWidth="1"/>
    <col min="3028" max="3028" width="29.140625" style="10" customWidth="1"/>
    <col min="3029" max="3029" width="9.85546875" style="10" customWidth="1"/>
    <col min="3030" max="3033" width="10.140625" style="10" customWidth="1"/>
    <col min="3034" max="3034" width="8.85546875" style="10"/>
    <col min="3035" max="3035" width="11.42578125" style="10" bestFit="1" customWidth="1"/>
    <col min="3036" max="3282" width="8.85546875" style="10"/>
    <col min="3283" max="3283" width="2.42578125" style="10" customWidth="1"/>
    <col min="3284" max="3284" width="29.140625" style="10" customWidth="1"/>
    <col min="3285" max="3285" width="9.85546875" style="10" customWidth="1"/>
    <col min="3286" max="3289" width="10.140625" style="10" customWidth="1"/>
    <col min="3290" max="3290" width="8.85546875" style="10"/>
    <col min="3291" max="3291" width="11.42578125" style="10" bestFit="1" customWidth="1"/>
    <col min="3292" max="3538" width="8.85546875" style="10"/>
    <col min="3539" max="3539" width="2.42578125" style="10" customWidth="1"/>
    <col min="3540" max="3540" width="29.140625" style="10" customWidth="1"/>
    <col min="3541" max="3541" width="9.85546875" style="10" customWidth="1"/>
    <col min="3542" max="3545" width="10.140625" style="10" customWidth="1"/>
    <col min="3546" max="3546" width="8.85546875" style="10"/>
    <col min="3547" max="3547" width="11.42578125" style="10" bestFit="1" customWidth="1"/>
    <col min="3548" max="3794" width="8.85546875" style="10"/>
    <col min="3795" max="3795" width="2.42578125" style="10" customWidth="1"/>
    <col min="3796" max="3796" width="29.140625" style="10" customWidth="1"/>
    <col min="3797" max="3797" width="9.85546875" style="10" customWidth="1"/>
    <col min="3798" max="3801" width="10.140625" style="10" customWidth="1"/>
    <col min="3802" max="3802" width="8.85546875" style="10"/>
    <col min="3803" max="3803" width="11.42578125" style="10" bestFit="1" customWidth="1"/>
    <col min="3804" max="4050" width="8.85546875" style="10"/>
    <col min="4051" max="4051" width="2.42578125" style="10" customWidth="1"/>
    <col min="4052" max="4052" width="29.140625" style="10" customWidth="1"/>
    <col min="4053" max="4053" width="9.85546875" style="10" customWidth="1"/>
    <col min="4054" max="4057" width="10.140625" style="10" customWidth="1"/>
    <col min="4058" max="4058" width="8.85546875" style="10"/>
    <col min="4059" max="4059" width="11.42578125" style="10" bestFit="1" customWidth="1"/>
    <col min="4060" max="4306" width="8.85546875" style="10"/>
    <col min="4307" max="4307" width="2.42578125" style="10" customWidth="1"/>
    <col min="4308" max="4308" width="29.140625" style="10" customWidth="1"/>
    <col min="4309" max="4309" width="9.85546875" style="10" customWidth="1"/>
    <col min="4310" max="4313" width="10.140625" style="10" customWidth="1"/>
    <col min="4314" max="4314" width="8.85546875" style="10"/>
    <col min="4315" max="4315" width="11.42578125" style="10" bestFit="1" customWidth="1"/>
    <col min="4316" max="4562" width="8.85546875" style="10"/>
    <col min="4563" max="4563" width="2.42578125" style="10" customWidth="1"/>
    <col min="4564" max="4564" width="29.140625" style="10" customWidth="1"/>
    <col min="4565" max="4565" width="9.85546875" style="10" customWidth="1"/>
    <col min="4566" max="4569" width="10.140625" style="10" customWidth="1"/>
    <col min="4570" max="4570" width="8.85546875" style="10"/>
    <col min="4571" max="4571" width="11.42578125" style="10" bestFit="1" customWidth="1"/>
    <col min="4572" max="4818" width="8.85546875" style="10"/>
    <col min="4819" max="4819" width="2.42578125" style="10" customWidth="1"/>
    <col min="4820" max="4820" width="29.140625" style="10" customWidth="1"/>
    <col min="4821" max="4821" width="9.85546875" style="10" customWidth="1"/>
    <col min="4822" max="4825" width="10.140625" style="10" customWidth="1"/>
    <col min="4826" max="4826" width="8.85546875" style="10"/>
    <col min="4827" max="4827" width="11.42578125" style="10" bestFit="1" customWidth="1"/>
    <col min="4828" max="5074" width="8.85546875" style="10"/>
    <col min="5075" max="5075" width="2.42578125" style="10" customWidth="1"/>
    <col min="5076" max="5076" width="29.140625" style="10" customWidth="1"/>
    <col min="5077" max="5077" width="9.85546875" style="10" customWidth="1"/>
    <col min="5078" max="5081" width="10.140625" style="10" customWidth="1"/>
    <col min="5082" max="5082" width="8.85546875" style="10"/>
    <col min="5083" max="5083" width="11.42578125" style="10" bestFit="1" customWidth="1"/>
    <col min="5084" max="5330" width="8.85546875" style="10"/>
    <col min="5331" max="5331" width="2.42578125" style="10" customWidth="1"/>
    <col min="5332" max="5332" width="29.140625" style="10" customWidth="1"/>
    <col min="5333" max="5333" width="9.85546875" style="10" customWidth="1"/>
    <col min="5334" max="5337" width="10.140625" style="10" customWidth="1"/>
    <col min="5338" max="5338" width="8.85546875" style="10"/>
    <col min="5339" max="5339" width="11.42578125" style="10" bestFit="1" customWidth="1"/>
    <col min="5340" max="5586" width="8.85546875" style="10"/>
    <col min="5587" max="5587" width="2.42578125" style="10" customWidth="1"/>
    <col min="5588" max="5588" width="29.140625" style="10" customWidth="1"/>
    <col min="5589" max="5589" width="9.85546875" style="10" customWidth="1"/>
    <col min="5590" max="5593" width="10.140625" style="10" customWidth="1"/>
    <col min="5594" max="5594" width="8.85546875" style="10"/>
    <col min="5595" max="5595" width="11.42578125" style="10" bestFit="1" customWidth="1"/>
    <col min="5596" max="5842" width="8.85546875" style="10"/>
    <col min="5843" max="5843" width="2.42578125" style="10" customWidth="1"/>
    <col min="5844" max="5844" width="29.140625" style="10" customWidth="1"/>
    <col min="5845" max="5845" width="9.85546875" style="10" customWidth="1"/>
    <col min="5846" max="5849" width="10.140625" style="10" customWidth="1"/>
    <col min="5850" max="5850" width="8.85546875" style="10"/>
    <col min="5851" max="5851" width="11.42578125" style="10" bestFit="1" customWidth="1"/>
    <col min="5852" max="6098" width="8.85546875" style="10"/>
    <col min="6099" max="6099" width="2.42578125" style="10" customWidth="1"/>
    <col min="6100" max="6100" width="29.140625" style="10" customWidth="1"/>
    <col min="6101" max="6101" width="9.85546875" style="10" customWidth="1"/>
    <col min="6102" max="6105" width="10.140625" style="10" customWidth="1"/>
    <col min="6106" max="6106" width="8.85546875" style="10"/>
    <col min="6107" max="6107" width="11.42578125" style="10" bestFit="1" customWidth="1"/>
    <col min="6108" max="6354" width="8.85546875" style="10"/>
    <col min="6355" max="6355" width="2.42578125" style="10" customWidth="1"/>
    <col min="6356" max="6356" width="29.140625" style="10" customWidth="1"/>
    <col min="6357" max="6357" width="9.85546875" style="10" customWidth="1"/>
    <col min="6358" max="6361" width="10.140625" style="10" customWidth="1"/>
    <col min="6362" max="6362" width="8.85546875" style="10"/>
    <col min="6363" max="6363" width="11.42578125" style="10" bestFit="1" customWidth="1"/>
    <col min="6364" max="6610" width="8.85546875" style="10"/>
    <col min="6611" max="6611" width="2.42578125" style="10" customWidth="1"/>
    <col min="6612" max="6612" width="29.140625" style="10" customWidth="1"/>
    <col min="6613" max="6613" width="9.85546875" style="10" customWidth="1"/>
    <col min="6614" max="6617" width="10.140625" style="10" customWidth="1"/>
    <col min="6618" max="6618" width="8.85546875" style="10"/>
    <col min="6619" max="6619" width="11.42578125" style="10" bestFit="1" customWidth="1"/>
    <col min="6620" max="6866" width="8.85546875" style="10"/>
    <col min="6867" max="6867" width="2.42578125" style="10" customWidth="1"/>
    <col min="6868" max="6868" width="29.140625" style="10" customWidth="1"/>
    <col min="6869" max="6869" width="9.85546875" style="10" customWidth="1"/>
    <col min="6870" max="6873" width="10.140625" style="10" customWidth="1"/>
    <col min="6874" max="6874" width="8.85546875" style="10"/>
    <col min="6875" max="6875" width="11.42578125" style="10" bestFit="1" customWidth="1"/>
    <col min="6876" max="7122" width="8.85546875" style="10"/>
    <col min="7123" max="7123" width="2.42578125" style="10" customWidth="1"/>
    <col min="7124" max="7124" width="29.140625" style="10" customWidth="1"/>
    <col min="7125" max="7125" width="9.85546875" style="10" customWidth="1"/>
    <col min="7126" max="7129" width="10.140625" style="10" customWidth="1"/>
    <col min="7130" max="7130" width="8.85546875" style="10"/>
    <col min="7131" max="7131" width="11.42578125" style="10" bestFit="1" customWidth="1"/>
    <col min="7132" max="7378" width="8.85546875" style="10"/>
    <col min="7379" max="7379" width="2.42578125" style="10" customWidth="1"/>
    <col min="7380" max="7380" width="29.140625" style="10" customWidth="1"/>
    <col min="7381" max="7381" width="9.85546875" style="10" customWidth="1"/>
    <col min="7382" max="7385" width="10.140625" style="10" customWidth="1"/>
    <col min="7386" max="7386" width="8.85546875" style="10"/>
    <col min="7387" max="7387" width="11.42578125" style="10" bestFit="1" customWidth="1"/>
    <col min="7388" max="7634" width="8.85546875" style="10"/>
    <col min="7635" max="7635" width="2.42578125" style="10" customWidth="1"/>
    <col min="7636" max="7636" width="29.140625" style="10" customWidth="1"/>
    <col min="7637" max="7637" width="9.85546875" style="10" customWidth="1"/>
    <col min="7638" max="7641" width="10.140625" style="10" customWidth="1"/>
    <col min="7642" max="7642" width="8.85546875" style="10"/>
    <col min="7643" max="7643" width="11.42578125" style="10" bestFit="1" customWidth="1"/>
    <col min="7644" max="7890" width="8.85546875" style="10"/>
    <col min="7891" max="7891" width="2.42578125" style="10" customWidth="1"/>
    <col min="7892" max="7892" width="29.140625" style="10" customWidth="1"/>
    <col min="7893" max="7893" width="9.85546875" style="10" customWidth="1"/>
    <col min="7894" max="7897" width="10.140625" style="10" customWidth="1"/>
    <col min="7898" max="7898" width="8.85546875" style="10"/>
    <col min="7899" max="7899" width="11.42578125" style="10" bestFit="1" customWidth="1"/>
    <col min="7900" max="8146" width="8.85546875" style="10"/>
    <col min="8147" max="8147" width="2.42578125" style="10" customWidth="1"/>
    <col min="8148" max="8148" width="29.140625" style="10" customWidth="1"/>
    <col min="8149" max="8149" width="9.85546875" style="10" customWidth="1"/>
    <col min="8150" max="8153" width="10.140625" style="10" customWidth="1"/>
    <col min="8154" max="8154" width="8.85546875" style="10"/>
    <col min="8155" max="8155" width="11.42578125" style="10" bestFit="1" customWidth="1"/>
    <col min="8156" max="8402" width="8.85546875" style="10"/>
    <col min="8403" max="8403" width="2.42578125" style="10" customWidth="1"/>
    <col min="8404" max="8404" width="29.140625" style="10" customWidth="1"/>
    <col min="8405" max="8405" width="9.85546875" style="10" customWidth="1"/>
    <col min="8406" max="8409" width="10.140625" style="10" customWidth="1"/>
    <col min="8410" max="8410" width="8.85546875" style="10"/>
    <col min="8411" max="8411" width="11.42578125" style="10" bestFit="1" customWidth="1"/>
    <col min="8412" max="8658" width="8.85546875" style="10"/>
    <col min="8659" max="8659" width="2.42578125" style="10" customWidth="1"/>
    <col min="8660" max="8660" width="29.140625" style="10" customWidth="1"/>
    <col min="8661" max="8661" width="9.85546875" style="10" customWidth="1"/>
    <col min="8662" max="8665" width="10.140625" style="10" customWidth="1"/>
    <col min="8666" max="8666" width="8.85546875" style="10"/>
    <col min="8667" max="8667" width="11.42578125" style="10" bestFit="1" customWidth="1"/>
    <col min="8668" max="8914" width="8.85546875" style="10"/>
    <col min="8915" max="8915" width="2.42578125" style="10" customWidth="1"/>
    <col min="8916" max="8916" width="29.140625" style="10" customWidth="1"/>
    <col min="8917" max="8917" width="9.85546875" style="10" customWidth="1"/>
    <col min="8918" max="8921" width="10.140625" style="10" customWidth="1"/>
    <col min="8922" max="8922" width="8.85546875" style="10"/>
    <col min="8923" max="8923" width="11.42578125" style="10" bestFit="1" customWidth="1"/>
    <col min="8924" max="9170" width="8.85546875" style="10"/>
    <col min="9171" max="9171" width="2.42578125" style="10" customWidth="1"/>
    <col min="9172" max="9172" width="29.140625" style="10" customWidth="1"/>
    <col min="9173" max="9173" width="9.85546875" style="10" customWidth="1"/>
    <col min="9174" max="9177" width="10.140625" style="10" customWidth="1"/>
    <col min="9178" max="9178" width="8.85546875" style="10"/>
    <col min="9179" max="9179" width="11.42578125" style="10" bestFit="1" customWidth="1"/>
    <col min="9180" max="9426" width="8.85546875" style="10"/>
    <col min="9427" max="9427" width="2.42578125" style="10" customWidth="1"/>
    <col min="9428" max="9428" width="29.140625" style="10" customWidth="1"/>
    <col min="9429" max="9429" width="9.85546875" style="10" customWidth="1"/>
    <col min="9430" max="9433" width="10.140625" style="10" customWidth="1"/>
    <col min="9434" max="9434" width="8.85546875" style="10"/>
    <col min="9435" max="9435" width="11.42578125" style="10" bestFit="1" customWidth="1"/>
    <col min="9436" max="9682" width="8.85546875" style="10"/>
    <col min="9683" max="9683" width="2.42578125" style="10" customWidth="1"/>
    <col min="9684" max="9684" width="29.140625" style="10" customWidth="1"/>
    <col min="9685" max="9685" width="9.85546875" style="10" customWidth="1"/>
    <col min="9686" max="9689" width="10.140625" style="10" customWidth="1"/>
    <col min="9690" max="9690" width="8.85546875" style="10"/>
    <col min="9691" max="9691" width="11.42578125" style="10" bestFit="1" customWidth="1"/>
    <col min="9692" max="9938" width="8.85546875" style="10"/>
    <col min="9939" max="9939" width="2.42578125" style="10" customWidth="1"/>
    <col min="9940" max="9940" width="29.140625" style="10" customWidth="1"/>
    <col min="9941" max="9941" width="9.85546875" style="10" customWidth="1"/>
    <col min="9942" max="9945" width="10.140625" style="10" customWidth="1"/>
    <col min="9946" max="9946" width="8.85546875" style="10"/>
    <col min="9947" max="9947" width="11.42578125" style="10" bestFit="1" customWidth="1"/>
    <col min="9948" max="10194" width="8.85546875" style="10"/>
    <col min="10195" max="10195" width="2.42578125" style="10" customWidth="1"/>
    <col min="10196" max="10196" width="29.140625" style="10" customWidth="1"/>
    <col min="10197" max="10197" width="9.85546875" style="10" customWidth="1"/>
    <col min="10198" max="10201" width="10.140625" style="10" customWidth="1"/>
    <col min="10202" max="10202" width="8.85546875" style="10"/>
    <col min="10203" max="10203" width="11.42578125" style="10" bestFit="1" customWidth="1"/>
    <col min="10204" max="10450" width="8.85546875" style="10"/>
    <col min="10451" max="10451" width="2.42578125" style="10" customWidth="1"/>
    <col min="10452" max="10452" width="29.140625" style="10" customWidth="1"/>
    <col min="10453" max="10453" width="9.85546875" style="10" customWidth="1"/>
    <col min="10454" max="10457" width="10.140625" style="10" customWidth="1"/>
    <col min="10458" max="10458" width="8.85546875" style="10"/>
    <col min="10459" max="10459" width="11.42578125" style="10" bestFit="1" customWidth="1"/>
    <col min="10460" max="10706" width="8.85546875" style="10"/>
    <col min="10707" max="10707" width="2.42578125" style="10" customWidth="1"/>
    <col min="10708" max="10708" width="29.140625" style="10" customWidth="1"/>
    <col min="10709" max="10709" width="9.85546875" style="10" customWidth="1"/>
    <col min="10710" max="10713" width="10.140625" style="10" customWidth="1"/>
    <col min="10714" max="10714" width="8.85546875" style="10"/>
    <col min="10715" max="10715" width="11.42578125" style="10" bestFit="1" customWidth="1"/>
    <col min="10716" max="10962" width="8.85546875" style="10"/>
    <col min="10963" max="10963" width="2.42578125" style="10" customWidth="1"/>
    <col min="10964" max="10964" width="29.140625" style="10" customWidth="1"/>
    <col min="10965" max="10965" width="9.85546875" style="10" customWidth="1"/>
    <col min="10966" max="10969" width="10.140625" style="10" customWidth="1"/>
    <col min="10970" max="10970" width="8.85546875" style="10"/>
    <col min="10971" max="10971" width="11.42578125" style="10" bestFit="1" customWidth="1"/>
    <col min="10972" max="11218" width="8.85546875" style="10"/>
    <col min="11219" max="11219" width="2.42578125" style="10" customWidth="1"/>
    <col min="11220" max="11220" width="29.140625" style="10" customWidth="1"/>
    <col min="11221" max="11221" width="9.85546875" style="10" customWidth="1"/>
    <col min="11222" max="11225" width="10.140625" style="10" customWidth="1"/>
    <col min="11226" max="11226" width="8.85546875" style="10"/>
    <col min="11227" max="11227" width="11.42578125" style="10" bestFit="1" customWidth="1"/>
    <col min="11228" max="11474" width="8.85546875" style="10"/>
    <col min="11475" max="11475" width="2.42578125" style="10" customWidth="1"/>
    <col min="11476" max="11476" width="29.140625" style="10" customWidth="1"/>
    <col min="11477" max="11477" width="9.85546875" style="10" customWidth="1"/>
    <col min="11478" max="11481" width="10.140625" style="10" customWidth="1"/>
    <col min="11482" max="11482" width="8.85546875" style="10"/>
    <col min="11483" max="11483" width="11.42578125" style="10" bestFit="1" customWidth="1"/>
    <col min="11484" max="11730" width="8.85546875" style="10"/>
    <col min="11731" max="11731" width="2.42578125" style="10" customWidth="1"/>
    <col min="11732" max="11732" width="29.140625" style="10" customWidth="1"/>
    <col min="11733" max="11733" width="9.85546875" style="10" customWidth="1"/>
    <col min="11734" max="11737" width="10.140625" style="10" customWidth="1"/>
    <col min="11738" max="11738" width="8.85546875" style="10"/>
    <col min="11739" max="11739" width="11.42578125" style="10" bestFit="1" customWidth="1"/>
    <col min="11740" max="11986" width="8.85546875" style="10"/>
    <col min="11987" max="11987" width="2.42578125" style="10" customWidth="1"/>
    <col min="11988" max="11988" width="29.140625" style="10" customWidth="1"/>
    <col min="11989" max="11989" width="9.85546875" style="10" customWidth="1"/>
    <col min="11990" max="11993" width="10.140625" style="10" customWidth="1"/>
    <col min="11994" max="11994" width="8.85546875" style="10"/>
    <col min="11995" max="11995" width="11.42578125" style="10" bestFit="1" customWidth="1"/>
    <col min="11996" max="12242" width="8.85546875" style="10"/>
    <col min="12243" max="12243" width="2.42578125" style="10" customWidth="1"/>
    <col min="12244" max="12244" width="29.140625" style="10" customWidth="1"/>
    <col min="12245" max="12245" width="9.85546875" style="10" customWidth="1"/>
    <col min="12246" max="12249" width="10.140625" style="10" customWidth="1"/>
    <col min="12250" max="12250" width="8.85546875" style="10"/>
    <col min="12251" max="12251" width="11.42578125" style="10" bestFit="1" customWidth="1"/>
    <col min="12252" max="12498" width="8.85546875" style="10"/>
    <col min="12499" max="12499" width="2.42578125" style="10" customWidth="1"/>
    <col min="12500" max="12500" width="29.140625" style="10" customWidth="1"/>
    <col min="12501" max="12501" width="9.85546875" style="10" customWidth="1"/>
    <col min="12502" max="12505" width="10.140625" style="10" customWidth="1"/>
    <col min="12506" max="12506" width="8.85546875" style="10"/>
    <col min="12507" max="12507" width="11.42578125" style="10" bestFit="1" customWidth="1"/>
    <col min="12508" max="12754" width="8.85546875" style="10"/>
    <col min="12755" max="12755" width="2.42578125" style="10" customWidth="1"/>
    <col min="12756" max="12756" width="29.140625" style="10" customWidth="1"/>
    <col min="12757" max="12757" width="9.85546875" style="10" customWidth="1"/>
    <col min="12758" max="12761" width="10.140625" style="10" customWidth="1"/>
    <col min="12762" max="12762" width="8.85546875" style="10"/>
    <col min="12763" max="12763" width="11.42578125" style="10" bestFit="1" customWidth="1"/>
    <col min="12764" max="13010" width="8.85546875" style="10"/>
    <col min="13011" max="13011" width="2.42578125" style="10" customWidth="1"/>
    <col min="13012" max="13012" width="29.140625" style="10" customWidth="1"/>
    <col min="13013" max="13013" width="9.85546875" style="10" customWidth="1"/>
    <col min="13014" max="13017" width="10.140625" style="10" customWidth="1"/>
    <col min="13018" max="13018" width="8.85546875" style="10"/>
    <col min="13019" max="13019" width="11.42578125" style="10" bestFit="1" customWidth="1"/>
    <col min="13020" max="13266" width="8.85546875" style="10"/>
    <col min="13267" max="13267" width="2.42578125" style="10" customWidth="1"/>
    <col min="13268" max="13268" width="29.140625" style="10" customWidth="1"/>
    <col min="13269" max="13269" width="9.85546875" style="10" customWidth="1"/>
    <col min="13270" max="13273" width="10.140625" style="10" customWidth="1"/>
    <col min="13274" max="13274" width="8.85546875" style="10"/>
    <col min="13275" max="13275" width="11.42578125" style="10" bestFit="1" customWidth="1"/>
    <col min="13276" max="13522" width="8.85546875" style="10"/>
    <col min="13523" max="13523" width="2.42578125" style="10" customWidth="1"/>
    <col min="13524" max="13524" width="29.140625" style="10" customWidth="1"/>
    <col min="13525" max="13525" width="9.85546875" style="10" customWidth="1"/>
    <col min="13526" max="13529" width="10.140625" style="10" customWidth="1"/>
    <col min="13530" max="13530" width="8.85546875" style="10"/>
    <col min="13531" max="13531" width="11.42578125" style="10" bestFit="1" customWidth="1"/>
    <col min="13532" max="13778" width="8.85546875" style="10"/>
    <col min="13779" max="13779" width="2.42578125" style="10" customWidth="1"/>
    <col min="13780" max="13780" width="29.140625" style="10" customWidth="1"/>
    <col min="13781" max="13781" width="9.85546875" style="10" customWidth="1"/>
    <col min="13782" max="13785" width="10.140625" style="10" customWidth="1"/>
    <col min="13786" max="13786" width="8.85546875" style="10"/>
    <col min="13787" max="13787" width="11.42578125" style="10" bestFit="1" customWidth="1"/>
    <col min="13788" max="14034" width="8.85546875" style="10"/>
    <col min="14035" max="14035" width="2.42578125" style="10" customWidth="1"/>
    <col min="14036" max="14036" width="29.140625" style="10" customWidth="1"/>
    <col min="14037" max="14037" width="9.85546875" style="10" customWidth="1"/>
    <col min="14038" max="14041" width="10.140625" style="10" customWidth="1"/>
    <col min="14042" max="14042" width="8.85546875" style="10"/>
    <col min="14043" max="14043" width="11.42578125" style="10" bestFit="1" customWidth="1"/>
    <col min="14044" max="14290" width="8.85546875" style="10"/>
    <col min="14291" max="14291" width="2.42578125" style="10" customWidth="1"/>
    <col min="14292" max="14292" width="29.140625" style="10" customWidth="1"/>
    <col min="14293" max="14293" width="9.85546875" style="10" customWidth="1"/>
    <col min="14294" max="14297" width="10.140625" style="10" customWidth="1"/>
    <col min="14298" max="14298" width="8.85546875" style="10"/>
    <col min="14299" max="14299" width="11.42578125" style="10" bestFit="1" customWidth="1"/>
    <col min="14300" max="14546" width="8.85546875" style="10"/>
    <col min="14547" max="14547" width="2.42578125" style="10" customWidth="1"/>
    <col min="14548" max="14548" width="29.140625" style="10" customWidth="1"/>
    <col min="14549" max="14549" width="9.85546875" style="10" customWidth="1"/>
    <col min="14550" max="14553" width="10.140625" style="10" customWidth="1"/>
    <col min="14554" max="14554" width="8.85546875" style="10"/>
    <col min="14555" max="14555" width="11.42578125" style="10" bestFit="1" customWidth="1"/>
    <col min="14556" max="14802" width="8.85546875" style="10"/>
    <col min="14803" max="14803" width="2.42578125" style="10" customWidth="1"/>
    <col min="14804" max="14804" width="29.140625" style="10" customWidth="1"/>
    <col min="14805" max="14805" width="9.85546875" style="10" customWidth="1"/>
    <col min="14806" max="14809" width="10.140625" style="10" customWidth="1"/>
    <col min="14810" max="14810" width="8.85546875" style="10"/>
    <col min="14811" max="14811" width="11.42578125" style="10" bestFit="1" customWidth="1"/>
    <col min="14812" max="15058" width="8.85546875" style="10"/>
    <col min="15059" max="15059" width="2.42578125" style="10" customWidth="1"/>
    <col min="15060" max="15060" width="29.140625" style="10" customWidth="1"/>
    <col min="15061" max="15061" width="9.85546875" style="10" customWidth="1"/>
    <col min="15062" max="15065" width="10.140625" style="10" customWidth="1"/>
    <col min="15066" max="15066" width="8.85546875" style="10"/>
    <col min="15067" max="15067" width="11.42578125" style="10" bestFit="1" customWidth="1"/>
    <col min="15068" max="15314" width="8.85546875" style="10"/>
    <col min="15315" max="15315" width="2.42578125" style="10" customWidth="1"/>
    <col min="15316" max="15316" width="29.140625" style="10" customWidth="1"/>
    <col min="15317" max="15317" width="9.85546875" style="10" customWidth="1"/>
    <col min="15318" max="15321" width="10.140625" style="10" customWidth="1"/>
    <col min="15322" max="15322" width="8.85546875" style="10"/>
    <col min="15323" max="15323" width="11.42578125" style="10" bestFit="1" customWidth="1"/>
    <col min="15324" max="15570" width="8.85546875" style="10"/>
    <col min="15571" max="15571" width="2.42578125" style="10" customWidth="1"/>
    <col min="15572" max="15572" width="29.140625" style="10" customWidth="1"/>
    <col min="15573" max="15573" width="9.85546875" style="10" customWidth="1"/>
    <col min="15574" max="15577" width="10.140625" style="10" customWidth="1"/>
    <col min="15578" max="15578" width="8.85546875" style="10"/>
    <col min="15579" max="15579" width="11.42578125" style="10" bestFit="1" customWidth="1"/>
    <col min="15580" max="15826" width="8.85546875" style="10"/>
    <col min="15827" max="15827" width="2.42578125" style="10" customWidth="1"/>
    <col min="15828" max="15828" width="29.140625" style="10" customWidth="1"/>
    <col min="15829" max="15829" width="9.85546875" style="10" customWidth="1"/>
    <col min="15830" max="15833" width="10.140625" style="10" customWidth="1"/>
    <col min="15834" max="15834" width="8.85546875" style="10"/>
    <col min="15835" max="15835" width="11.42578125" style="10" bestFit="1" customWidth="1"/>
    <col min="15836" max="16082" width="8.85546875" style="10"/>
    <col min="16083" max="16083" width="2.42578125" style="10" customWidth="1"/>
    <col min="16084" max="16084" width="29.140625" style="10" customWidth="1"/>
    <col min="16085" max="16085" width="9.85546875" style="10" customWidth="1"/>
    <col min="16086" max="16089" width="10.140625" style="10" customWidth="1"/>
    <col min="16090" max="16090" width="8.85546875" style="10"/>
    <col min="16091" max="16091" width="11.42578125" style="10" bestFit="1" customWidth="1"/>
    <col min="16092" max="16384" width="8.85546875" style="10"/>
  </cols>
  <sheetData>
    <row r="2" spans="2:9" ht="21.75" customHeight="1">
      <c r="B2" s="1029" t="s">
        <v>1565</v>
      </c>
      <c r="C2" s="1030"/>
      <c r="D2" s="1030"/>
      <c r="E2" s="1030"/>
      <c r="F2" s="1030"/>
      <c r="G2" s="1030"/>
    </row>
    <row r="3" spans="2:9" ht="14.25" customHeight="1">
      <c r="B3" s="1031" t="s">
        <v>1376</v>
      </c>
      <c r="C3" s="664"/>
      <c r="D3" s="1034" t="s">
        <v>1836</v>
      </c>
      <c r="E3" s="1037" t="s">
        <v>1837</v>
      </c>
      <c r="F3" s="1040" t="s">
        <v>1379</v>
      </c>
      <c r="G3" s="1043" t="s">
        <v>1544</v>
      </c>
      <c r="H3" s="57"/>
    </row>
    <row r="4" spans="2:9" ht="14.25" customHeight="1">
      <c r="B4" s="1032"/>
      <c r="C4" s="660" t="s">
        <v>1377</v>
      </c>
      <c r="D4" s="1035"/>
      <c r="E4" s="1038"/>
      <c r="F4" s="1041"/>
      <c r="G4" s="1044"/>
      <c r="H4" s="57"/>
    </row>
    <row r="5" spans="2:9" ht="14.25" customHeight="1">
      <c r="B5" s="1033"/>
      <c r="C5" s="665"/>
      <c r="D5" s="1036"/>
      <c r="E5" s="1039"/>
      <c r="F5" s="1042"/>
      <c r="G5" s="670" t="str">
        <f>MID('RABATOVÝ LIST '!J9,1,2)</f>
        <v>00</v>
      </c>
      <c r="H5" s="57"/>
    </row>
    <row r="6" spans="2:9" ht="14.25" customHeight="1" thickBot="1">
      <c r="B6" s="27"/>
      <c r="C6" s="75"/>
      <c r="D6" s="76"/>
      <c r="E6" s="12"/>
      <c r="F6" s="44"/>
      <c r="G6" s="18"/>
    </row>
    <row r="7" spans="2:9" ht="8.1" customHeight="1">
      <c r="B7" s="21"/>
      <c r="C7" s="1020" t="s">
        <v>1569</v>
      </c>
      <c r="D7" s="1020"/>
      <c r="E7" s="1020"/>
      <c r="F7" s="1020"/>
      <c r="G7" s="1021"/>
    </row>
    <row r="8" spans="2:9" ht="14.25" customHeight="1">
      <c r="B8" s="65"/>
      <c r="C8" s="1018"/>
      <c r="D8" s="1018"/>
      <c r="E8" s="1018"/>
      <c r="F8" s="1018"/>
      <c r="G8" s="1019"/>
    </row>
    <row r="9" spans="2:9" ht="14.25" customHeight="1">
      <c r="B9" s="5"/>
      <c r="C9" s="59">
        <v>10116020</v>
      </c>
      <c r="D9" s="29">
        <v>20</v>
      </c>
      <c r="E9" s="29">
        <v>35</v>
      </c>
      <c r="F9" s="221">
        <v>188.53131760539998</v>
      </c>
      <c r="G9" s="325">
        <f>F9*(100-$G$5)/100</f>
        <v>188.53131760539998</v>
      </c>
      <c r="I9" s="19"/>
    </row>
    <row r="10" spans="2:9" ht="14.25" customHeight="1">
      <c r="B10" s="5" t="s">
        <v>1374</v>
      </c>
      <c r="C10" s="231">
        <v>10116025</v>
      </c>
      <c r="D10" s="232">
        <v>25</v>
      </c>
      <c r="E10" s="232">
        <v>30</v>
      </c>
      <c r="F10" s="222">
        <v>198.73854270380002</v>
      </c>
      <c r="G10" s="325">
        <f t="shared" ref="G10:G32" si="0">F10*(100-$G$5)/100</f>
        <v>198.73854270380002</v>
      </c>
      <c r="I10" s="19"/>
    </row>
    <row r="11" spans="2:9" ht="14.25" customHeight="1">
      <c r="B11" s="63"/>
      <c r="C11" s="231">
        <v>10116032</v>
      </c>
      <c r="D11" s="232">
        <v>32</v>
      </c>
      <c r="E11" s="232">
        <v>20</v>
      </c>
      <c r="F11" s="222">
        <v>204.04775101919998</v>
      </c>
      <c r="G11" s="325">
        <f t="shared" si="0"/>
        <v>204.04775101919998</v>
      </c>
      <c r="I11" s="19"/>
    </row>
    <row r="12" spans="2:9" ht="14.25" customHeight="1">
      <c r="B12" s="4"/>
      <c r="C12" s="231">
        <v>10116040</v>
      </c>
      <c r="D12" s="232">
        <v>40</v>
      </c>
      <c r="E12" s="232">
        <v>12</v>
      </c>
      <c r="F12" s="222">
        <v>208.49829466400001</v>
      </c>
      <c r="G12" s="325">
        <f t="shared" si="0"/>
        <v>208.49829466400001</v>
      </c>
      <c r="I12" s="19"/>
    </row>
    <row r="13" spans="2:9" ht="14.25" customHeight="1">
      <c r="B13" s="22"/>
      <c r="C13" s="231">
        <v>10116050</v>
      </c>
      <c r="D13" s="232">
        <v>50</v>
      </c>
      <c r="E13" s="232">
        <v>16</v>
      </c>
      <c r="F13" s="222">
        <v>298.08967325279997</v>
      </c>
      <c r="G13" s="325">
        <f t="shared" si="0"/>
        <v>298.08967325279997</v>
      </c>
      <c r="I13" s="671"/>
    </row>
    <row r="14" spans="2:9" ht="14.25" customHeight="1">
      <c r="B14" s="22"/>
      <c r="C14" s="231">
        <v>10116063</v>
      </c>
      <c r="D14" s="232">
        <v>63</v>
      </c>
      <c r="E14" s="232">
        <v>20</v>
      </c>
      <c r="F14" s="222">
        <v>321.61224767980008</v>
      </c>
      <c r="G14" s="325">
        <f t="shared" si="0"/>
        <v>321.61224767980008</v>
      </c>
      <c r="I14" s="19"/>
    </row>
    <row r="15" spans="2:9" ht="14.25" customHeight="1">
      <c r="B15" s="22"/>
      <c r="C15" s="231">
        <v>10116075</v>
      </c>
      <c r="D15" s="232">
        <v>75</v>
      </c>
      <c r="E15" s="232">
        <v>16</v>
      </c>
      <c r="F15" s="222">
        <v>517.67804542300007</v>
      </c>
      <c r="G15" s="325">
        <f t="shared" si="0"/>
        <v>517.67804542300007</v>
      </c>
      <c r="I15" s="19"/>
    </row>
    <row r="16" spans="2:9" ht="14.25" customHeight="1">
      <c r="B16" s="22"/>
      <c r="C16" s="231">
        <v>10116090</v>
      </c>
      <c r="D16" s="232">
        <v>90</v>
      </c>
      <c r="E16" s="232">
        <v>16</v>
      </c>
      <c r="F16" s="222">
        <v>566.50099296120004</v>
      </c>
      <c r="G16" s="325">
        <f t="shared" si="0"/>
        <v>566.50099296120004</v>
      </c>
      <c r="I16" s="19"/>
    </row>
    <row r="17" spans="2:9" ht="14.25" customHeight="1">
      <c r="B17" s="22"/>
      <c r="C17" s="231">
        <v>10116110</v>
      </c>
      <c r="D17" s="232">
        <v>110</v>
      </c>
      <c r="E17" s="232">
        <v>12</v>
      </c>
      <c r="F17" s="222">
        <v>691.14040275280001</v>
      </c>
      <c r="G17" s="325">
        <f t="shared" si="0"/>
        <v>691.14040275280001</v>
      </c>
      <c r="I17" s="19"/>
    </row>
    <row r="18" spans="2:9" ht="14.25" customHeight="1">
      <c r="B18" s="22"/>
      <c r="C18" s="231">
        <v>10116125</v>
      </c>
      <c r="D18" s="232">
        <v>125</v>
      </c>
      <c r="E18" s="232">
        <v>1</v>
      </c>
      <c r="F18" s="222">
        <v>963.49432362480013</v>
      </c>
      <c r="G18" s="325">
        <f t="shared" si="0"/>
        <v>963.49432362480013</v>
      </c>
      <c r="I18" s="19"/>
    </row>
    <row r="19" spans="2:9" ht="14.25" customHeight="1">
      <c r="B19" s="22"/>
      <c r="C19" s="231">
        <v>10116140</v>
      </c>
      <c r="D19" s="232">
        <v>140</v>
      </c>
      <c r="E19" s="232">
        <v>1</v>
      </c>
      <c r="F19" s="222">
        <v>1223.9115961886</v>
      </c>
      <c r="G19" s="325">
        <f t="shared" si="0"/>
        <v>1223.9115961886</v>
      </c>
      <c r="I19" s="19"/>
    </row>
    <row r="20" spans="2:9" ht="14.25" customHeight="1">
      <c r="B20" s="22"/>
      <c r="C20" s="231">
        <v>10116160</v>
      </c>
      <c r="D20" s="232">
        <v>160</v>
      </c>
      <c r="E20" s="232">
        <v>1</v>
      </c>
      <c r="F20" s="222">
        <v>1254.5453653524</v>
      </c>
      <c r="G20" s="325">
        <f t="shared" si="0"/>
        <v>1254.5453653524</v>
      </c>
      <c r="I20" s="19"/>
    </row>
    <row r="21" spans="2:9" ht="14.25" customHeight="1">
      <c r="B21" s="22"/>
      <c r="C21" s="231">
        <v>10116180</v>
      </c>
      <c r="D21" s="232">
        <v>180</v>
      </c>
      <c r="E21" s="232">
        <v>1</v>
      </c>
      <c r="F21" s="222">
        <v>1792.6136732350001</v>
      </c>
      <c r="G21" s="325">
        <f t="shared" si="0"/>
        <v>1792.6136732350001</v>
      </c>
      <c r="I21" s="19"/>
    </row>
    <row r="22" spans="2:9" ht="14.25" customHeight="1">
      <c r="B22" s="22"/>
      <c r="C22" s="231">
        <v>10116200</v>
      </c>
      <c r="D22" s="232">
        <v>200</v>
      </c>
      <c r="E22" s="232">
        <v>1</v>
      </c>
      <c r="F22" s="222">
        <v>1983.8056419324</v>
      </c>
      <c r="G22" s="325">
        <f t="shared" si="0"/>
        <v>1983.8056419323998</v>
      </c>
      <c r="I22" s="19"/>
    </row>
    <row r="23" spans="2:9" ht="14.25" customHeight="1">
      <c r="B23" s="22"/>
      <c r="C23" s="231">
        <v>10116225</v>
      </c>
      <c r="D23" s="232">
        <v>225</v>
      </c>
      <c r="E23" s="232">
        <v>1</v>
      </c>
      <c r="F23" s="222">
        <v>2422.0995338650005</v>
      </c>
      <c r="G23" s="325">
        <f t="shared" si="0"/>
        <v>2422.0995338650005</v>
      </c>
      <c r="I23" s="19"/>
    </row>
    <row r="24" spans="2:9" ht="14.25" customHeight="1">
      <c r="B24" s="22"/>
      <c r="C24" s="231">
        <v>10116250</v>
      </c>
      <c r="D24" s="232">
        <v>250</v>
      </c>
      <c r="E24" s="232">
        <v>1</v>
      </c>
      <c r="F24" s="222">
        <v>4243.5449898424004</v>
      </c>
      <c r="G24" s="325">
        <f t="shared" si="0"/>
        <v>4243.5449898424004</v>
      </c>
      <c r="I24" s="19"/>
    </row>
    <row r="25" spans="2:9" ht="14.25" customHeight="1">
      <c r="B25" s="22"/>
      <c r="C25" s="231">
        <v>10116280</v>
      </c>
      <c r="D25" s="232">
        <v>280</v>
      </c>
      <c r="E25" s="232">
        <v>1</v>
      </c>
      <c r="F25" s="222">
        <v>4845.0698262692003</v>
      </c>
      <c r="G25" s="325">
        <f t="shared" si="0"/>
        <v>4845.0698262692003</v>
      </c>
      <c r="I25" s="19"/>
    </row>
    <row r="26" spans="2:9" ht="14.25" customHeight="1">
      <c r="B26" s="22"/>
      <c r="C26" s="231">
        <v>10116315</v>
      </c>
      <c r="D26" s="232">
        <v>315</v>
      </c>
      <c r="E26" s="232">
        <v>1</v>
      </c>
      <c r="F26" s="222">
        <v>6181.2246169343998</v>
      </c>
      <c r="G26" s="325">
        <f t="shared" si="0"/>
        <v>6181.2246169343998</v>
      </c>
      <c r="I26" s="19"/>
    </row>
    <row r="27" spans="2:9" ht="14.25" customHeight="1">
      <c r="B27" s="22"/>
      <c r="C27" s="231">
        <v>10116355</v>
      </c>
      <c r="D27" s="232">
        <v>355</v>
      </c>
      <c r="E27" s="232">
        <v>1</v>
      </c>
      <c r="F27" s="222">
        <v>10862.168552432999</v>
      </c>
      <c r="G27" s="325">
        <f t="shared" si="0"/>
        <v>10862.168552432999</v>
      </c>
      <c r="I27" s="19"/>
    </row>
    <row r="28" spans="2:9" ht="14.25" customHeight="1">
      <c r="B28" s="22"/>
      <c r="C28" s="231">
        <v>10116400</v>
      </c>
      <c r="D28" s="232">
        <v>400</v>
      </c>
      <c r="E28" s="232">
        <v>1</v>
      </c>
      <c r="F28" s="222">
        <v>14075.219186606599</v>
      </c>
      <c r="G28" s="325">
        <f t="shared" si="0"/>
        <v>14075.219186606599</v>
      </c>
      <c r="I28" s="19"/>
    </row>
    <row r="29" spans="2:9" ht="14.25" customHeight="1">
      <c r="B29" s="22"/>
      <c r="C29" s="231">
        <v>10116450</v>
      </c>
      <c r="D29" s="232">
        <v>450</v>
      </c>
      <c r="E29" s="232">
        <v>1</v>
      </c>
      <c r="F29" s="222">
        <v>32551.300405804403</v>
      </c>
      <c r="G29" s="325">
        <f t="shared" si="0"/>
        <v>32551.300405804403</v>
      </c>
      <c r="I29" s="19"/>
    </row>
    <row r="30" spans="2:9" ht="14.25" customHeight="1">
      <c r="B30" s="22"/>
      <c r="C30" s="231">
        <v>10116500</v>
      </c>
      <c r="D30" s="232">
        <v>500</v>
      </c>
      <c r="E30" s="232">
        <v>1</v>
      </c>
      <c r="F30" s="222">
        <v>35578.927846602797</v>
      </c>
      <c r="G30" s="325">
        <f t="shared" si="0"/>
        <v>35578.927846602797</v>
      </c>
      <c r="I30" s="20"/>
    </row>
    <row r="31" spans="2:9" ht="14.25" customHeight="1">
      <c r="B31" s="22"/>
      <c r="C31" s="231">
        <v>10116560</v>
      </c>
      <c r="D31" s="232">
        <v>560</v>
      </c>
      <c r="E31" s="232">
        <v>1</v>
      </c>
      <c r="F31" s="222">
        <v>41471.060628522806</v>
      </c>
      <c r="G31" s="325">
        <f t="shared" si="0"/>
        <v>41471.060628522806</v>
      </c>
      <c r="I31" s="19"/>
    </row>
    <row r="32" spans="2:9" ht="14.25" customHeight="1">
      <c r="B32" s="22"/>
      <c r="C32" s="231">
        <v>10116630</v>
      </c>
      <c r="D32" s="232">
        <v>630</v>
      </c>
      <c r="E32" s="232">
        <v>1</v>
      </c>
      <c r="F32" s="222">
        <v>49031.300706440801</v>
      </c>
      <c r="G32" s="325">
        <f t="shared" si="0"/>
        <v>49031.300706440794</v>
      </c>
      <c r="I32" s="19"/>
    </row>
    <row r="33" spans="2:9" ht="14.25" customHeight="1">
      <c r="B33" s="22"/>
      <c r="C33" s="336">
        <v>10116710</v>
      </c>
      <c r="D33" s="337">
        <v>710</v>
      </c>
      <c r="E33" s="337">
        <v>1</v>
      </c>
      <c r="F33" s="357" t="s">
        <v>1373</v>
      </c>
      <c r="G33" s="358" t="str">
        <f>F33</f>
        <v>na dotaz</v>
      </c>
      <c r="I33" s="19"/>
    </row>
    <row r="34" spans="2:9" ht="14.25" customHeight="1">
      <c r="B34" s="22"/>
      <c r="C34" s="336">
        <v>10116800</v>
      </c>
      <c r="D34" s="337">
        <v>800</v>
      </c>
      <c r="E34" s="337">
        <v>1</v>
      </c>
      <c r="F34" s="357" t="s">
        <v>1373</v>
      </c>
      <c r="G34" s="358" t="str">
        <f>F34</f>
        <v>na dotaz</v>
      </c>
      <c r="I34" s="19"/>
    </row>
    <row r="35" spans="2:9" ht="14.25" customHeight="1">
      <c r="B35" s="22"/>
      <c r="C35" s="336">
        <v>10116900</v>
      </c>
      <c r="D35" s="337">
        <v>900</v>
      </c>
      <c r="E35" s="337">
        <v>1</v>
      </c>
      <c r="F35" s="357" t="s">
        <v>1373</v>
      </c>
      <c r="G35" s="358" t="str">
        <f>F35</f>
        <v>na dotaz</v>
      </c>
      <c r="I35" s="19"/>
    </row>
    <row r="36" spans="2:9" ht="8.1" customHeight="1">
      <c r="B36" s="22"/>
      <c r="C36" s="1018" t="s">
        <v>1568</v>
      </c>
      <c r="D36" s="1018"/>
      <c r="E36" s="1018"/>
      <c r="F36" s="1018"/>
      <c r="G36" s="1019"/>
      <c r="I36" s="19"/>
    </row>
    <row r="37" spans="2:9" ht="14.25" customHeight="1">
      <c r="B37" s="22"/>
      <c r="C37" s="1018"/>
      <c r="D37" s="1018"/>
      <c r="E37" s="1018"/>
      <c r="F37" s="1018"/>
      <c r="G37" s="1019"/>
      <c r="I37" s="19"/>
    </row>
    <row r="38" spans="2:9" ht="14.25" customHeight="1">
      <c r="B38" s="22"/>
      <c r="C38" s="59">
        <v>10110032</v>
      </c>
      <c r="D38" s="29">
        <v>32</v>
      </c>
      <c r="E38" s="29">
        <v>20</v>
      </c>
      <c r="F38" s="221">
        <v>159.25206172480003</v>
      </c>
      <c r="G38" s="325">
        <f>F38*(100-$G$5)/100</f>
        <v>159.25206172480003</v>
      </c>
      <c r="I38" s="19"/>
    </row>
    <row r="39" spans="2:9" ht="14.25" customHeight="1">
      <c r="B39" s="4"/>
      <c r="C39" s="231">
        <v>10110040</v>
      </c>
      <c r="D39" s="232">
        <v>40</v>
      </c>
      <c r="E39" s="232">
        <v>12</v>
      </c>
      <c r="F39" s="222">
        <v>166.83491733700001</v>
      </c>
      <c r="G39" s="325">
        <f t="shared" ref="G39:G56" si="1">F39*(100-$G$5)/100</f>
        <v>166.83491733700001</v>
      </c>
      <c r="I39" s="19"/>
    </row>
    <row r="40" spans="2:9" ht="14.25" customHeight="1">
      <c r="B40" s="63"/>
      <c r="C40" s="231">
        <v>10110050</v>
      </c>
      <c r="D40" s="232">
        <v>50</v>
      </c>
      <c r="E40" s="232">
        <v>16</v>
      </c>
      <c r="F40" s="222">
        <v>232.04505682820002</v>
      </c>
      <c r="G40" s="325">
        <f t="shared" si="1"/>
        <v>232.04505682820002</v>
      </c>
      <c r="I40" s="19"/>
    </row>
    <row r="41" spans="2:9" ht="14.25" customHeight="1">
      <c r="B41" s="4"/>
      <c r="C41" s="231">
        <v>10110063</v>
      </c>
      <c r="D41" s="232">
        <v>63</v>
      </c>
      <c r="E41" s="232">
        <v>20</v>
      </c>
      <c r="F41" s="222">
        <v>247.2107680526</v>
      </c>
      <c r="G41" s="325">
        <f t="shared" si="1"/>
        <v>247.2107680526</v>
      </c>
      <c r="I41" s="19"/>
    </row>
    <row r="42" spans="2:9" ht="14.25" customHeight="1">
      <c r="B42" s="22"/>
      <c r="C42" s="231">
        <v>10110110</v>
      </c>
      <c r="D42" s="232">
        <v>110</v>
      </c>
      <c r="E42" s="232">
        <v>12</v>
      </c>
      <c r="F42" s="222">
        <v>485.32694691800009</v>
      </c>
      <c r="G42" s="325">
        <f t="shared" si="1"/>
        <v>485.32694691800009</v>
      </c>
      <c r="I42" s="19"/>
    </row>
    <row r="43" spans="2:9" ht="14.25" customHeight="1">
      <c r="B43" s="22"/>
      <c r="C43" s="231">
        <v>10110125</v>
      </c>
      <c r="D43" s="232">
        <v>125</v>
      </c>
      <c r="E43" s="232">
        <v>1</v>
      </c>
      <c r="F43" s="222">
        <v>680.9694592602001</v>
      </c>
      <c r="G43" s="325">
        <f t="shared" si="1"/>
        <v>680.9694592602001</v>
      </c>
      <c r="I43" s="19"/>
    </row>
    <row r="44" spans="2:9" ht="14.25" customHeight="1">
      <c r="B44" s="22"/>
      <c r="C44" s="231">
        <v>10110160</v>
      </c>
      <c r="D44" s="232">
        <v>160</v>
      </c>
      <c r="E44" s="232">
        <v>1</v>
      </c>
      <c r="F44" s="222">
        <v>831.11483792920012</v>
      </c>
      <c r="G44" s="325">
        <f t="shared" si="1"/>
        <v>831.11483792920012</v>
      </c>
      <c r="I44" s="19"/>
    </row>
    <row r="45" spans="2:9" ht="14.25" customHeight="1">
      <c r="B45" s="22"/>
      <c r="C45" s="231">
        <v>10110180</v>
      </c>
      <c r="D45" s="232">
        <v>180</v>
      </c>
      <c r="E45" s="232">
        <v>1</v>
      </c>
      <c r="F45" s="222">
        <v>1155.6779895474001</v>
      </c>
      <c r="G45" s="325">
        <f t="shared" si="1"/>
        <v>1155.6779895474001</v>
      </c>
      <c r="I45" s="19"/>
    </row>
    <row r="46" spans="2:9" ht="14.25" customHeight="1">
      <c r="B46" s="22"/>
      <c r="C46" s="231">
        <v>10110200</v>
      </c>
      <c r="D46" s="232">
        <v>200</v>
      </c>
      <c r="E46" s="232">
        <v>1</v>
      </c>
      <c r="F46" s="222">
        <v>1543.9274532132001</v>
      </c>
      <c r="G46" s="325">
        <f t="shared" si="1"/>
        <v>1543.9274532132001</v>
      </c>
      <c r="I46" s="19"/>
    </row>
    <row r="47" spans="2:9" ht="14.25" customHeight="1">
      <c r="B47" s="22"/>
      <c r="C47" s="231">
        <v>10110225</v>
      </c>
      <c r="D47" s="232">
        <v>225</v>
      </c>
      <c r="E47" s="232">
        <v>1</v>
      </c>
      <c r="F47" s="222">
        <v>1871.5261658500001</v>
      </c>
      <c r="G47" s="325">
        <f t="shared" si="1"/>
        <v>1871.5261658500001</v>
      </c>
      <c r="I47" s="19"/>
    </row>
    <row r="48" spans="2:9" ht="14.25" customHeight="1">
      <c r="B48" s="22"/>
      <c r="C48" s="231">
        <v>10110250</v>
      </c>
      <c r="D48" s="232">
        <v>250</v>
      </c>
      <c r="E48" s="232">
        <v>1</v>
      </c>
      <c r="F48" s="222">
        <v>3289.5685408058011</v>
      </c>
      <c r="G48" s="325">
        <f t="shared" si="1"/>
        <v>3289.5685408058011</v>
      </c>
      <c r="I48" s="19"/>
    </row>
    <row r="49" spans="1:9" ht="14.25" customHeight="1">
      <c r="B49" s="22"/>
      <c r="C49" s="231">
        <v>10110280</v>
      </c>
      <c r="D49" s="232">
        <v>280</v>
      </c>
      <c r="E49" s="232">
        <v>1</v>
      </c>
      <c r="F49" s="222">
        <v>4028.1652839450003</v>
      </c>
      <c r="G49" s="325">
        <f t="shared" si="1"/>
        <v>4028.1652839450003</v>
      </c>
      <c r="I49" s="19"/>
    </row>
    <row r="50" spans="1:9" ht="14.25" customHeight="1">
      <c r="B50" s="22"/>
      <c r="C50" s="231">
        <v>10110315</v>
      </c>
      <c r="D50" s="232">
        <v>315</v>
      </c>
      <c r="E50" s="232">
        <v>1</v>
      </c>
      <c r="F50" s="222">
        <v>4769.7975881028005</v>
      </c>
      <c r="G50" s="325">
        <f t="shared" si="1"/>
        <v>4769.7975881028005</v>
      </c>
      <c r="I50" s="19"/>
    </row>
    <row r="51" spans="1:9" ht="14.25" customHeight="1">
      <c r="B51" s="22"/>
      <c r="C51" s="231">
        <v>10110355</v>
      </c>
      <c r="D51" s="232">
        <v>355</v>
      </c>
      <c r="E51" s="232">
        <v>1</v>
      </c>
      <c r="F51" s="222">
        <v>8515.8854808214001</v>
      </c>
      <c r="G51" s="325">
        <f t="shared" si="1"/>
        <v>8515.8854808214001</v>
      </c>
      <c r="I51" s="19"/>
    </row>
    <row r="52" spans="1:9" ht="14.25" customHeight="1">
      <c r="B52" s="22"/>
      <c r="C52" s="231">
        <v>10110400</v>
      </c>
      <c r="D52" s="232">
        <v>400</v>
      </c>
      <c r="E52" s="232">
        <v>1</v>
      </c>
      <c r="F52" s="222">
        <v>11100.224261955398</v>
      </c>
      <c r="G52" s="325">
        <f t="shared" si="1"/>
        <v>11100.224261955398</v>
      </c>
      <c r="I52" s="19"/>
    </row>
    <row r="53" spans="1:9" ht="14.25" customHeight="1">
      <c r="B53" s="22"/>
      <c r="C53" s="231">
        <v>10110450</v>
      </c>
      <c r="D53" s="232">
        <v>450</v>
      </c>
      <c r="E53" s="232">
        <v>1</v>
      </c>
      <c r="F53" s="222">
        <v>19653.782143465804</v>
      </c>
      <c r="G53" s="325">
        <f t="shared" si="1"/>
        <v>19653.782143465804</v>
      </c>
      <c r="I53" s="19"/>
    </row>
    <row r="54" spans="1:9" ht="14.25" customHeight="1">
      <c r="A54" s="66"/>
      <c r="B54" s="22"/>
      <c r="C54" s="231">
        <v>10110500</v>
      </c>
      <c r="D54" s="232">
        <v>500</v>
      </c>
      <c r="E54" s="232">
        <v>1</v>
      </c>
      <c r="F54" s="222">
        <v>24065.855192249201</v>
      </c>
      <c r="G54" s="325">
        <f t="shared" si="1"/>
        <v>24065.855192249197</v>
      </c>
      <c r="I54" s="19"/>
    </row>
    <row r="55" spans="1:9" ht="14.25" customHeight="1">
      <c r="A55" s="66"/>
      <c r="B55" s="22"/>
      <c r="C55" s="231">
        <v>10110560</v>
      </c>
      <c r="D55" s="232">
        <v>560</v>
      </c>
      <c r="E55" s="232">
        <v>1</v>
      </c>
      <c r="F55" s="222">
        <v>27876.282465919805</v>
      </c>
      <c r="G55" s="325">
        <f t="shared" si="1"/>
        <v>27876.282465919805</v>
      </c>
      <c r="I55" s="19"/>
    </row>
    <row r="56" spans="1:9" ht="14.25" customHeight="1">
      <c r="A56" s="66"/>
      <c r="B56" s="22"/>
      <c r="C56" s="231">
        <v>10110630</v>
      </c>
      <c r="D56" s="232">
        <v>630</v>
      </c>
      <c r="E56" s="232">
        <v>1</v>
      </c>
      <c r="F56" s="222">
        <v>34594.668350591804</v>
      </c>
      <c r="G56" s="325">
        <f t="shared" si="1"/>
        <v>34594.668350591804</v>
      </c>
      <c r="I56" s="19"/>
    </row>
    <row r="57" spans="1:9" ht="14.25" customHeight="1">
      <c r="A57" s="66"/>
      <c r="B57" s="22"/>
      <c r="C57" s="336">
        <v>10110710</v>
      </c>
      <c r="D57" s="337">
        <v>710</v>
      </c>
      <c r="E57" s="337">
        <v>1</v>
      </c>
      <c r="F57" s="357" t="s">
        <v>1373</v>
      </c>
      <c r="G57" s="358" t="str">
        <f>F57</f>
        <v>na dotaz</v>
      </c>
      <c r="I57" s="19"/>
    </row>
    <row r="58" spans="1:9" ht="14.25" customHeight="1">
      <c r="A58" s="66"/>
      <c r="B58" s="22"/>
      <c r="C58" s="340">
        <v>10110800</v>
      </c>
      <c r="D58" s="341">
        <v>800</v>
      </c>
      <c r="E58" s="341">
        <v>1</v>
      </c>
      <c r="F58" s="348" t="s">
        <v>1373</v>
      </c>
      <c r="G58" s="361" t="str">
        <f>F58</f>
        <v>na dotaz</v>
      </c>
      <c r="I58" s="19"/>
    </row>
    <row r="59" spans="1:9" ht="8.1" customHeight="1" thickBot="1">
      <c r="A59" s="66"/>
      <c r="B59" s="64"/>
      <c r="C59" s="1022"/>
      <c r="D59" s="1022"/>
      <c r="E59" s="1022"/>
      <c r="F59" s="1022"/>
      <c r="G59" s="1023"/>
      <c r="I59" s="19"/>
    </row>
    <row r="60" spans="1:9" ht="14.25" customHeight="1" thickBot="1">
      <c r="A60" s="66"/>
      <c r="B60" s="27"/>
      <c r="C60" s="28"/>
      <c r="D60" s="245"/>
      <c r="E60" s="245"/>
      <c r="F60" s="246"/>
      <c r="G60" s="247"/>
      <c r="I60" s="19"/>
    </row>
    <row r="61" spans="1:9" ht="14.25" customHeight="1">
      <c r="A61" s="66"/>
      <c r="B61" s="21"/>
      <c r="C61" s="1024"/>
      <c r="D61" s="1025"/>
      <c r="E61" s="1025"/>
      <c r="F61" s="1025"/>
      <c r="G61" s="1026"/>
      <c r="I61" s="19"/>
    </row>
    <row r="62" spans="1:9" ht="14.25" customHeight="1">
      <c r="A62" s="66"/>
      <c r="B62" s="65"/>
      <c r="C62" s="1027"/>
      <c r="D62" s="1027"/>
      <c r="E62" s="1027"/>
      <c r="F62" s="1027"/>
      <c r="G62" s="1028"/>
      <c r="I62" s="19"/>
    </row>
    <row r="63" spans="1:9" ht="14.25" customHeight="1">
      <c r="A63" s="66"/>
      <c r="B63" s="65"/>
      <c r="C63" s="59">
        <v>107163220</v>
      </c>
      <c r="D63" s="29" t="s">
        <v>95</v>
      </c>
      <c r="E63" s="29">
        <v>16</v>
      </c>
      <c r="F63" s="221">
        <v>315.28444200000001</v>
      </c>
      <c r="G63" s="325">
        <f>F63*(100-$G$5)/100</f>
        <v>315.28444200000001</v>
      </c>
      <c r="I63" s="19"/>
    </row>
    <row r="64" spans="1:9" ht="14.25" customHeight="1">
      <c r="A64" s="66"/>
      <c r="B64" s="5" t="s">
        <v>1375</v>
      </c>
      <c r="C64" s="231">
        <v>107163225</v>
      </c>
      <c r="D64" s="232" t="s">
        <v>96</v>
      </c>
      <c r="E64" s="232">
        <v>16</v>
      </c>
      <c r="F64" s="222">
        <v>315.287154402</v>
      </c>
      <c r="G64" s="325">
        <f t="shared" ref="G64:G90" si="2">F64*(100-$G$5)/100</f>
        <v>315.287154402</v>
      </c>
      <c r="I64" s="19"/>
    </row>
    <row r="65" spans="2:9" ht="14.25" customHeight="1">
      <c r="B65" s="4"/>
      <c r="C65" s="231">
        <v>107164020</v>
      </c>
      <c r="D65" s="232" t="s">
        <v>173</v>
      </c>
      <c r="E65" s="232">
        <v>16</v>
      </c>
      <c r="F65" s="222">
        <v>587.4610664999999</v>
      </c>
      <c r="G65" s="325">
        <f t="shared" si="2"/>
        <v>587.4610664999999</v>
      </c>
      <c r="I65" s="19"/>
    </row>
    <row r="66" spans="2:9" ht="14.25" customHeight="1">
      <c r="B66" s="4"/>
      <c r="C66" s="231">
        <v>107164025</v>
      </c>
      <c r="D66" s="232" t="s">
        <v>97</v>
      </c>
      <c r="E66" s="232">
        <v>16</v>
      </c>
      <c r="F66" s="222">
        <v>587.45966724499999</v>
      </c>
      <c r="G66" s="325">
        <f t="shared" si="2"/>
        <v>587.45966724499999</v>
      </c>
      <c r="I66" s="19"/>
    </row>
    <row r="67" spans="2:9" ht="14.25" customHeight="1">
      <c r="B67" s="22"/>
      <c r="C67" s="231">
        <v>107164032</v>
      </c>
      <c r="D67" s="232" t="s">
        <v>98</v>
      </c>
      <c r="E67" s="232">
        <v>10</v>
      </c>
      <c r="F67" s="222">
        <v>587.45966724499999</v>
      </c>
      <c r="G67" s="325">
        <f t="shared" si="2"/>
        <v>587.45966724499999</v>
      </c>
      <c r="I67" s="19"/>
    </row>
    <row r="68" spans="2:9" ht="14.25" customHeight="1">
      <c r="B68" s="22"/>
      <c r="C68" s="231">
        <v>107165025</v>
      </c>
      <c r="D68" s="232" t="s">
        <v>174</v>
      </c>
      <c r="E68" s="232">
        <v>6</v>
      </c>
      <c r="F68" s="222">
        <v>630.07846019140004</v>
      </c>
      <c r="G68" s="325">
        <f t="shared" si="2"/>
        <v>630.07846019140004</v>
      </c>
      <c r="I68" s="19"/>
    </row>
    <row r="69" spans="2:9" ht="14.25" customHeight="1">
      <c r="B69" s="22"/>
      <c r="C69" s="231">
        <v>107165032</v>
      </c>
      <c r="D69" s="232" t="s">
        <v>99</v>
      </c>
      <c r="E69" s="232">
        <v>6</v>
      </c>
      <c r="F69" s="222">
        <v>630.07846019140004</v>
      </c>
      <c r="G69" s="325">
        <f t="shared" si="2"/>
        <v>630.07846019140004</v>
      </c>
      <c r="I69" s="19"/>
    </row>
    <row r="70" spans="2:9" ht="14.25" customHeight="1">
      <c r="B70" s="22"/>
      <c r="C70" s="231">
        <v>107165040</v>
      </c>
      <c r="D70" s="232" t="s">
        <v>100</v>
      </c>
      <c r="E70" s="232">
        <v>6</v>
      </c>
      <c r="F70" s="222">
        <v>630.07846019140004</v>
      </c>
      <c r="G70" s="325">
        <f t="shared" si="2"/>
        <v>630.07846019140004</v>
      </c>
      <c r="I70" s="19"/>
    </row>
    <row r="71" spans="2:9" ht="14.25" customHeight="1">
      <c r="B71" s="22"/>
      <c r="C71" s="231">
        <v>107166332</v>
      </c>
      <c r="D71" s="232" t="s">
        <v>281</v>
      </c>
      <c r="E71" s="232">
        <v>8</v>
      </c>
      <c r="F71" s="222">
        <v>672.1167474450001</v>
      </c>
      <c r="G71" s="325">
        <f t="shared" si="2"/>
        <v>672.1167474450001</v>
      </c>
      <c r="I71" s="19"/>
    </row>
    <row r="72" spans="2:9" ht="14.25" customHeight="1">
      <c r="B72" s="22"/>
      <c r="C72" s="231">
        <v>107166340</v>
      </c>
      <c r="D72" s="232" t="s">
        <v>101</v>
      </c>
      <c r="E72" s="232">
        <v>8</v>
      </c>
      <c r="F72" s="222">
        <v>672.1167474450001</v>
      </c>
      <c r="G72" s="325">
        <f t="shared" si="2"/>
        <v>672.1167474450001</v>
      </c>
      <c r="I72" s="19"/>
    </row>
    <row r="73" spans="2:9" ht="14.25" customHeight="1">
      <c r="B73" s="22"/>
      <c r="C73" s="231">
        <v>107166350</v>
      </c>
      <c r="D73" s="232" t="s">
        <v>102</v>
      </c>
      <c r="E73" s="232">
        <v>8</v>
      </c>
      <c r="F73" s="222">
        <v>672.1167474450001</v>
      </c>
      <c r="G73" s="325">
        <f t="shared" si="2"/>
        <v>672.1167474450001</v>
      </c>
      <c r="I73" s="19"/>
    </row>
    <row r="74" spans="2:9" ht="14.25" customHeight="1">
      <c r="B74" s="22"/>
      <c r="C74" s="231">
        <v>107167563</v>
      </c>
      <c r="D74" s="232" t="s">
        <v>103</v>
      </c>
      <c r="E74" s="232">
        <v>8</v>
      </c>
      <c r="F74" s="222">
        <v>796.39334117860017</v>
      </c>
      <c r="G74" s="325">
        <f t="shared" si="2"/>
        <v>796.39334117860005</v>
      </c>
      <c r="I74" s="19"/>
    </row>
    <row r="75" spans="2:9" ht="14.25" customHeight="1">
      <c r="B75" s="22"/>
      <c r="C75" s="231">
        <v>107169050</v>
      </c>
      <c r="D75" s="232" t="s">
        <v>178</v>
      </c>
      <c r="E75" s="232">
        <v>8</v>
      </c>
      <c r="F75" s="222">
        <v>1029.8775683702002</v>
      </c>
      <c r="G75" s="325">
        <f t="shared" si="2"/>
        <v>1029.8775683702002</v>
      </c>
      <c r="I75" s="19"/>
    </row>
    <row r="76" spans="2:9" ht="14.25" customHeight="1">
      <c r="B76" s="22"/>
      <c r="C76" s="231">
        <v>107169063</v>
      </c>
      <c r="D76" s="232" t="s">
        <v>177</v>
      </c>
      <c r="E76" s="232">
        <v>8</v>
      </c>
      <c r="F76" s="222">
        <v>1029.8775683702002</v>
      </c>
      <c r="G76" s="325">
        <f t="shared" si="2"/>
        <v>1029.8775683702002</v>
      </c>
      <c r="I76" s="19"/>
    </row>
    <row r="77" spans="2:9" ht="14.25" customHeight="1">
      <c r="B77" s="22"/>
      <c r="C77" s="231">
        <v>107169075</v>
      </c>
      <c r="D77" s="232" t="s">
        <v>176</v>
      </c>
      <c r="E77" s="232">
        <v>6</v>
      </c>
      <c r="F77" s="222">
        <v>1029.8775683702002</v>
      </c>
      <c r="G77" s="325">
        <f t="shared" si="2"/>
        <v>1029.8775683702002</v>
      </c>
      <c r="I77" s="19"/>
    </row>
    <row r="78" spans="2:9" ht="14.25" customHeight="1">
      <c r="B78" s="22"/>
      <c r="C78" s="231">
        <v>1071611063</v>
      </c>
      <c r="D78" s="232" t="s">
        <v>180</v>
      </c>
      <c r="E78" s="232">
        <v>4</v>
      </c>
      <c r="F78" s="222">
        <v>1449.8008738993999</v>
      </c>
      <c r="G78" s="325">
        <f t="shared" si="2"/>
        <v>1449.8008738993999</v>
      </c>
      <c r="I78" s="19"/>
    </row>
    <row r="79" spans="2:9" ht="14.25" customHeight="1">
      <c r="B79" s="22"/>
      <c r="C79" s="231">
        <v>1071611090</v>
      </c>
      <c r="D79" s="232" t="s">
        <v>104</v>
      </c>
      <c r="E79" s="232">
        <v>4</v>
      </c>
      <c r="F79" s="222">
        <v>1449.8008738993999</v>
      </c>
      <c r="G79" s="325">
        <f t="shared" si="2"/>
        <v>1449.8008738993999</v>
      </c>
      <c r="I79" s="19"/>
    </row>
    <row r="80" spans="2:9" ht="14.25" customHeight="1">
      <c r="B80" s="22"/>
      <c r="C80" s="231">
        <v>1071612590</v>
      </c>
      <c r="D80" s="232" t="s">
        <v>282</v>
      </c>
      <c r="E80" s="232">
        <v>1</v>
      </c>
      <c r="F80" s="222">
        <v>1698.3540613666</v>
      </c>
      <c r="G80" s="325">
        <f t="shared" si="2"/>
        <v>1698.3540613666</v>
      </c>
      <c r="I80" s="19"/>
    </row>
    <row r="81" spans="2:9" ht="14.25" customHeight="1">
      <c r="B81" s="22"/>
      <c r="C81" s="231">
        <v>10716125110</v>
      </c>
      <c r="D81" s="232" t="s">
        <v>283</v>
      </c>
      <c r="E81" s="232">
        <v>1</v>
      </c>
      <c r="F81" s="222">
        <v>1698.3540613666</v>
      </c>
      <c r="G81" s="325">
        <f t="shared" si="2"/>
        <v>1698.3540613666</v>
      </c>
      <c r="I81" s="19"/>
    </row>
    <row r="82" spans="2:9" ht="14.25" customHeight="1">
      <c r="B82" s="22"/>
      <c r="C82" s="231">
        <v>1071616090</v>
      </c>
      <c r="D82" s="232" t="s">
        <v>284</v>
      </c>
      <c r="E82" s="232">
        <v>1</v>
      </c>
      <c r="F82" s="222">
        <v>2664.7388195868002</v>
      </c>
      <c r="G82" s="325">
        <f t="shared" si="2"/>
        <v>2664.7388195867998</v>
      </c>
      <c r="I82" s="19"/>
    </row>
    <row r="83" spans="2:9" ht="14.25" customHeight="1">
      <c r="B83" s="22"/>
      <c r="C83" s="231">
        <v>10716160110</v>
      </c>
      <c r="D83" s="232" t="s">
        <v>229</v>
      </c>
      <c r="E83" s="232">
        <v>1</v>
      </c>
      <c r="F83" s="222">
        <v>2664.7388195868002</v>
      </c>
      <c r="G83" s="325">
        <f t="shared" si="2"/>
        <v>2664.7388195867998</v>
      </c>
      <c r="I83" s="19"/>
    </row>
    <row r="84" spans="2:9" ht="14.25" customHeight="1">
      <c r="B84" s="22"/>
      <c r="C84" s="231">
        <v>10716160125</v>
      </c>
      <c r="D84" s="232" t="s">
        <v>285</v>
      </c>
      <c r="E84" s="232">
        <v>1</v>
      </c>
      <c r="F84" s="222">
        <v>2664.7388195868002</v>
      </c>
      <c r="G84" s="325">
        <f t="shared" si="2"/>
        <v>2664.7388195867998</v>
      </c>
      <c r="I84" s="19"/>
    </row>
    <row r="85" spans="2:9" ht="14.25" customHeight="1">
      <c r="B85" s="22"/>
      <c r="C85" s="231">
        <v>10716180125</v>
      </c>
      <c r="D85" s="232" t="s">
        <v>421</v>
      </c>
      <c r="E85" s="232">
        <v>1</v>
      </c>
      <c r="F85" s="222">
        <v>3499.1673775124004</v>
      </c>
      <c r="G85" s="325">
        <f t="shared" si="2"/>
        <v>3499.1673775124004</v>
      </c>
      <c r="I85" s="19"/>
    </row>
    <row r="86" spans="2:9" ht="14.25" customHeight="1">
      <c r="B86" s="22"/>
      <c r="C86" s="231">
        <v>10716200160</v>
      </c>
      <c r="D86" s="232" t="s">
        <v>189</v>
      </c>
      <c r="E86" s="232">
        <v>1</v>
      </c>
      <c r="F86" s="222">
        <v>5365.6685289122597</v>
      </c>
      <c r="G86" s="325">
        <f t="shared" si="2"/>
        <v>5365.6685289122597</v>
      </c>
      <c r="I86" s="19"/>
    </row>
    <row r="87" spans="2:9" ht="14.25" customHeight="1">
      <c r="B87" s="22"/>
      <c r="C87" s="231">
        <v>10716225160</v>
      </c>
      <c r="D87" s="232" t="s">
        <v>227</v>
      </c>
      <c r="E87" s="232">
        <v>1</v>
      </c>
      <c r="F87" s="222">
        <v>6531.7677485156255</v>
      </c>
      <c r="G87" s="325">
        <f t="shared" si="2"/>
        <v>6531.7677485156255</v>
      </c>
      <c r="I87" s="19"/>
    </row>
    <row r="88" spans="2:9" ht="14.25" customHeight="1">
      <c r="B88" s="22"/>
      <c r="C88" s="231">
        <v>10716225200</v>
      </c>
      <c r="D88" s="232" t="s">
        <v>223</v>
      </c>
      <c r="E88" s="232">
        <v>1</v>
      </c>
      <c r="F88" s="222">
        <v>6531.7677485156255</v>
      </c>
      <c r="G88" s="325">
        <f t="shared" si="2"/>
        <v>6531.7677485156255</v>
      </c>
      <c r="I88" s="19"/>
    </row>
    <row r="89" spans="2:9" ht="14.25" customHeight="1">
      <c r="B89" s="22"/>
      <c r="C89" s="231">
        <v>10716250225</v>
      </c>
      <c r="D89" s="232" t="s">
        <v>226</v>
      </c>
      <c r="E89" s="232">
        <v>1</v>
      </c>
      <c r="F89" s="222">
        <v>9416.1168550691127</v>
      </c>
      <c r="G89" s="325">
        <f t="shared" si="2"/>
        <v>9416.1168550691127</v>
      </c>
      <c r="I89" s="19"/>
    </row>
    <row r="90" spans="2:9" ht="14.25" customHeight="1">
      <c r="B90" s="22"/>
      <c r="C90" s="231">
        <v>10716315250</v>
      </c>
      <c r="D90" s="232" t="s">
        <v>225</v>
      </c>
      <c r="E90" s="232">
        <v>1</v>
      </c>
      <c r="F90" s="222">
        <v>12025.062344089545</v>
      </c>
      <c r="G90" s="325">
        <f t="shared" si="2"/>
        <v>12025.062344089547</v>
      </c>
      <c r="I90" s="19"/>
    </row>
    <row r="91" spans="2:9" ht="14.25" customHeight="1" thickBot="1">
      <c r="B91" s="64"/>
      <c r="C91" s="1022"/>
      <c r="D91" s="1022"/>
      <c r="E91" s="1022"/>
      <c r="F91" s="1022"/>
      <c r="G91" s="1023"/>
      <c r="I91" s="19"/>
    </row>
    <row r="92" spans="2:9" ht="14.25" customHeight="1" thickBot="1">
      <c r="B92" s="27"/>
      <c r="C92" s="28"/>
      <c r="D92" s="245"/>
      <c r="E92" s="245"/>
      <c r="F92" s="246"/>
      <c r="G92" s="247"/>
      <c r="I92" s="19"/>
    </row>
    <row r="93" spans="2:9" ht="14.25" customHeight="1">
      <c r="B93" s="21"/>
      <c r="C93" s="235"/>
      <c r="D93" s="105"/>
      <c r="E93" s="105"/>
      <c r="F93" s="236"/>
      <c r="G93" s="237"/>
      <c r="I93" s="19"/>
    </row>
    <row r="94" spans="2:9" ht="14.25" customHeight="1">
      <c r="B94" s="65"/>
      <c r="C94" s="59"/>
      <c r="D94" s="29"/>
      <c r="E94" s="29"/>
      <c r="F94" s="30"/>
      <c r="G94" s="238"/>
      <c r="I94" s="19"/>
    </row>
    <row r="95" spans="2:9" ht="14.25" customHeight="1">
      <c r="B95" s="26"/>
      <c r="C95" s="239">
        <v>10616020</v>
      </c>
      <c r="D95" s="240">
        <v>20</v>
      </c>
      <c r="E95" s="240">
        <v>30</v>
      </c>
      <c r="F95" s="324">
        <v>306.09581426600005</v>
      </c>
      <c r="G95" s="325">
        <f>F95*(100-$G$5)/100</f>
        <v>306.09581426600005</v>
      </c>
      <c r="I95" s="19"/>
    </row>
    <row r="96" spans="2:9" ht="14.25" customHeight="1">
      <c r="B96" s="7" t="s">
        <v>1378</v>
      </c>
      <c r="C96" s="231">
        <v>10616025</v>
      </c>
      <c r="D96" s="232">
        <v>25</v>
      </c>
      <c r="E96" s="232">
        <v>25</v>
      </c>
      <c r="F96" s="222">
        <v>320.71730140340003</v>
      </c>
      <c r="G96" s="325">
        <f t="shared" ref="G96:G107" si="3">F96*(100-$G$5)/100</f>
        <v>320.71730140340003</v>
      </c>
      <c r="I96" s="19"/>
    </row>
    <row r="97" spans="2:9" ht="14.25" customHeight="1">
      <c r="B97" s="24"/>
      <c r="C97" s="231">
        <v>10616032</v>
      </c>
      <c r="D97" s="232">
        <v>32</v>
      </c>
      <c r="E97" s="232">
        <v>16</v>
      </c>
      <c r="F97" s="222">
        <v>330.93662037039996</v>
      </c>
      <c r="G97" s="325">
        <f t="shared" si="3"/>
        <v>330.93662037039996</v>
      </c>
      <c r="I97" s="19"/>
    </row>
    <row r="98" spans="2:9" ht="14.25" customHeight="1">
      <c r="B98" s="24"/>
      <c r="C98" s="231">
        <v>10616040</v>
      </c>
      <c r="D98" s="232">
        <v>40</v>
      </c>
      <c r="E98" s="232">
        <v>10</v>
      </c>
      <c r="F98" s="222">
        <v>360.66334938920005</v>
      </c>
      <c r="G98" s="325">
        <f t="shared" si="3"/>
        <v>360.66334938920011</v>
      </c>
      <c r="I98" s="19"/>
    </row>
    <row r="99" spans="2:9" ht="14.25" customHeight="1">
      <c r="B99" s="24"/>
      <c r="C99" s="231">
        <v>10616050</v>
      </c>
      <c r="D99" s="232">
        <v>50</v>
      </c>
      <c r="E99" s="232">
        <v>12</v>
      </c>
      <c r="F99" s="222">
        <v>488.41088341100004</v>
      </c>
      <c r="G99" s="325">
        <f t="shared" si="3"/>
        <v>488.41088341100004</v>
      </c>
      <c r="I99" s="19"/>
    </row>
    <row r="100" spans="2:9" ht="14.25" customHeight="1">
      <c r="B100" s="24"/>
      <c r="C100" s="231">
        <v>10616063</v>
      </c>
      <c r="D100" s="232">
        <v>63</v>
      </c>
      <c r="E100" s="232">
        <v>18</v>
      </c>
      <c r="F100" s="222">
        <v>567.83131850720008</v>
      </c>
      <c r="G100" s="325">
        <f t="shared" si="3"/>
        <v>567.83131850720008</v>
      </c>
      <c r="I100" s="19"/>
    </row>
    <row r="101" spans="2:9" ht="14.25" customHeight="1">
      <c r="B101" s="24"/>
      <c r="C101" s="231">
        <v>10616075</v>
      </c>
      <c r="D101" s="232">
        <v>75</v>
      </c>
      <c r="E101" s="232">
        <v>15</v>
      </c>
      <c r="F101" s="222">
        <v>888.56071377920011</v>
      </c>
      <c r="G101" s="325">
        <f t="shared" si="3"/>
        <v>888.56071377920011</v>
      </c>
      <c r="I101" s="19"/>
    </row>
    <row r="102" spans="2:9" ht="14.25" customHeight="1">
      <c r="B102" s="24"/>
      <c r="C102" s="231">
        <v>10616090</v>
      </c>
      <c r="D102" s="232">
        <v>90</v>
      </c>
      <c r="E102" s="232">
        <v>15</v>
      </c>
      <c r="F102" s="222">
        <v>1145.4102951059999</v>
      </c>
      <c r="G102" s="325">
        <f t="shared" si="3"/>
        <v>1145.4102951059999</v>
      </c>
      <c r="I102" s="19"/>
    </row>
    <row r="103" spans="2:9" ht="14.25" customHeight="1">
      <c r="B103" s="24"/>
      <c r="C103" s="231">
        <v>10616110</v>
      </c>
      <c r="D103" s="232">
        <v>110</v>
      </c>
      <c r="E103" s="232">
        <v>10</v>
      </c>
      <c r="F103" s="222">
        <v>1471.4368048248002</v>
      </c>
      <c r="G103" s="325">
        <f t="shared" si="3"/>
        <v>1471.4368048248004</v>
      </c>
      <c r="I103" s="19"/>
    </row>
    <row r="104" spans="2:9" ht="14.25" customHeight="1">
      <c r="B104" s="24"/>
      <c r="C104" s="231">
        <v>10616125</v>
      </c>
      <c r="D104" s="232">
        <v>125</v>
      </c>
      <c r="E104" s="232">
        <v>1</v>
      </c>
      <c r="F104" s="222">
        <v>1812.1331771554003</v>
      </c>
      <c r="G104" s="325">
        <f t="shared" si="3"/>
        <v>1812.1331771554003</v>
      </c>
      <c r="I104" s="19"/>
    </row>
    <row r="105" spans="2:9" ht="14.25" customHeight="1">
      <c r="B105" s="24"/>
      <c r="C105" s="231">
        <v>10616140</v>
      </c>
      <c r="D105" s="232">
        <v>140</v>
      </c>
      <c r="E105" s="232">
        <v>1</v>
      </c>
      <c r="F105" s="222">
        <v>2567.6129608602005</v>
      </c>
      <c r="G105" s="325">
        <f t="shared" si="3"/>
        <v>2567.6129608602005</v>
      </c>
      <c r="I105" s="19"/>
    </row>
    <row r="106" spans="2:9" ht="14.25" customHeight="1">
      <c r="B106" s="24"/>
      <c r="C106" s="231">
        <v>10616160</v>
      </c>
      <c r="D106" s="232">
        <v>160</v>
      </c>
      <c r="E106" s="232">
        <v>1</v>
      </c>
      <c r="F106" s="222">
        <v>2651.4476579953998</v>
      </c>
      <c r="G106" s="325">
        <f t="shared" si="3"/>
        <v>2651.4476579953998</v>
      </c>
      <c r="I106" s="19"/>
    </row>
    <row r="107" spans="2:9" ht="14.25" customHeight="1">
      <c r="B107" s="24"/>
      <c r="C107" s="231">
        <v>10616180</v>
      </c>
      <c r="D107" s="232">
        <v>180</v>
      </c>
      <c r="E107" s="232">
        <v>1</v>
      </c>
      <c r="F107" s="222">
        <v>2284.0480237960001</v>
      </c>
      <c r="G107" s="325">
        <f t="shared" si="3"/>
        <v>2284.0480237960001</v>
      </c>
      <c r="I107" s="19"/>
    </row>
    <row r="108" spans="2:9" ht="14.25" customHeight="1">
      <c r="B108" s="24"/>
      <c r="C108" s="336">
        <v>10616200</v>
      </c>
      <c r="D108" s="337">
        <v>200</v>
      </c>
      <c r="E108" s="337">
        <v>1</v>
      </c>
      <c r="F108" s="357" t="s">
        <v>1373</v>
      </c>
      <c r="G108" s="358" t="str">
        <f>F108</f>
        <v>na dotaz</v>
      </c>
      <c r="I108" s="19"/>
    </row>
    <row r="109" spans="2:9" ht="14.25" customHeight="1">
      <c r="B109" s="24"/>
      <c r="C109" s="336">
        <v>10616225</v>
      </c>
      <c r="D109" s="337">
        <v>225</v>
      </c>
      <c r="E109" s="337">
        <v>1</v>
      </c>
      <c r="F109" s="357" t="s">
        <v>1373</v>
      </c>
      <c r="G109" s="358" t="str">
        <f>F109</f>
        <v>na dotaz</v>
      </c>
      <c r="I109" s="19"/>
    </row>
    <row r="110" spans="2:9" ht="14.25" customHeight="1">
      <c r="B110" s="24"/>
      <c r="C110" s="336">
        <v>10616250</v>
      </c>
      <c r="D110" s="337">
        <v>250</v>
      </c>
      <c r="E110" s="337">
        <v>1</v>
      </c>
      <c r="F110" s="357" t="s">
        <v>1373</v>
      </c>
      <c r="G110" s="358" t="str">
        <f>F110</f>
        <v>na dotaz</v>
      </c>
      <c r="I110" s="19"/>
    </row>
    <row r="111" spans="2:9" ht="14.25" customHeight="1">
      <c r="B111" s="24"/>
      <c r="C111" s="353">
        <v>10616280</v>
      </c>
      <c r="D111" s="354">
        <v>280</v>
      </c>
      <c r="E111" s="354">
        <v>1</v>
      </c>
      <c r="F111" s="355" t="s">
        <v>1373</v>
      </c>
      <c r="G111" s="356" t="str">
        <f>F111</f>
        <v>na dotaz</v>
      </c>
      <c r="I111" s="19"/>
    </row>
    <row r="112" spans="2:9" ht="14.25" customHeight="1">
      <c r="B112" s="24"/>
      <c r="C112" s="353">
        <v>10616315</v>
      </c>
      <c r="D112" s="354">
        <v>315</v>
      </c>
      <c r="E112" s="354">
        <v>1</v>
      </c>
      <c r="F112" s="355" t="s">
        <v>1373</v>
      </c>
      <c r="G112" s="356" t="str">
        <f>F112</f>
        <v>na dotaz</v>
      </c>
      <c r="I112" s="19"/>
    </row>
    <row r="113" spans="2:9" ht="14.25" customHeight="1" thickBot="1">
      <c r="B113" s="25"/>
      <c r="C113" s="250"/>
      <c r="D113" s="251"/>
      <c r="E113" s="251"/>
      <c r="F113" s="254"/>
      <c r="G113" s="253"/>
      <c r="I113" s="19"/>
    </row>
    <row r="114" spans="2:9" ht="14.25" customHeight="1">
      <c r="B114" s="16"/>
      <c r="C114" s="59"/>
      <c r="D114" s="29"/>
      <c r="E114" s="29"/>
      <c r="F114" s="392"/>
      <c r="G114" s="392"/>
      <c r="I114" s="19"/>
    </row>
    <row r="115" spans="2:9" ht="14.25" customHeight="1">
      <c r="B115" s="16"/>
      <c r="C115" s="59"/>
      <c r="D115" s="29"/>
      <c r="E115" s="29"/>
      <c r="F115" s="392"/>
      <c r="G115" s="392"/>
      <c r="I115" s="19"/>
    </row>
    <row r="116" spans="2:9" ht="14.25" customHeight="1" thickBot="1">
      <c r="B116" s="27"/>
      <c r="C116" s="28"/>
      <c r="D116" s="245"/>
      <c r="E116" s="245"/>
      <c r="F116" s="246"/>
      <c r="G116" s="247"/>
      <c r="I116" s="19"/>
    </row>
    <row r="117" spans="2:9" ht="14.25" customHeight="1">
      <c r="B117" s="21"/>
      <c r="C117" s="235"/>
      <c r="D117" s="105"/>
      <c r="E117" s="105"/>
      <c r="F117" s="236"/>
      <c r="G117" s="237"/>
      <c r="I117" s="19"/>
    </row>
    <row r="118" spans="2:9" ht="14.25" customHeight="1">
      <c r="B118" s="65"/>
      <c r="C118" s="59"/>
      <c r="D118" s="29"/>
      <c r="E118" s="29"/>
      <c r="F118" s="30"/>
      <c r="G118" s="238"/>
      <c r="I118" s="19"/>
    </row>
    <row r="119" spans="2:9" ht="14.25" customHeight="1">
      <c r="B119" s="65"/>
      <c r="C119" s="239">
        <v>10416020</v>
      </c>
      <c r="D119" s="240">
        <v>20</v>
      </c>
      <c r="E119" s="240">
        <v>18</v>
      </c>
      <c r="F119" s="324">
        <v>261.20337402280001</v>
      </c>
      <c r="G119" s="325">
        <f>F119*(100-$G$5)/100</f>
        <v>261.20337402280001</v>
      </c>
      <c r="I119" s="19"/>
    </row>
    <row r="120" spans="2:9" ht="14.25" customHeight="1">
      <c r="B120" s="5" t="s">
        <v>1380</v>
      </c>
      <c r="C120" s="412">
        <v>10416025</v>
      </c>
      <c r="D120" s="413">
        <v>25</v>
      </c>
      <c r="E120" s="413">
        <v>15</v>
      </c>
      <c r="F120" s="461">
        <v>361.23176121340003</v>
      </c>
      <c r="G120" s="325">
        <f t="shared" ref="G120:G135" si="4">F120*(100-$G$5)/100</f>
        <v>361.23176121340003</v>
      </c>
      <c r="I120" s="19"/>
    </row>
    <row r="121" spans="2:9" ht="14.25" customHeight="1">
      <c r="B121" s="22"/>
      <c r="C121" s="412">
        <v>10416032</v>
      </c>
      <c r="D121" s="413">
        <v>32</v>
      </c>
      <c r="E121" s="413">
        <v>18</v>
      </c>
      <c r="F121" s="461">
        <v>489.55980092800007</v>
      </c>
      <c r="G121" s="325">
        <f t="shared" si="4"/>
        <v>489.55980092800002</v>
      </c>
      <c r="I121" s="19"/>
    </row>
    <row r="122" spans="2:9" ht="14.25" customHeight="1">
      <c r="B122" s="22"/>
      <c r="C122" s="412">
        <v>10416040</v>
      </c>
      <c r="D122" s="413">
        <v>40</v>
      </c>
      <c r="E122" s="413">
        <v>12</v>
      </c>
      <c r="F122" s="461">
        <v>551.34737560540009</v>
      </c>
      <c r="G122" s="325">
        <f t="shared" si="4"/>
        <v>551.34737560540009</v>
      </c>
      <c r="I122" s="671"/>
    </row>
    <row r="123" spans="2:9" ht="14.25" customHeight="1">
      <c r="B123" s="22"/>
      <c r="C123" s="412">
        <v>10416050</v>
      </c>
      <c r="D123" s="413">
        <v>50</v>
      </c>
      <c r="E123" s="413">
        <v>16</v>
      </c>
      <c r="F123" s="461">
        <v>755.72166107680005</v>
      </c>
      <c r="G123" s="325">
        <f t="shared" si="4"/>
        <v>755.72166107680005</v>
      </c>
      <c r="I123" s="19"/>
    </row>
    <row r="124" spans="2:9" ht="14.25" customHeight="1">
      <c r="B124" s="22"/>
      <c r="C124" s="412">
        <v>10416063</v>
      </c>
      <c r="D124" s="413">
        <v>63</v>
      </c>
      <c r="E124" s="413">
        <v>10</v>
      </c>
      <c r="F124" s="461">
        <v>918.89213622800003</v>
      </c>
      <c r="G124" s="325">
        <f t="shared" si="4"/>
        <v>918.89213622800003</v>
      </c>
      <c r="I124" s="19"/>
    </row>
    <row r="125" spans="2:9" ht="14.25" customHeight="1">
      <c r="B125" s="22"/>
      <c r="C125" s="412">
        <v>10416075</v>
      </c>
      <c r="D125" s="413">
        <v>75</v>
      </c>
      <c r="E125" s="413">
        <v>6</v>
      </c>
      <c r="F125" s="461">
        <v>1346.6643624786</v>
      </c>
      <c r="G125" s="325">
        <f t="shared" si="4"/>
        <v>1346.6643624786</v>
      </c>
      <c r="I125" s="19"/>
    </row>
    <row r="126" spans="2:9" ht="14.25" customHeight="1">
      <c r="B126" s="22"/>
      <c r="C126" s="412">
        <v>10416090</v>
      </c>
      <c r="D126" s="413">
        <v>90</v>
      </c>
      <c r="E126" s="413">
        <v>8</v>
      </c>
      <c r="F126" s="461">
        <v>1448.0835445581997</v>
      </c>
      <c r="G126" s="325">
        <f t="shared" si="4"/>
        <v>1448.0835445581997</v>
      </c>
      <c r="I126" s="19"/>
    </row>
    <row r="127" spans="2:9" ht="14.25" customHeight="1">
      <c r="B127" s="22"/>
      <c r="C127" s="412">
        <v>10416110</v>
      </c>
      <c r="D127" s="413">
        <v>110</v>
      </c>
      <c r="E127" s="413">
        <v>5</v>
      </c>
      <c r="F127" s="461">
        <v>2080.1937746744002</v>
      </c>
      <c r="G127" s="325">
        <f t="shared" si="4"/>
        <v>2080.1937746744002</v>
      </c>
      <c r="I127" s="19"/>
    </row>
    <row r="128" spans="2:9" ht="14.25" customHeight="1">
      <c r="B128" s="22"/>
      <c r="C128" s="412">
        <v>10416125</v>
      </c>
      <c r="D128" s="413">
        <v>125</v>
      </c>
      <c r="E128" s="413">
        <v>1</v>
      </c>
      <c r="F128" s="461">
        <v>2641.0469309993996</v>
      </c>
      <c r="G128" s="325">
        <f t="shared" si="4"/>
        <v>2641.0469309993996</v>
      </c>
      <c r="I128" s="19"/>
    </row>
    <row r="129" spans="2:9" ht="14.25" customHeight="1">
      <c r="B129" s="22"/>
      <c r="C129" s="412">
        <v>10416140</v>
      </c>
      <c r="D129" s="413">
        <v>140</v>
      </c>
      <c r="E129" s="413">
        <v>1</v>
      </c>
      <c r="F129" s="461">
        <v>3499.7599770738002</v>
      </c>
      <c r="G129" s="325">
        <f t="shared" si="4"/>
        <v>3499.7599770738002</v>
      </c>
      <c r="I129" s="19"/>
    </row>
    <row r="130" spans="2:9" ht="14.25" customHeight="1">
      <c r="B130" s="22"/>
      <c r="C130" s="412">
        <v>10416160</v>
      </c>
      <c r="D130" s="413">
        <v>160</v>
      </c>
      <c r="E130" s="413">
        <v>1</v>
      </c>
      <c r="F130" s="461">
        <v>3816.6193343938003</v>
      </c>
      <c r="G130" s="325">
        <f t="shared" si="4"/>
        <v>3816.6193343938003</v>
      </c>
      <c r="I130" s="19"/>
    </row>
    <row r="131" spans="2:9" ht="14.25" customHeight="1">
      <c r="B131" s="22"/>
      <c r="C131" s="412">
        <v>10416180</v>
      </c>
      <c r="D131" s="413">
        <v>180</v>
      </c>
      <c r="E131" s="413">
        <v>1</v>
      </c>
      <c r="F131" s="461">
        <v>5944.3420126662004</v>
      </c>
      <c r="G131" s="325">
        <f t="shared" si="4"/>
        <v>5944.3420126662004</v>
      </c>
      <c r="I131" s="19"/>
    </row>
    <row r="132" spans="2:9" ht="14.25" customHeight="1">
      <c r="B132" s="22"/>
      <c r="C132" s="412">
        <v>10416200</v>
      </c>
      <c r="D132" s="413">
        <v>200</v>
      </c>
      <c r="E132" s="413">
        <v>1</v>
      </c>
      <c r="F132" s="461">
        <v>6893.3478817081996</v>
      </c>
      <c r="G132" s="325">
        <f t="shared" si="4"/>
        <v>6893.3478817081996</v>
      </c>
      <c r="I132" s="19"/>
    </row>
    <row r="133" spans="2:9" ht="14.25" customHeight="1">
      <c r="B133" s="22"/>
      <c r="C133" s="231">
        <v>10416225</v>
      </c>
      <c r="D133" s="232">
        <v>225</v>
      </c>
      <c r="E133" s="232">
        <v>1</v>
      </c>
      <c r="F133" s="222">
        <v>9554.7729812985999</v>
      </c>
      <c r="G133" s="325">
        <f t="shared" si="4"/>
        <v>9554.7729812985999</v>
      </c>
      <c r="I133" s="19"/>
    </row>
    <row r="134" spans="2:9" ht="14.25" customHeight="1">
      <c r="B134" s="22"/>
      <c r="C134" s="239">
        <v>10416250</v>
      </c>
      <c r="D134" s="240">
        <v>250</v>
      </c>
      <c r="E134" s="240">
        <v>1</v>
      </c>
      <c r="F134" s="324">
        <v>14218.410590830601</v>
      </c>
      <c r="G134" s="325">
        <f t="shared" si="4"/>
        <v>14218.410590830601</v>
      </c>
      <c r="I134" s="19"/>
    </row>
    <row r="135" spans="2:9" ht="14.25" customHeight="1">
      <c r="B135" s="22"/>
      <c r="C135" s="231">
        <v>10416315</v>
      </c>
      <c r="D135" s="232">
        <v>315</v>
      </c>
      <c r="E135" s="232">
        <v>1</v>
      </c>
      <c r="F135" s="222">
        <v>20853.675316614801</v>
      </c>
      <c r="G135" s="325">
        <f t="shared" si="4"/>
        <v>20853.675316614801</v>
      </c>
      <c r="I135" s="19"/>
    </row>
    <row r="136" spans="2:9" ht="14.25" customHeight="1" thickBot="1">
      <c r="B136" s="69"/>
      <c r="C136" s="250"/>
      <c r="D136" s="251"/>
      <c r="E136" s="251"/>
      <c r="F136" s="252"/>
      <c r="G136" s="253"/>
      <c r="I136" s="19"/>
    </row>
    <row r="137" spans="2:9" ht="14.25" customHeight="1" thickBot="1">
      <c r="B137" s="27"/>
      <c r="C137" s="245"/>
      <c r="D137" s="245"/>
      <c r="E137" s="245"/>
      <c r="F137" s="246"/>
      <c r="G137" s="247"/>
      <c r="I137" s="19"/>
    </row>
    <row r="138" spans="2:9" ht="14.25" customHeight="1">
      <c r="B138" s="55"/>
      <c r="C138" s="414"/>
      <c r="D138" s="414"/>
      <c r="E138" s="414"/>
      <c r="F138" s="415"/>
      <c r="G138" s="416"/>
      <c r="I138" s="19"/>
    </row>
    <row r="139" spans="2:9" ht="14.25" customHeight="1">
      <c r="B139" s="24"/>
      <c r="C139" s="417"/>
      <c r="D139" s="417"/>
      <c r="E139" s="417"/>
      <c r="F139" s="418"/>
      <c r="G139" s="419"/>
      <c r="I139" s="19"/>
    </row>
    <row r="140" spans="2:9" ht="14.25" customHeight="1">
      <c r="B140" s="65"/>
      <c r="C140" s="239">
        <v>10516025</v>
      </c>
      <c r="D140" s="240">
        <v>25</v>
      </c>
      <c r="E140" s="240">
        <v>20</v>
      </c>
      <c r="F140" s="324">
        <v>345.36460561019999</v>
      </c>
      <c r="G140" s="325">
        <f>F140*(100-$G$5)/100</f>
        <v>345.36460561019999</v>
      </c>
      <c r="I140" s="19"/>
    </row>
    <row r="141" spans="2:9" ht="14.25" customHeight="1">
      <c r="B141" s="5" t="s">
        <v>1381</v>
      </c>
      <c r="C141" s="231">
        <v>10516032</v>
      </c>
      <c r="D141" s="232">
        <v>32</v>
      </c>
      <c r="E141" s="232">
        <v>20</v>
      </c>
      <c r="F141" s="222">
        <v>494.30059741920007</v>
      </c>
      <c r="G141" s="325">
        <f t="shared" ref="G141:G155" si="5">F141*(100-$G$5)/100</f>
        <v>494.30059741920007</v>
      </c>
      <c r="I141" s="19"/>
    </row>
    <row r="142" spans="2:9" ht="14.25" customHeight="1">
      <c r="B142" s="22"/>
      <c r="C142" s="231">
        <v>10516040</v>
      </c>
      <c r="D142" s="232">
        <v>40</v>
      </c>
      <c r="E142" s="232">
        <v>12</v>
      </c>
      <c r="F142" s="222">
        <v>556.08817209660015</v>
      </c>
      <c r="G142" s="325">
        <f t="shared" si="5"/>
        <v>556.08817209660015</v>
      </c>
      <c r="I142" s="19"/>
    </row>
    <row r="143" spans="2:9" ht="14.25" customHeight="1">
      <c r="B143" s="22"/>
      <c r="C143" s="231">
        <v>10516050</v>
      </c>
      <c r="D143" s="232">
        <v>50</v>
      </c>
      <c r="E143" s="232">
        <v>9</v>
      </c>
      <c r="F143" s="222">
        <v>774.72112864740018</v>
      </c>
      <c r="G143" s="325">
        <f t="shared" si="5"/>
        <v>774.72112864740018</v>
      </c>
      <c r="I143" s="19"/>
    </row>
    <row r="144" spans="2:9" ht="14.25" customHeight="1">
      <c r="B144" s="22"/>
      <c r="C144" s="231">
        <v>10516063</v>
      </c>
      <c r="D144" s="232">
        <v>63</v>
      </c>
      <c r="E144" s="232">
        <v>10</v>
      </c>
      <c r="F144" s="222">
        <v>923.6692143250001</v>
      </c>
      <c r="G144" s="325">
        <f t="shared" si="5"/>
        <v>923.6692143250001</v>
      </c>
      <c r="I144" s="19"/>
    </row>
    <row r="145" spans="2:9" ht="14.25" customHeight="1">
      <c r="B145" s="22"/>
      <c r="C145" s="231">
        <v>10516075</v>
      </c>
      <c r="D145" s="232">
        <v>75</v>
      </c>
      <c r="E145" s="232">
        <v>6</v>
      </c>
      <c r="F145" s="222">
        <v>1387.8560789302001</v>
      </c>
      <c r="G145" s="325">
        <f t="shared" si="5"/>
        <v>1387.8560789302001</v>
      </c>
      <c r="I145" s="19"/>
    </row>
    <row r="146" spans="2:9" ht="14.25" customHeight="1">
      <c r="B146" s="22"/>
      <c r="C146" s="231">
        <v>10516090</v>
      </c>
      <c r="D146" s="232">
        <v>90</v>
      </c>
      <c r="E146" s="232">
        <v>8</v>
      </c>
      <c r="F146" s="222">
        <v>1489.2389794040002</v>
      </c>
      <c r="G146" s="325">
        <f t="shared" si="5"/>
        <v>1489.2389794040002</v>
      </c>
      <c r="I146" s="19"/>
    </row>
    <row r="147" spans="2:9" ht="14.25" customHeight="1">
      <c r="B147" s="22"/>
      <c r="C147" s="231">
        <v>10516110</v>
      </c>
      <c r="D147" s="232">
        <v>110</v>
      </c>
      <c r="E147" s="232">
        <v>5</v>
      </c>
      <c r="F147" s="222">
        <v>2121.3975849946</v>
      </c>
      <c r="G147" s="325">
        <f t="shared" si="5"/>
        <v>2121.3975849946</v>
      </c>
      <c r="I147" s="19"/>
    </row>
    <row r="148" spans="2:9" ht="14.25" customHeight="1">
      <c r="B148" s="22"/>
      <c r="C148" s="231">
        <v>10516125</v>
      </c>
      <c r="D148" s="232">
        <v>125</v>
      </c>
      <c r="E148" s="232">
        <v>1</v>
      </c>
      <c r="F148" s="222">
        <v>2641.0469309993996</v>
      </c>
      <c r="G148" s="325">
        <f t="shared" si="5"/>
        <v>2641.0469309993996</v>
      </c>
      <c r="I148" s="19"/>
    </row>
    <row r="149" spans="2:9" ht="14.25" customHeight="1">
      <c r="B149" s="22"/>
      <c r="C149" s="231">
        <v>10516140</v>
      </c>
      <c r="D149" s="232">
        <v>140</v>
      </c>
      <c r="E149" s="232">
        <v>1</v>
      </c>
      <c r="F149" s="222">
        <v>3494.2572668608004</v>
      </c>
      <c r="G149" s="325">
        <f t="shared" si="5"/>
        <v>3494.2572668608004</v>
      </c>
      <c r="I149" s="19"/>
    </row>
    <row r="150" spans="2:9" ht="14.25" customHeight="1">
      <c r="B150" s="22"/>
      <c r="C150" s="231">
        <v>10516160</v>
      </c>
      <c r="D150" s="232">
        <v>160</v>
      </c>
      <c r="E150" s="232">
        <v>1</v>
      </c>
      <c r="F150" s="222">
        <v>3816.6193343938003</v>
      </c>
      <c r="G150" s="325">
        <f t="shared" si="5"/>
        <v>3816.6193343938003</v>
      </c>
      <c r="I150" s="19"/>
    </row>
    <row r="151" spans="2:9" ht="14.25" customHeight="1">
      <c r="B151" s="22"/>
      <c r="C151" s="231">
        <v>10516180</v>
      </c>
      <c r="D151" s="232">
        <v>180</v>
      </c>
      <c r="E151" s="232">
        <v>1</v>
      </c>
      <c r="F151" s="222">
        <v>5944.3420126662004</v>
      </c>
      <c r="G151" s="325">
        <f t="shared" si="5"/>
        <v>5944.3420126662004</v>
      </c>
      <c r="I151" s="19"/>
    </row>
    <row r="152" spans="2:9" ht="14.25" customHeight="1">
      <c r="B152" s="22"/>
      <c r="C152" s="231">
        <v>10516200</v>
      </c>
      <c r="D152" s="232">
        <v>200</v>
      </c>
      <c r="E152" s="232">
        <v>1</v>
      </c>
      <c r="F152" s="222">
        <v>6893.3478817081996</v>
      </c>
      <c r="G152" s="325">
        <f t="shared" si="5"/>
        <v>6893.3478817081996</v>
      </c>
      <c r="I152" s="19"/>
    </row>
    <row r="153" spans="2:9" ht="14.25" customHeight="1">
      <c r="B153" s="22"/>
      <c r="C153" s="231">
        <v>10516225</v>
      </c>
      <c r="D153" s="232">
        <v>225</v>
      </c>
      <c r="E153" s="232">
        <v>1</v>
      </c>
      <c r="F153" s="222">
        <v>9639.7082204763992</v>
      </c>
      <c r="G153" s="325">
        <f t="shared" si="5"/>
        <v>9639.7082204763992</v>
      </c>
      <c r="I153" s="19"/>
    </row>
    <row r="154" spans="2:9" ht="14.25" customHeight="1">
      <c r="B154" s="22"/>
      <c r="C154" s="231">
        <v>10516250</v>
      </c>
      <c r="D154" s="232">
        <v>250</v>
      </c>
      <c r="E154" s="232">
        <v>1</v>
      </c>
      <c r="F154" s="222">
        <v>14218.410590830601</v>
      </c>
      <c r="G154" s="325">
        <f t="shared" si="5"/>
        <v>14218.410590830601</v>
      </c>
      <c r="I154" s="19"/>
    </row>
    <row r="155" spans="2:9" ht="14.25" customHeight="1">
      <c r="B155" s="22"/>
      <c r="C155" s="231">
        <v>10516315</v>
      </c>
      <c r="D155" s="232">
        <v>315</v>
      </c>
      <c r="E155" s="232">
        <v>1</v>
      </c>
      <c r="F155" s="222">
        <v>20404.605787759603</v>
      </c>
      <c r="G155" s="325">
        <f t="shared" si="5"/>
        <v>20404.605787759603</v>
      </c>
      <c r="I155" s="19"/>
    </row>
    <row r="156" spans="2:9" ht="14.25" customHeight="1" thickBot="1">
      <c r="B156" s="64"/>
      <c r="C156" s="250"/>
      <c r="D156" s="251"/>
      <c r="E156" s="251"/>
      <c r="F156" s="252"/>
      <c r="G156" s="253"/>
      <c r="I156" s="19"/>
    </row>
    <row r="157" spans="2:9" ht="14.25" customHeight="1" thickBot="1">
      <c r="B157" s="27"/>
      <c r="C157" s="28"/>
      <c r="D157" s="245"/>
      <c r="E157" s="245"/>
      <c r="F157" s="246"/>
      <c r="G157" s="247"/>
      <c r="I157" s="19"/>
    </row>
    <row r="158" spans="2:9" ht="14.25" customHeight="1">
      <c r="B158" s="55"/>
      <c r="C158" s="235"/>
      <c r="D158" s="105"/>
      <c r="E158" s="105"/>
      <c r="F158" s="236"/>
      <c r="G158" s="237"/>
      <c r="I158" s="19"/>
    </row>
    <row r="159" spans="2:9" ht="14.25" customHeight="1">
      <c r="B159" s="24"/>
      <c r="C159" s="59"/>
      <c r="D159" s="29"/>
      <c r="E159" s="29"/>
      <c r="F159" s="30"/>
      <c r="G159" s="238"/>
      <c r="I159" s="19"/>
    </row>
    <row r="160" spans="2:9" ht="14.25" customHeight="1">
      <c r="B160" s="26"/>
      <c r="C160" s="420">
        <v>10316090</v>
      </c>
      <c r="D160" s="421">
        <v>90</v>
      </c>
      <c r="E160" s="421">
        <v>8</v>
      </c>
      <c r="F160" s="324">
        <v>2742.3572682616</v>
      </c>
      <c r="G160" s="325">
        <f>F160*(100-$G$5)/100</f>
        <v>2742.3572682616</v>
      </c>
      <c r="I160" s="19"/>
    </row>
    <row r="161" spans="2:9" ht="14.25" customHeight="1">
      <c r="B161" s="7" t="s">
        <v>1382</v>
      </c>
      <c r="C161" s="412">
        <v>10316110</v>
      </c>
      <c r="D161" s="413">
        <v>110</v>
      </c>
      <c r="E161" s="413">
        <v>6</v>
      </c>
      <c r="F161" s="222">
        <v>4042.1699837837996</v>
      </c>
      <c r="G161" s="325">
        <f t="shared" ref="G161:G166" si="6">F161*(100-$G$5)/100</f>
        <v>4042.1699837837996</v>
      </c>
      <c r="I161" s="19"/>
    </row>
    <row r="162" spans="2:9" ht="14.25" customHeight="1">
      <c r="B162" s="24"/>
      <c r="C162" s="412">
        <v>10316125</v>
      </c>
      <c r="D162" s="413">
        <v>125</v>
      </c>
      <c r="E162" s="413">
        <v>4</v>
      </c>
      <c r="F162" s="222">
        <v>4930.9604810663996</v>
      </c>
      <c r="G162" s="325">
        <f t="shared" si="6"/>
        <v>4930.9604810663996</v>
      </c>
      <c r="I162" s="19"/>
    </row>
    <row r="163" spans="2:9" ht="14.25" customHeight="1">
      <c r="B163" s="24"/>
      <c r="C163" s="412">
        <v>10316160</v>
      </c>
      <c r="D163" s="413">
        <v>160</v>
      </c>
      <c r="E163" s="413">
        <v>5</v>
      </c>
      <c r="F163" s="222">
        <v>10510.2490700416</v>
      </c>
      <c r="G163" s="325">
        <f t="shared" si="6"/>
        <v>10510.249070041602</v>
      </c>
      <c r="I163" s="19"/>
    </row>
    <row r="164" spans="2:9" ht="14.25" customHeight="1">
      <c r="B164" s="24"/>
      <c r="C164" s="412">
        <v>10316180</v>
      </c>
      <c r="D164" s="413">
        <v>180</v>
      </c>
      <c r="E164" s="413">
        <v>3</v>
      </c>
      <c r="F164" s="222">
        <v>12370.0199956124</v>
      </c>
      <c r="G164" s="325">
        <f t="shared" si="6"/>
        <v>12370.0199956124</v>
      </c>
      <c r="I164" s="19"/>
    </row>
    <row r="165" spans="2:9" ht="14.25" customHeight="1">
      <c r="B165" s="24"/>
      <c r="C165" s="420">
        <v>10316200</v>
      </c>
      <c r="D165" s="421">
        <v>200</v>
      </c>
      <c r="E165" s="421">
        <v>1</v>
      </c>
      <c r="F165" s="324">
        <v>16883.9717934822</v>
      </c>
      <c r="G165" s="325">
        <f t="shared" si="6"/>
        <v>16883.9717934822</v>
      </c>
      <c r="I165" s="19"/>
    </row>
    <row r="166" spans="2:9" ht="14.25" customHeight="1">
      <c r="B166" s="24"/>
      <c r="C166" s="412">
        <v>10316225</v>
      </c>
      <c r="D166" s="413">
        <v>225</v>
      </c>
      <c r="E166" s="413">
        <v>1</v>
      </c>
      <c r="F166" s="222">
        <v>19121.192358059001</v>
      </c>
      <c r="G166" s="325">
        <f t="shared" si="6"/>
        <v>19121.192358059001</v>
      </c>
      <c r="I166" s="19"/>
    </row>
    <row r="167" spans="2:9" ht="14.25" customHeight="1">
      <c r="B167" s="24"/>
      <c r="C167" s="422"/>
      <c r="D167" s="417"/>
      <c r="E167" s="417"/>
      <c r="F167" s="30"/>
      <c r="G167" s="238"/>
      <c r="I167" s="19"/>
    </row>
    <row r="168" spans="2:9" ht="14.25" customHeight="1">
      <c r="B168" s="24"/>
      <c r="C168" s="422"/>
      <c r="D168" s="417"/>
      <c r="E168" s="417"/>
      <c r="F168" s="30"/>
      <c r="G168" s="238"/>
      <c r="I168" s="19"/>
    </row>
    <row r="169" spans="2:9" ht="14.25" customHeight="1">
      <c r="B169" s="24"/>
      <c r="C169" s="422"/>
      <c r="D169" s="417"/>
      <c r="E169" s="417"/>
      <c r="F169" s="30"/>
      <c r="G169" s="238"/>
      <c r="I169" s="19"/>
    </row>
    <row r="170" spans="2:9" ht="14.25" customHeight="1" thickBot="1">
      <c r="B170" s="25"/>
      <c r="C170" s="423"/>
      <c r="D170" s="424"/>
      <c r="E170" s="424"/>
      <c r="F170" s="252"/>
      <c r="G170" s="253"/>
      <c r="I170" s="19"/>
    </row>
    <row r="171" spans="2:9" ht="14.25" customHeight="1" thickBot="1">
      <c r="B171" s="27"/>
      <c r="C171" s="28"/>
      <c r="D171" s="28"/>
      <c r="E171" s="28"/>
      <c r="F171" s="247"/>
      <c r="G171" s="247"/>
      <c r="I171" s="19"/>
    </row>
    <row r="172" spans="2:9" ht="14.25" customHeight="1">
      <c r="B172" s="21"/>
      <c r="C172" s="235"/>
      <c r="D172" s="105"/>
      <c r="E172" s="105"/>
      <c r="F172" s="236"/>
      <c r="G172" s="237"/>
      <c r="I172" s="19"/>
    </row>
    <row r="173" spans="2:9" ht="14.25" customHeight="1">
      <c r="B173" s="7" t="s">
        <v>1383</v>
      </c>
      <c r="C173" s="239">
        <v>11116110</v>
      </c>
      <c r="D173" s="240">
        <v>110</v>
      </c>
      <c r="E173" s="240">
        <v>6</v>
      </c>
      <c r="F173" s="324">
        <v>4386.1099316729205</v>
      </c>
      <c r="G173" s="325">
        <f>F173*(100-$G$5)/100</f>
        <v>4386.1099316729205</v>
      </c>
      <c r="I173" s="19"/>
    </row>
    <row r="174" spans="2:9" ht="14.25" customHeight="1">
      <c r="B174" s="7"/>
      <c r="C174" s="231">
        <v>11116125</v>
      </c>
      <c r="D174" s="232">
        <v>125</v>
      </c>
      <c r="E174" s="232">
        <v>4</v>
      </c>
      <c r="F174" s="222">
        <v>6207.4054236796819</v>
      </c>
      <c r="G174" s="325">
        <f t="shared" ref="G174:G177" si="7">F174*(100-$G$5)/100</f>
        <v>6207.4054236796828</v>
      </c>
      <c r="I174" s="19"/>
    </row>
    <row r="175" spans="2:9" ht="14.25" customHeight="1">
      <c r="B175" s="24"/>
      <c r="C175" s="231">
        <v>11116160</v>
      </c>
      <c r="D175" s="232">
        <v>160</v>
      </c>
      <c r="E175" s="232">
        <v>5</v>
      </c>
      <c r="F175" s="222">
        <v>11293.426231614121</v>
      </c>
      <c r="G175" s="325">
        <f t="shared" si="7"/>
        <v>11293.426231614121</v>
      </c>
      <c r="I175" s="19"/>
    </row>
    <row r="176" spans="2:9" ht="14.25" customHeight="1">
      <c r="B176" s="24"/>
      <c r="C176" s="231">
        <v>11116180</v>
      </c>
      <c r="D176" s="232">
        <v>180</v>
      </c>
      <c r="E176" s="232">
        <v>3</v>
      </c>
      <c r="F176" s="222">
        <v>15170.6334289202</v>
      </c>
      <c r="G176" s="325">
        <f t="shared" si="7"/>
        <v>15170.6334289202</v>
      </c>
      <c r="I176" s="19"/>
    </row>
    <row r="177" spans="2:9" ht="14.25" customHeight="1">
      <c r="B177" s="24"/>
      <c r="C177" s="231">
        <v>11116225</v>
      </c>
      <c r="D177" s="232">
        <v>225</v>
      </c>
      <c r="E177" s="232">
        <v>1</v>
      </c>
      <c r="F177" s="222">
        <v>25426.113063034209</v>
      </c>
      <c r="G177" s="325">
        <f t="shared" si="7"/>
        <v>25426.113063034209</v>
      </c>
      <c r="I177" s="19"/>
    </row>
    <row r="178" spans="2:9" ht="14.25" customHeight="1">
      <c r="B178" s="24"/>
      <c r="C178" s="59"/>
      <c r="D178" s="29"/>
      <c r="E178" s="29"/>
      <c r="F178" s="30"/>
      <c r="G178" s="238"/>
      <c r="I178" s="19"/>
    </row>
    <row r="179" spans="2:9" ht="14.25" customHeight="1" thickBot="1">
      <c r="B179" s="25"/>
      <c r="C179" s="250"/>
      <c r="D179" s="251"/>
      <c r="E179" s="251"/>
      <c r="F179" s="252"/>
      <c r="G179" s="253"/>
      <c r="I179" s="19"/>
    </row>
    <row r="180" spans="2:9" ht="14.25" customHeight="1" thickBot="1">
      <c r="B180" s="27"/>
      <c r="C180" s="28"/>
      <c r="D180" s="245"/>
      <c r="E180" s="245"/>
      <c r="F180" s="246"/>
      <c r="G180" s="247"/>
      <c r="I180" s="19"/>
    </row>
    <row r="181" spans="2:9" ht="14.25" customHeight="1">
      <c r="B181" s="55"/>
      <c r="C181" s="235"/>
      <c r="D181" s="105"/>
      <c r="E181" s="105"/>
      <c r="F181" s="236"/>
      <c r="G181" s="237"/>
      <c r="I181" s="19"/>
    </row>
    <row r="182" spans="2:9" ht="14.25" customHeight="1">
      <c r="B182" s="26"/>
      <c r="C182" s="420">
        <v>10216025</v>
      </c>
      <c r="D182" s="421">
        <v>25</v>
      </c>
      <c r="E182" s="421">
        <v>20</v>
      </c>
      <c r="F182" s="324">
        <v>456.48307030699999</v>
      </c>
      <c r="G182" s="325">
        <f>F182*(100-$G$5)/100</f>
        <v>456.48307030699999</v>
      </c>
      <c r="I182" s="19"/>
    </row>
    <row r="183" spans="2:9" ht="14.25" customHeight="1">
      <c r="B183" s="7" t="s">
        <v>1384</v>
      </c>
      <c r="C183" s="412">
        <v>10216032</v>
      </c>
      <c r="D183" s="413">
        <v>32</v>
      </c>
      <c r="E183" s="413">
        <v>18</v>
      </c>
      <c r="F183" s="222">
        <v>550.94827794160005</v>
      </c>
      <c r="G183" s="325">
        <f t="shared" ref="G183:G197" si="8">F183*(100-$G$5)/100</f>
        <v>550.94827794160005</v>
      </c>
      <c r="I183" s="19"/>
    </row>
    <row r="184" spans="2:9" ht="14.25" customHeight="1">
      <c r="B184" s="24"/>
      <c r="C184" s="412">
        <v>10216040</v>
      </c>
      <c r="D184" s="413">
        <v>40</v>
      </c>
      <c r="E184" s="413">
        <v>10</v>
      </c>
      <c r="F184" s="222">
        <v>734.17038723159999</v>
      </c>
      <c r="G184" s="325">
        <f t="shared" si="8"/>
        <v>734.17038723159999</v>
      </c>
      <c r="I184" s="19"/>
    </row>
    <row r="185" spans="2:9" ht="14.25" customHeight="1">
      <c r="B185" s="24"/>
      <c r="C185" s="412">
        <v>10216050</v>
      </c>
      <c r="D185" s="413">
        <v>50</v>
      </c>
      <c r="E185" s="413">
        <v>14</v>
      </c>
      <c r="F185" s="222">
        <v>795.40164395340014</v>
      </c>
      <c r="G185" s="325">
        <f t="shared" si="8"/>
        <v>795.40164395340025</v>
      </c>
      <c r="I185" s="19"/>
    </row>
    <row r="186" spans="2:9" ht="14.25" customHeight="1">
      <c r="B186" s="24"/>
      <c r="C186" s="412">
        <v>10216063</v>
      </c>
      <c r="D186" s="413">
        <v>63</v>
      </c>
      <c r="E186" s="413">
        <v>8</v>
      </c>
      <c r="F186" s="222">
        <v>877.45854240440008</v>
      </c>
      <c r="G186" s="325">
        <f t="shared" si="8"/>
        <v>877.45854240440008</v>
      </c>
      <c r="I186" s="19"/>
    </row>
    <row r="187" spans="2:9" ht="14.25" customHeight="1">
      <c r="B187" s="24"/>
      <c r="C187" s="412">
        <v>10216075</v>
      </c>
      <c r="D187" s="413">
        <v>75</v>
      </c>
      <c r="E187" s="413">
        <v>4</v>
      </c>
      <c r="F187" s="222">
        <v>1285.1307590418003</v>
      </c>
      <c r="G187" s="325">
        <f t="shared" si="8"/>
        <v>1285.1307590418003</v>
      </c>
      <c r="I187" s="19"/>
    </row>
    <row r="188" spans="2:9" ht="14.25" customHeight="1">
      <c r="B188" s="24"/>
      <c r="C188" s="412">
        <v>10216090</v>
      </c>
      <c r="D188" s="413">
        <v>90</v>
      </c>
      <c r="E188" s="413">
        <v>6</v>
      </c>
      <c r="F188" s="222">
        <v>1489.1906039296</v>
      </c>
      <c r="G188" s="325">
        <f t="shared" si="8"/>
        <v>1489.1906039296</v>
      </c>
      <c r="I188" s="19"/>
    </row>
    <row r="189" spans="2:9" ht="14.25" customHeight="1">
      <c r="B189" s="24"/>
      <c r="C189" s="412">
        <v>10216110</v>
      </c>
      <c r="D189" s="413">
        <v>110</v>
      </c>
      <c r="E189" s="413">
        <v>4</v>
      </c>
      <c r="F189" s="222">
        <v>2101.3701385929999</v>
      </c>
      <c r="G189" s="325">
        <f t="shared" si="8"/>
        <v>2101.3701385929999</v>
      </c>
      <c r="I189" s="19"/>
    </row>
    <row r="190" spans="2:9" ht="14.25" customHeight="1">
      <c r="B190" s="24"/>
      <c r="C190" s="412">
        <v>10216125</v>
      </c>
      <c r="D190" s="413">
        <v>125</v>
      </c>
      <c r="E190" s="413">
        <v>1</v>
      </c>
      <c r="F190" s="222">
        <v>2765.0090841494002</v>
      </c>
      <c r="G190" s="325">
        <f t="shared" si="8"/>
        <v>2765.0090841494002</v>
      </c>
      <c r="I190" s="19"/>
    </row>
    <row r="191" spans="2:9" ht="14.25" customHeight="1">
      <c r="B191" s="24"/>
      <c r="C191" s="412">
        <v>10216140</v>
      </c>
      <c r="D191" s="413">
        <v>140</v>
      </c>
      <c r="E191" s="413">
        <v>1</v>
      </c>
      <c r="F191" s="222">
        <v>3453.8032763937999</v>
      </c>
      <c r="G191" s="325">
        <f t="shared" si="8"/>
        <v>3453.8032763937999</v>
      </c>
      <c r="I191" s="19"/>
    </row>
    <row r="192" spans="2:9" ht="14.25" customHeight="1">
      <c r="B192" s="24"/>
      <c r="C192" s="412">
        <v>10216160</v>
      </c>
      <c r="D192" s="413">
        <v>160</v>
      </c>
      <c r="E192" s="413">
        <v>1</v>
      </c>
      <c r="F192" s="222">
        <v>4660.5536730390004</v>
      </c>
      <c r="G192" s="325">
        <f t="shared" si="8"/>
        <v>4660.5536730390004</v>
      </c>
      <c r="I192" s="19"/>
    </row>
    <row r="193" spans="2:9" ht="14.25" customHeight="1">
      <c r="B193" s="24"/>
      <c r="C193" s="412">
        <v>10216180</v>
      </c>
      <c r="D193" s="413">
        <v>180</v>
      </c>
      <c r="E193" s="413">
        <v>1</v>
      </c>
      <c r="F193" s="222">
        <v>5972.8593548249992</v>
      </c>
      <c r="G193" s="325">
        <f t="shared" si="8"/>
        <v>5972.8593548249992</v>
      </c>
      <c r="I193" s="19"/>
    </row>
    <row r="194" spans="2:9" ht="14.25" customHeight="1">
      <c r="B194" s="24"/>
      <c r="C194" s="412">
        <v>10216200</v>
      </c>
      <c r="D194" s="413">
        <v>200</v>
      </c>
      <c r="E194" s="413">
        <v>1</v>
      </c>
      <c r="F194" s="222">
        <v>7002.676453852202</v>
      </c>
      <c r="G194" s="325">
        <f t="shared" si="8"/>
        <v>7002.676453852202</v>
      </c>
      <c r="I194" s="19"/>
    </row>
    <row r="195" spans="2:9" ht="14.25" customHeight="1">
      <c r="B195" s="24"/>
      <c r="C195" s="231">
        <v>10216225</v>
      </c>
      <c r="D195" s="232">
        <v>225</v>
      </c>
      <c r="E195" s="232">
        <v>1</v>
      </c>
      <c r="F195" s="222">
        <v>13319.0500523916</v>
      </c>
      <c r="G195" s="325">
        <f t="shared" si="8"/>
        <v>13319.0500523916</v>
      </c>
      <c r="I195" s="19"/>
    </row>
    <row r="196" spans="2:9" ht="14.25" customHeight="1">
      <c r="B196" s="65"/>
      <c r="C196" s="231">
        <v>10216250</v>
      </c>
      <c r="D196" s="232">
        <v>250</v>
      </c>
      <c r="E196" s="232">
        <v>1</v>
      </c>
      <c r="F196" s="324">
        <v>15136.504531731</v>
      </c>
      <c r="G196" s="325">
        <f t="shared" si="8"/>
        <v>15136.504531731</v>
      </c>
      <c r="I196" s="19"/>
    </row>
    <row r="197" spans="2:9" ht="14.25" customHeight="1">
      <c r="B197" s="65"/>
      <c r="C197" s="231">
        <v>10216315</v>
      </c>
      <c r="D197" s="232">
        <v>315</v>
      </c>
      <c r="E197" s="232">
        <v>1</v>
      </c>
      <c r="F197" s="222">
        <v>22111.171585905602</v>
      </c>
      <c r="G197" s="325">
        <f t="shared" si="8"/>
        <v>22111.171585905602</v>
      </c>
      <c r="I197" s="19"/>
    </row>
    <row r="198" spans="2:9" ht="14.25" customHeight="1" thickBot="1">
      <c r="B198" s="69"/>
      <c r="C198" s="250"/>
      <c r="D198" s="251"/>
      <c r="E198" s="251"/>
      <c r="F198" s="252"/>
      <c r="G198" s="253"/>
      <c r="I198" s="19"/>
    </row>
    <row r="199" spans="2:9" ht="14.25" customHeight="1" thickBot="1">
      <c r="C199" s="28"/>
      <c r="D199" s="245"/>
      <c r="E199" s="245"/>
      <c r="F199" s="246"/>
      <c r="G199" s="247"/>
      <c r="I199" s="19"/>
    </row>
    <row r="200" spans="2:9" ht="14.25" customHeight="1">
      <c r="B200" s="21"/>
      <c r="C200" s="235"/>
      <c r="D200" s="105"/>
      <c r="E200" s="105"/>
      <c r="F200" s="236"/>
      <c r="G200" s="237"/>
      <c r="I200" s="19"/>
    </row>
    <row r="201" spans="2:9" ht="14.25" customHeight="1">
      <c r="B201" s="5" t="s">
        <v>1385</v>
      </c>
      <c r="C201" s="239">
        <v>108169063</v>
      </c>
      <c r="D201" s="240" t="s">
        <v>177</v>
      </c>
      <c r="E201" s="240">
        <v>8</v>
      </c>
      <c r="F201" s="324">
        <v>2389.5065579880002</v>
      </c>
      <c r="G201" s="325">
        <f>F201*(100-$G$5)/100</f>
        <v>2389.5065579880002</v>
      </c>
      <c r="I201" s="19"/>
    </row>
    <row r="202" spans="2:9" ht="14.25" customHeight="1">
      <c r="B202" s="7"/>
      <c r="C202" s="231">
        <v>1081611063</v>
      </c>
      <c r="D202" s="232" t="s">
        <v>180</v>
      </c>
      <c r="E202" s="232">
        <v>4</v>
      </c>
      <c r="F202" s="222">
        <v>3368.5777843696001</v>
      </c>
      <c r="G202" s="325">
        <f t="shared" ref="G202:G204" si="9">F202*(100-$G$5)/100</f>
        <v>3368.5777843696001</v>
      </c>
      <c r="I202" s="19"/>
    </row>
    <row r="203" spans="2:9" ht="14.25" customHeight="1">
      <c r="B203" s="24"/>
      <c r="C203" s="231">
        <v>1081611090</v>
      </c>
      <c r="D203" s="232" t="s">
        <v>104</v>
      </c>
      <c r="E203" s="232">
        <v>4</v>
      </c>
      <c r="F203" s="222">
        <v>3368.5777843696001</v>
      </c>
      <c r="G203" s="325">
        <f t="shared" si="9"/>
        <v>3368.5777843696001</v>
      </c>
      <c r="I203" s="19"/>
    </row>
    <row r="204" spans="2:9" ht="14.25" customHeight="1">
      <c r="B204" s="24"/>
      <c r="C204" s="231">
        <v>1081616063</v>
      </c>
      <c r="D204" s="232" t="s">
        <v>301</v>
      </c>
      <c r="E204" s="232">
        <v>1</v>
      </c>
      <c r="F204" s="222">
        <v>6957.7477320031994</v>
      </c>
      <c r="G204" s="325">
        <f t="shared" si="9"/>
        <v>6957.7477320031994</v>
      </c>
      <c r="I204" s="19"/>
    </row>
    <row r="205" spans="2:9" ht="14.25" customHeight="1">
      <c r="B205" s="24"/>
      <c r="C205" s="231">
        <v>1081616090</v>
      </c>
      <c r="D205" s="232" t="s">
        <v>284</v>
      </c>
      <c r="E205" s="232">
        <v>1</v>
      </c>
      <c r="F205" s="222">
        <v>6957.7477320031994</v>
      </c>
      <c r="G205" s="325">
        <f t="shared" ref="G205:G206" si="10">F205*(100-$G$5)/100</f>
        <v>6957.7477320031994</v>
      </c>
      <c r="I205" s="19"/>
    </row>
    <row r="206" spans="2:9" ht="14.25" customHeight="1">
      <c r="B206" s="24"/>
      <c r="C206" s="231">
        <v>10816160110</v>
      </c>
      <c r="D206" s="232" t="s">
        <v>229</v>
      </c>
      <c r="E206" s="232">
        <v>1</v>
      </c>
      <c r="F206" s="222">
        <v>6957.7477320031994</v>
      </c>
      <c r="G206" s="325">
        <f t="shared" si="10"/>
        <v>6957.7477320031994</v>
      </c>
      <c r="I206" s="19"/>
    </row>
    <row r="207" spans="2:9" ht="14.25" customHeight="1" thickBot="1">
      <c r="B207" s="25"/>
      <c r="C207" s="250"/>
      <c r="D207" s="251"/>
      <c r="E207" s="251"/>
      <c r="F207" s="252"/>
      <c r="G207" s="253"/>
      <c r="I207" s="19"/>
    </row>
    <row r="208" spans="2:9" ht="14.25" customHeight="1" thickBot="1">
      <c r="C208" s="28"/>
      <c r="D208" s="245"/>
      <c r="E208" s="245"/>
      <c r="F208" s="246"/>
      <c r="G208" s="247"/>
      <c r="I208" s="19"/>
    </row>
    <row r="209" spans="2:9" ht="14.25" customHeight="1">
      <c r="B209" s="21"/>
      <c r="C209" s="235"/>
      <c r="D209" s="105"/>
      <c r="E209" s="105"/>
      <c r="F209" s="236"/>
      <c r="G209" s="237"/>
      <c r="I209" s="19"/>
    </row>
    <row r="210" spans="2:9" ht="14.25" customHeight="1">
      <c r="B210" s="65"/>
      <c r="C210" s="239">
        <v>108163220</v>
      </c>
      <c r="D210" s="240" t="s">
        <v>95</v>
      </c>
      <c r="E210" s="240">
        <v>16</v>
      </c>
      <c r="F210" s="324">
        <v>822.77006859520009</v>
      </c>
      <c r="G210" s="325">
        <f>F210*(100-$G$5)/100</f>
        <v>822.77006859520009</v>
      </c>
      <c r="I210" s="19"/>
    </row>
    <row r="211" spans="2:9" ht="14.25" customHeight="1">
      <c r="B211" s="5" t="s">
        <v>1385</v>
      </c>
      <c r="C211" s="231">
        <v>108163225</v>
      </c>
      <c r="D211" s="232" t="s">
        <v>96</v>
      </c>
      <c r="E211" s="232">
        <v>16</v>
      </c>
      <c r="F211" s="222">
        <v>822.77006859520009</v>
      </c>
      <c r="G211" s="325">
        <f t="shared" ref="G211:G226" si="11">F211*(100-$G$5)/100</f>
        <v>822.77006859520009</v>
      </c>
      <c r="I211" s="19"/>
    </row>
    <row r="212" spans="2:9" ht="14.25" customHeight="1">
      <c r="B212" s="78" t="s">
        <v>2466</v>
      </c>
      <c r="C212" s="231">
        <v>108164020</v>
      </c>
      <c r="D212" s="232" t="s">
        <v>173</v>
      </c>
      <c r="E212" s="232">
        <v>16</v>
      </c>
      <c r="F212" s="222">
        <v>1252.3321873985999</v>
      </c>
      <c r="G212" s="325">
        <f t="shared" si="11"/>
        <v>1252.3321873985999</v>
      </c>
      <c r="I212" s="19"/>
    </row>
    <row r="213" spans="2:9" ht="14.25" customHeight="1">
      <c r="B213" s="4"/>
      <c r="C213" s="231">
        <v>108164025</v>
      </c>
      <c r="D213" s="232" t="s">
        <v>97</v>
      </c>
      <c r="E213" s="232">
        <v>16</v>
      </c>
      <c r="F213" s="222">
        <v>1252.3321873985999</v>
      </c>
      <c r="G213" s="325">
        <f t="shared" si="11"/>
        <v>1252.3321873985999</v>
      </c>
      <c r="I213" s="19"/>
    </row>
    <row r="214" spans="2:9" ht="14.25" customHeight="1">
      <c r="B214" s="22"/>
      <c r="C214" s="231">
        <v>108164032</v>
      </c>
      <c r="D214" s="232" t="s">
        <v>98</v>
      </c>
      <c r="E214" s="232">
        <v>10</v>
      </c>
      <c r="F214" s="222">
        <v>1252.3321873985999</v>
      </c>
      <c r="G214" s="325">
        <f t="shared" si="11"/>
        <v>1252.3321873985999</v>
      </c>
      <c r="I214" s="19"/>
    </row>
    <row r="215" spans="2:9" ht="14.25" customHeight="1">
      <c r="B215" s="22"/>
      <c r="C215" s="231">
        <v>108165025</v>
      </c>
      <c r="D215" s="232" t="s">
        <v>174</v>
      </c>
      <c r="E215" s="232">
        <v>6</v>
      </c>
      <c r="F215" s="222">
        <v>1350.8367471456002</v>
      </c>
      <c r="G215" s="325">
        <f t="shared" si="11"/>
        <v>1350.8367471456002</v>
      </c>
      <c r="I215" s="19"/>
    </row>
    <row r="216" spans="2:9" ht="14.25" customHeight="1">
      <c r="B216" s="22"/>
      <c r="C216" s="231">
        <v>108165032</v>
      </c>
      <c r="D216" s="232" t="s">
        <v>99</v>
      </c>
      <c r="E216" s="232">
        <v>6</v>
      </c>
      <c r="F216" s="222">
        <v>1350.8367471456002</v>
      </c>
      <c r="G216" s="325">
        <f t="shared" si="11"/>
        <v>1350.8367471456002</v>
      </c>
      <c r="I216" s="19"/>
    </row>
    <row r="217" spans="2:9" ht="14.25" customHeight="1">
      <c r="B217" s="22"/>
      <c r="C217" s="231">
        <v>108165040</v>
      </c>
      <c r="D217" s="232" t="s">
        <v>100</v>
      </c>
      <c r="E217" s="232">
        <v>6</v>
      </c>
      <c r="F217" s="222">
        <v>1350.8367471456002</v>
      </c>
      <c r="G217" s="325">
        <f t="shared" si="11"/>
        <v>1350.8367471456002</v>
      </c>
      <c r="I217" s="19"/>
    </row>
    <row r="218" spans="2:9" ht="14.25" customHeight="1">
      <c r="B218" s="22"/>
      <c r="C218" s="231">
        <v>108166332</v>
      </c>
      <c r="D218" s="232" t="s">
        <v>281</v>
      </c>
      <c r="E218" s="232">
        <v>8</v>
      </c>
      <c r="F218" s="222">
        <v>1468.8003414700001</v>
      </c>
      <c r="G218" s="325">
        <f t="shared" si="11"/>
        <v>1468.8003414700004</v>
      </c>
      <c r="I218" s="19"/>
    </row>
    <row r="219" spans="2:9" ht="14.25" customHeight="1">
      <c r="B219" s="22"/>
      <c r="C219" s="231">
        <v>108166340</v>
      </c>
      <c r="D219" s="232" t="s">
        <v>101</v>
      </c>
      <c r="E219" s="232">
        <v>8</v>
      </c>
      <c r="F219" s="222">
        <v>1468.8003414700001</v>
      </c>
      <c r="G219" s="325">
        <f t="shared" si="11"/>
        <v>1468.8003414700004</v>
      </c>
      <c r="I219" s="19"/>
    </row>
    <row r="220" spans="2:9" ht="14.25" customHeight="1">
      <c r="B220" s="22"/>
      <c r="C220" s="231">
        <v>108166350</v>
      </c>
      <c r="D220" s="232" t="s">
        <v>102</v>
      </c>
      <c r="E220" s="232">
        <v>8</v>
      </c>
      <c r="F220" s="222">
        <v>1468.8003414700001</v>
      </c>
      <c r="G220" s="325">
        <f t="shared" si="11"/>
        <v>1468.8003414700004</v>
      </c>
      <c r="I220" s="19"/>
    </row>
    <row r="221" spans="2:9" ht="14.25" customHeight="1">
      <c r="B221" s="22"/>
      <c r="C221" s="231">
        <v>108167563</v>
      </c>
      <c r="D221" s="232" t="s">
        <v>103</v>
      </c>
      <c r="E221" s="232">
        <v>8</v>
      </c>
      <c r="F221" s="222">
        <v>1976.0171905540001</v>
      </c>
      <c r="G221" s="325">
        <f t="shared" si="11"/>
        <v>1976.0171905540001</v>
      </c>
      <c r="I221" s="19"/>
    </row>
    <row r="222" spans="2:9" ht="14.25" customHeight="1">
      <c r="B222" s="22"/>
      <c r="C222" s="231">
        <v>108169050</v>
      </c>
      <c r="D222" s="232" t="s">
        <v>178</v>
      </c>
      <c r="E222" s="232">
        <v>8</v>
      </c>
      <c r="F222" s="222">
        <v>2389.5065579880002</v>
      </c>
      <c r="G222" s="325">
        <f t="shared" si="11"/>
        <v>2389.5065579880002</v>
      </c>
      <c r="I222" s="19"/>
    </row>
    <row r="223" spans="2:9" ht="14.25" customHeight="1">
      <c r="B223" s="22"/>
      <c r="C223" s="231">
        <v>108169075</v>
      </c>
      <c r="D223" s="232" t="s">
        <v>176</v>
      </c>
      <c r="E223" s="232">
        <v>6</v>
      </c>
      <c r="F223" s="222">
        <v>2389.5065579880002</v>
      </c>
      <c r="G223" s="325">
        <f t="shared" si="11"/>
        <v>2389.5065579880002</v>
      </c>
      <c r="I223" s="19"/>
    </row>
    <row r="224" spans="2:9" ht="14.25" customHeight="1">
      <c r="B224" s="22"/>
      <c r="C224" s="231">
        <v>1081612590</v>
      </c>
      <c r="D224" s="232" t="s">
        <v>282</v>
      </c>
      <c r="E224" s="232">
        <v>1</v>
      </c>
      <c r="F224" s="222">
        <v>4237.3408352506003</v>
      </c>
      <c r="G224" s="325">
        <f t="shared" si="11"/>
        <v>4237.3408352506003</v>
      </c>
      <c r="I224" s="19"/>
    </row>
    <row r="225" spans="2:9" ht="14.25" customHeight="1">
      <c r="B225" s="22"/>
      <c r="C225" s="231">
        <v>10816125110</v>
      </c>
      <c r="D225" s="232" t="s">
        <v>283</v>
      </c>
      <c r="E225" s="232">
        <v>1</v>
      </c>
      <c r="F225" s="222">
        <v>4237.3408352506003</v>
      </c>
      <c r="G225" s="325">
        <f t="shared" si="11"/>
        <v>4237.3408352506003</v>
      </c>
      <c r="I225" s="19"/>
    </row>
    <row r="226" spans="2:9" ht="14.25" customHeight="1">
      <c r="B226" s="22"/>
      <c r="C226" s="231">
        <v>10816160125</v>
      </c>
      <c r="D226" s="232" t="s">
        <v>285</v>
      </c>
      <c r="E226" s="232">
        <v>1</v>
      </c>
      <c r="F226" s="222">
        <v>6957.7477320031994</v>
      </c>
      <c r="G226" s="325">
        <f t="shared" si="11"/>
        <v>6957.7477320031994</v>
      </c>
      <c r="I226" s="19"/>
    </row>
    <row r="227" spans="2:9" ht="14.25" customHeight="1" thickBot="1">
      <c r="B227" s="64"/>
      <c r="C227" s="250"/>
      <c r="D227" s="251"/>
      <c r="E227" s="251"/>
      <c r="F227" s="252"/>
      <c r="G227" s="253"/>
      <c r="I227" s="19"/>
    </row>
    <row r="228" spans="2:9" ht="14.25" customHeight="1">
      <c r="C228" s="67"/>
      <c r="D228" s="8"/>
      <c r="E228" s="8"/>
      <c r="F228" s="68"/>
      <c r="G228" s="18"/>
      <c r="I228" s="19"/>
    </row>
    <row r="229" spans="2:9" ht="14.25" customHeight="1">
      <c r="B229" s="463" t="s">
        <v>1393</v>
      </c>
      <c r="C229" s="464"/>
      <c r="D229" s="464"/>
      <c r="E229" s="464"/>
      <c r="F229" s="464"/>
      <c r="G229" s="672" t="str">
        <f>MID('RABATOVÝ LIST '!J9,4,2)</f>
        <v>00</v>
      </c>
      <c r="I229" s="19"/>
    </row>
    <row r="230" spans="2:9" ht="14.25" customHeight="1" thickBot="1">
      <c r="B230" s="27"/>
      <c r="C230" s="67"/>
      <c r="D230" s="8"/>
      <c r="E230" s="8"/>
      <c r="F230" s="68"/>
      <c r="G230" s="18"/>
      <c r="I230" s="19"/>
    </row>
    <row r="231" spans="2:9" ht="14.25" customHeight="1">
      <c r="B231" s="21"/>
      <c r="C231" s="1010"/>
      <c r="D231" s="1010"/>
      <c r="E231" s="1010"/>
      <c r="F231" s="1010"/>
      <c r="G231" s="1011"/>
      <c r="I231" s="19"/>
    </row>
    <row r="232" spans="2:9" ht="14.25" customHeight="1">
      <c r="B232" s="5" t="s">
        <v>1386</v>
      </c>
      <c r="C232" s="1012"/>
      <c r="D232" s="1012"/>
      <c r="E232" s="1012"/>
      <c r="F232" s="1012"/>
      <c r="G232" s="1013"/>
      <c r="I232" s="19"/>
    </row>
    <row r="233" spans="2:9" ht="14.25" customHeight="1">
      <c r="B233" s="5" t="s">
        <v>1387</v>
      </c>
      <c r="C233" s="1012"/>
      <c r="D233" s="1012"/>
      <c r="E233" s="1012"/>
      <c r="F233" s="1012"/>
      <c r="G233" s="1013"/>
      <c r="I233" s="19"/>
    </row>
    <row r="234" spans="2:9" ht="14.25" customHeight="1">
      <c r="B234" s="65"/>
      <c r="C234" s="1012"/>
      <c r="D234" s="1012"/>
      <c r="E234" s="1012"/>
      <c r="F234" s="1012"/>
      <c r="G234" s="1013"/>
      <c r="I234" s="19"/>
    </row>
    <row r="235" spans="2:9" ht="14.25" customHeight="1">
      <c r="B235" s="65"/>
      <c r="C235" s="239">
        <v>109164020</v>
      </c>
      <c r="D235" s="240" t="s">
        <v>173</v>
      </c>
      <c r="E235" s="240">
        <v>1</v>
      </c>
      <c r="F235" s="324">
        <v>1500.0025224580002</v>
      </c>
      <c r="G235" s="325">
        <f>F235*(100-$G$229)/100</f>
        <v>1500.0025224580002</v>
      </c>
      <c r="I235" s="19"/>
    </row>
    <row r="236" spans="2:9" ht="14.25" customHeight="1">
      <c r="B236" s="65"/>
      <c r="C236" s="231">
        <v>109164025</v>
      </c>
      <c r="D236" s="232" t="s">
        <v>97</v>
      </c>
      <c r="E236" s="232">
        <v>1</v>
      </c>
      <c r="F236" s="222">
        <v>1500.0025224580002</v>
      </c>
      <c r="G236" s="326">
        <f>F236*(100-$G$229)/100</f>
        <v>1500.0025224580002</v>
      </c>
      <c r="I236" s="19"/>
    </row>
    <row r="237" spans="2:9" ht="14.25" customHeight="1">
      <c r="B237" s="65"/>
      <c r="C237" s="231">
        <v>109164032</v>
      </c>
      <c r="D237" s="232" t="s">
        <v>98</v>
      </c>
      <c r="E237" s="232">
        <v>1</v>
      </c>
      <c r="F237" s="222">
        <v>1500.0025224580002</v>
      </c>
      <c r="G237" s="326">
        <f>F237*(100-$G$229)/100</f>
        <v>1500.0025224580002</v>
      </c>
      <c r="I237" s="19"/>
    </row>
    <row r="238" spans="2:9" ht="14.25" customHeight="1">
      <c r="B238" s="65"/>
      <c r="C238" s="1014"/>
      <c r="D238" s="1014"/>
      <c r="E238" s="1014"/>
      <c r="F238" s="1014"/>
      <c r="G238" s="1015"/>
      <c r="I238" s="19"/>
    </row>
    <row r="239" spans="2:9" ht="14.25" customHeight="1">
      <c r="B239" s="65"/>
      <c r="C239" s="1014"/>
      <c r="D239" s="1014"/>
      <c r="E239" s="1014"/>
      <c r="F239" s="1014"/>
      <c r="G239" s="1015"/>
      <c r="I239" s="19"/>
    </row>
    <row r="240" spans="2:9" ht="14.25" customHeight="1">
      <c r="B240" s="65"/>
      <c r="C240" s="1014"/>
      <c r="D240" s="1014"/>
      <c r="E240" s="1014"/>
      <c r="F240" s="1014"/>
      <c r="G240" s="1015"/>
      <c r="I240" s="19"/>
    </row>
    <row r="241" spans="2:9" ht="14.25" customHeight="1">
      <c r="B241" s="65"/>
      <c r="C241" s="1014"/>
      <c r="D241" s="1014"/>
      <c r="E241" s="1014"/>
      <c r="F241" s="1014"/>
      <c r="G241" s="1015"/>
      <c r="I241" s="19"/>
    </row>
    <row r="242" spans="2:9" ht="14.25" customHeight="1">
      <c r="B242" s="65"/>
      <c r="C242" s="1014"/>
      <c r="D242" s="1014"/>
      <c r="E242" s="1014"/>
      <c r="F242" s="1014"/>
      <c r="G242" s="1015"/>
      <c r="I242" s="19"/>
    </row>
    <row r="243" spans="2:9" ht="14.25" customHeight="1">
      <c r="B243" s="65"/>
      <c r="C243" s="1014"/>
      <c r="D243" s="1014"/>
      <c r="E243" s="1014"/>
      <c r="F243" s="1014"/>
      <c r="G243" s="1015"/>
      <c r="I243" s="19"/>
    </row>
    <row r="244" spans="2:9" ht="14.25" customHeight="1">
      <c r="B244" s="65"/>
      <c r="C244" s="239">
        <v>1091611020</v>
      </c>
      <c r="D244" s="240" t="s">
        <v>291</v>
      </c>
      <c r="E244" s="240">
        <v>1</v>
      </c>
      <c r="F244" s="324">
        <v>1700.0713907078</v>
      </c>
      <c r="G244" s="325">
        <f t="shared" ref="G244:G249" si="12">F244*(100-$G$229)/100</f>
        <v>1700.0713907077998</v>
      </c>
      <c r="I244" s="19"/>
    </row>
    <row r="245" spans="2:9" ht="14.25" customHeight="1">
      <c r="B245" s="65"/>
      <c r="C245" s="231">
        <v>1091611025</v>
      </c>
      <c r="D245" s="232" t="s">
        <v>319</v>
      </c>
      <c r="E245" s="232">
        <v>1</v>
      </c>
      <c r="F245" s="222">
        <v>1700.0713907078</v>
      </c>
      <c r="G245" s="326">
        <f t="shared" si="12"/>
        <v>1700.0713907077998</v>
      </c>
      <c r="I245" s="19"/>
    </row>
    <row r="246" spans="2:9" ht="14.25" customHeight="1">
      <c r="B246" s="65"/>
      <c r="C246" s="231">
        <v>1091611032</v>
      </c>
      <c r="D246" s="232" t="s">
        <v>292</v>
      </c>
      <c r="E246" s="232">
        <v>1</v>
      </c>
      <c r="F246" s="222">
        <v>1700.0713907078</v>
      </c>
      <c r="G246" s="326">
        <f t="shared" si="12"/>
        <v>1700.0713907077998</v>
      </c>
      <c r="I246" s="19"/>
    </row>
    <row r="247" spans="2:9" ht="14.25" customHeight="1">
      <c r="B247" s="65"/>
      <c r="C247" s="239">
        <v>1091611040</v>
      </c>
      <c r="D247" s="240" t="s">
        <v>320</v>
      </c>
      <c r="E247" s="240">
        <v>1</v>
      </c>
      <c r="F247" s="324">
        <v>1700.0713907078</v>
      </c>
      <c r="G247" s="325">
        <f t="shared" si="12"/>
        <v>1700.0713907077998</v>
      </c>
      <c r="I247" s="19"/>
    </row>
    <row r="248" spans="2:9" ht="14.25" customHeight="1">
      <c r="B248" s="65"/>
      <c r="C248" s="231">
        <v>1091611050</v>
      </c>
      <c r="D248" s="232" t="s">
        <v>179</v>
      </c>
      <c r="E248" s="232">
        <v>1</v>
      </c>
      <c r="F248" s="222">
        <v>1700.0713907078</v>
      </c>
      <c r="G248" s="326">
        <f t="shared" si="12"/>
        <v>1700.0713907077998</v>
      </c>
      <c r="I248" s="19"/>
    </row>
    <row r="249" spans="2:9" ht="14.25" customHeight="1">
      <c r="B249" s="65"/>
      <c r="C249" s="231">
        <v>1091611063</v>
      </c>
      <c r="D249" s="232" t="s">
        <v>180</v>
      </c>
      <c r="E249" s="232">
        <v>1</v>
      </c>
      <c r="F249" s="222">
        <v>1700.0713907078</v>
      </c>
      <c r="G249" s="326">
        <f t="shared" si="12"/>
        <v>1700.0713907077998</v>
      </c>
      <c r="I249" s="19"/>
    </row>
    <row r="250" spans="2:9" ht="14.25" customHeight="1">
      <c r="B250" s="65"/>
      <c r="C250" s="1014"/>
      <c r="D250" s="1014"/>
      <c r="E250" s="1014"/>
      <c r="F250" s="1014"/>
      <c r="G250" s="1015"/>
      <c r="I250" s="19"/>
    </row>
    <row r="251" spans="2:9" ht="14.25" customHeight="1" thickBot="1">
      <c r="B251" s="69"/>
      <c r="C251" s="1016"/>
      <c r="D251" s="1016"/>
      <c r="E251" s="1016"/>
      <c r="F251" s="1016"/>
      <c r="G251" s="1017"/>
      <c r="I251" s="19"/>
    </row>
    <row r="252" spans="2:9" ht="14.25" customHeight="1" thickBot="1">
      <c r="B252" s="27"/>
      <c r="C252" s="28"/>
      <c r="D252" s="245"/>
      <c r="E252" s="245"/>
      <c r="F252" s="246"/>
      <c r="G252" s="247"/>
      <c r="I252" s="19"/>
    </row>
    <row r="253" spans="2:9" ht="14.25" customHeight="1">
      <c r="B253" s="74"/>
      <c r="C253" s="235"/>
      <c r="D253" s="105"/>
      <c r="E253" s="105"/>
      <c r="F253" s="236"/>
      <c r="G253" s="416"/>
      <c r="I253" s="19"/>
    </row>
    <row r="254" spans="2:9" ht="14.25" customHeight="1">
      <c r="B254" s="65"/>
      <c r="C254" s="239">
        <v>109164020</v>
      </c>
      <c r="D254" s="240" t="s">
        <v>173</v>
      </c>
      <c r="E254" s="240">
        <v>1</v>
      </c>
      <c r="F254" s="324">
        <v>1500.0025224580002</v>
      </c>
      <c r="G254" s="325">
        <f>F254*(100-$G$229)/100</f>
        <v>1500.0025224580002</v>
      </c>
      <c r="I254" s="19"/>
    </row>
    <row r="255" spans="2:9" ht="14.25" customHeight="1">
      <c r="B255" s="5" t="s">
        <v>1388</v>
      </c>
      <c r="C255" s="231">
        <v>109164025</v>
      </c>
      <c r="D255" s="232" t="s">
        <v>97</v>
      </c>
      <c r="E255" s="232">
        <v>1</v>
      </c>
      <c r="F255" s="222">
        <v>1500.0025224580002</v>
      </c>
      <c r="G255" s="326">
        <f>F255*(100-$G$229)/100</f>
        <v>1500.0025224580002</v>
      </c>
      <c r="I255" s="19"/>
    </row>
    <row r="256" spans="2:9" ht="14.25" customHeight="1">
      <c r="B256" s="5" t="s">
        <v>1389</v>
      </c>
      <c r="C256" s="231">
        <v>109164032</v>
      </c>
      <c r="D256" s="232" t="s">
        <v>98</v>
      </c>
      <c r="E256" s="232">
        <v>1</v>
      </c>
      <c r="F256" s="222">
        <v>1500.0025224580002</v>
      </c>
      <c r="G256" s="326">
        <f>F256*(100-$G$229)/100</f>
        <v>1500.0025224580002</v>
      </c>
      <c r="I256" s="19"/>
    </row>
    <row r="257" spans="2:9" ht="14.25" customHeight="1">
      <c r="B257" s="5"/>
      <c r="C257" s="231">
        <v>10916520</v>
      </c>
      <c r="D257" s="232" t="s">
        <v>175</v>
      </c>
      <c r="E257" s="232">
        <v>1</v>
      </c>
      <c r="F257" s="222">
        <v>1529.9953165859997</v>
      </c>
      <c r="G257" s="326">
        <f t="shared" ref="G257:G312" si="13">F257*(100-$G$229)/100</f>
        <v>1529.9953165859997</v>
      </c>
      <c r="I257" s="19"/>
    </row>
    <row r="258" spans="2:9" ht="14.25" customHeight="1">
      <c r="B258" s="22"/>
      <c r="C258" s="231">
        <v>10916525</v>
      </c>
      <c r="D258" s="232" t="s">
        <v>174</v>
      </c>
      <c r="E258" s="232">
        <v>1</v>
      </c>
      <c r="F258" s="222">
        <v>1529.9953165859997</v>
      </c>
      <c r="G258" s="326">
        <f t="shared" si="13"/>
        <v>1529.9953165859997</v>
      </c>
      <c r="I258" s="19"/>
    </row>
    <row r="259" spans="2:9" ht="14.25" customHeight="1">
      <c r="B259" s="22"/>
      <c r="C259" s="231">
        <v>10916532</v>
      </c>
      <c r="D259" s="232" t="s">
        <v>99</v>
      </c>
      <c r="E259" s="232">
        <v>1</v>
      </c>
      <c r="F259" s="222">
        <v>1529.9953165859997</v>
      </c>
      <c r="G259" s="326">
        <f t="shared" si="13"/>
        <v>1529.9953165859997</v>
      </c>
      <c r="I259" s="19"/>
    </row>
    <row r="260" spans="2:9" ht="14.25" customHeight="1">
      <c r="B260" s="22"/>
      <c r="C260" s="231">
        <v>10916620</v>
      </c>
      <c r="D260" s="232" t="s">
        <v>286</v>
      </c>
      <c r="E260" s="232">
        <v>1</v>
      </c>
      <c r="F260" s="222">
        <v>1570.8000292423999</v>
      </c>
      <c r="G260" s="326">
        <f t="shared" si="13"/>
        <v>1570.8000292423999</v>
      </c>
      <c r="I260" s="19"/>
    </row>
    <row r="261" spans="2:9" ht="14.25" customHeight="1">
      <c r="B261" s="22"/>
      <c r="C261" s="231">
        <v>10916625</v>
      </c>
      <c r="D261" s="232" t="s">
        <v>314</v>
      </c>
      <c r="E261" s="232">
        <v>1</v>
      </c>
      <c r="F261" s="222">
        <v>1570.8000292423999</v>
      </c>
      <c r="G261" s="326">
        <f t="shared" si="13"/>
        <v>1570.8000292423999</v>
      </c>
      <c r="I261" s="19"/>
    </row>
    <row r="262" spans="2:9" ht="14.25" customHeight="1">
      <c r="B262" s="22"/>
      <c r="C262" s="231">
        <v>10916632</v>
      </c>
      <c r="D262" s="232" t="s">
        <v>281</v>
      </c>
      <c r="E262" s="232">
        <v>1</v>
      </c>
      <c r="F262" s="222">
        <v>1570.8000292423999</v>
      </c>
      <c r="G262" s="326">
        <f t="shared" si="13"/>
        <v>1570.8000292423999</v>
      </c>
      <c r="I262" s="19"/>
    </row>
    <row r="263" spans="2:9" ht="14.25" customHeight="1">
      <c r="B263" s="22"/>
      <c r="C263" s="231">
        <v>10916640</v>
      </c>
      <c r="D263" s="232" t="s">
        <v>101</v>
      </c>
      <c r="E263" s="232">
        <v>1</v>
      </c>
      <c r="F263" s="222">
        <v>1570.8000292423999</v>
      </c>
      <c r="G263" s="326">
        <f t="shared" si="13"/>
        <v>1570.8000292423999</v>
      </c>
      <c r="I263" s="19"/>
    </row>
    <row r="264" spans="2:9" ht="14.25" customHeight="1">
      <c r="B264" s="22"/>
      <c r="C264" s="231">
        <v>10916650</v>
      </c>
      <c r="D264" s="232" t="s">
        <v>102</v>
      </c>
      <c r="E264" s="232">
        <v>1</v>
      </c>
      <c r="F264" s="222">
        <v>1570.8000292423999</v>
      </c>
      <c r="G264" s="326">
        <f t="shared" si="13"/>
        <v>1570.8000292423999</v>
      </c>
      <c r="I264" s="19"/>
    </row>
    <row r="265" spans="2:9" ht="14.25" customHeight="1">
      <c r="B265" s="22"/>
      <c r="C265" s="231">
        <v>10916663</v>
      </c>
      <c r="D265" s="232" t="s">
        <v>83</v>
      </c>
      <c r="E265" s="232">
        <v>1</v>
      </c>
      <c r="F265" s="222">
        <v>1570.8000292423999</v>
      </c>
      <c r="G265" s="326">
        <f t="shared" si="13"/>
        <v>1570.8000292423999</v>
      </c>
      <c r="I265" s="19"/>
    </row>
    <row r="266" spans="2:9" ht="14.25" customHeight="1">
      <c r="B266" s="22"/>
      <c r="C266" s="231">
        <v>10916720</v>
      </c>
      <c r="D266" s="232" t="s">
        <v>287</v>
      </c>
      <c r="E266" s="232">
        <v>1</v>
      </c>
      <c r="F266" s="222">
        <v>1639.5778599706</v>
      </c>
      <c r="G266" s="326">
        <f>F266*(100-$G$229)/100</f>
        <v>1639.5778599706</v>
      </c>
      <c r="I266" s="19"/>
    </row>
    <row r="267" spans="2:9" ht="14.25" customHeight="1">
      <c r="B267" s="22"/>
      <c r="C267" s="231">
        <v>10916725</v>
      </c>
      <c r="D267" s="232" t="s">
        <v>315</v>
      </c>
      <c r="E267" s="232">
        <v>1</v>
      </c>
      <c r="F267" s="222">
        <v>1639.5778599706</v>
      </c>
      <c r="G267" s="326">
        <f t="shared" si="13"/>
        <v>1639.5778599706</v>
      </c>
      <c r="I267" s="19"/>
    </row>
    <row r="268" spans="2:9" ht="14.25" customHeight="1">
      <c r="B268" s="22"/>
      <c r="C268" s="231">
        <v>10916732</v>
      </c>
      <c r="D268" s="232" t="s">
        <v>288</v>
      </c>
      <c r="E268" s="232">
        <v>1</v>
      </c>
      <c r="F268" s="222">
        <v>1639.5778599706</v>
      </c>
      <c r="G268" s="326">
        <f t="shared" si="13"/>
        <v>1639.5778599706</v>
      </c>
      <c r="I268" s="19"/>
    </row>
    <row r="269" spans="2:9" ht="14.25" customHeight="1">
      <c r="B269" s="22"/>
      <c r="C269" s="231">
        <v>10916740</v>
      </c>
      <c r="D269" s="232" t="s">
        <v>316</v>
      </c>
      <c r="E269" s="232">
        <v>1</v>
      </c>
      <c r="F269" s="222">
        <v>1639.5778599706</v>
      </c>
      <c r="G269" s="326">
        <f t="shared" si="13"/>
        <v>1639.5778599706</v>
      </c>
      <c r="I269" s="19"/>
    </row>
    <row r="270" spans="2:9" ht="14.25" customHeight="1">
      <c r="B270" s="22"/>
      <c r="C270" s="231">
        <v>10916750</v>
      </c>
      <c r="D270" s="232" t="s">
        <v>184</v>
      </c>
      <c r="E270" s="232">
        <v>1</v>
      </c>
      <c r="F270" s="222">
        <v>1639.5778599706</v>
      </c>
      <c r="G270" s="326">
        <f t="shared" si="13"/>
        <v>1639.5778599706</v>
      </c>
      <c r="I270" s="19"/>
    </row>
    <row r="271" spans="2:9" ht="14.25" customHeight="1">
      <c r="B271" s="22"/>
      <c r="C271" s="231">
        <v>10916763</v>
      </c>
      <c r="D271" s="232" t="s">
        <v>103</v>
      </c>
      <c r="E271" s="232">
        <v>1</v>
      </c>
      <c r="F271" s="222">
        <v>1639.5778599706</v>
      </c>
      <c r="G271" s="326">
        <f t="shared" si="13"/>
        <v>1639.5778599706</v>
      </c>
      <c r="I271" s="19"/>
    </row>
    <row r="272" spans="2:9" ht="14.25" customHeight="1">
      <c r="B272" s="22"/>
      <c r="C272" s="231">
        <v>10916920</v>
      </c>
      <c r="D272" s="232" t="s">
        <v>289</v>
      </c>
      <c r="E272" s="232">
        <v>1</v>
      </c>
      <c r="F272" s="222">
        <v>1655.0942933844001</v>
      </c>
      <c r="G272" s="326">
        <f t="shared" si="13"/>
        <v>1655.0942933844001</v>
      </c>
      <c r="I272" s="19"/>
    </row>
    <row r="273" spans="2:9" ht="14.25" customHeight="1">
      <c r="B273" s="22"/>
      <c r="C273" s="231">
        <v>10916925</v>
      </c>
      <c r="D273" s="232" t="s">
        <v>317</v>
      </c>
      <c r="E273" s="232">
        <v>1</v>
      </c>
      <c r="F273" s="222">
        <v>1655.0942933844001</v>
      </c>
      <c r="G273" s="326">
        <f t="shared" si="13"/>
        <v>1655.0942933844001</v>
      </c>
      <c r="I273" s="19"/>
    </row>
    <row r="274" spans="2:9" ht="14.25" customHeight="1">
      <c r="B274" s="22"/>
      <c r="C274" s="231">
        <v>10916932</v>
      </c>
      <c r="D274" s="232" t="s">
        <v>290</v>
      </c>
      <c r="E274" s="232">
        <v>1</v>
      </c>
      <c r="F274" s="222">
        <v>1655.0942933844001</v>
      </c>
      <c r="G274" s="326">
        <f t="shared" si="13"/>
        <v>1655.0942933844001</v>
      </c>
      <c r="I274" s="19"/>
    </row>
    <row r="275" spans="2:9" ht="14.25" customHeight="1">
      <c r="B275" s="22"/>
      <c r="C275" s="231">
        <v>10916940</v>
      </c>
      <c r="D275" s="232" t="s">
        <v>318</v>
      </c>
      <c r="E275" s="232">
        <v>1</v>
      </c>
      <c r="F275" s="222">
        <v>1655.0942933844001</v>
      </c>
      <c r="G275" s="326">
        <f t="shared" si="13"/>
        <v>1655.0942933844001</v>
      </c>
      <c r="I275" s="19"/>
    </row>
    <row r="276" spans="2:9" ht="14.25" customHeight="1">
      <c r="B276" s="22"/>
      <c r="C276" s="231">
        <v>10916950</v>
      </c>
      <c r="D276" s="232" t="s">
        <v>178</v>
      </c>
      <c r="E276" s="232">
        <v>1</v>
      </c>
      <c r="F276" s="222">
        <v>1655.0942933844001</v>
      </c>
      <c r="G276" s="326">
        <f t="shared" si="13"/>
        <v>1655.0942933844001</v>
      </c>
      <c r="I276" s="19"/>
    </row>
    <row r="277" spans="2:9" ht="14.25" customHeight="1">
      <c r="B277" s="22"/>
      <c r="C277" s="231">
        <v>10916963</v>
      </c>
      <c r="D277" s="232" t="s">
        <v>177</v>
      </c>
      <c r="E277" s="232">
        <v>1</v>
      </c>
      <c r="F277" s="222">
        <v>1655.0942933844001</v>
      </c>
      <c r="G277" s="326">
        <f t="shared" si="13"/>
        <v>1655.0942933844001</v>
      </c>
      <c r="I277" s="19"/>
    </row>
    <row r="278" spans="2:9" ht="14.25" customHeight="1">
      <c r="B278" s="22"/>
      <c r="C278" s="231">
        <v>10916121</v>
      </c>
      <c r="D278" s="232" t="s">
        <v>293</v>
      </c>
      <c r="E278" s="232">
        <v>1</v>
      </c>
      <c r="F278" s="222">
        <v>1938.1271002302001</v>
      </c>
      <c r="G278" s="326">
        <f t="shared" si="13"/>
        <v>1938.1271002302001</v>
      </c>
      <c r="I278" s="19"/>
    </row>
    <row r="279" spans="2:9" ht="14.25" customHeight="1">
      <c r="B279" s="22"/>
      <c r="C279" s="231">
        <v>10916122</v>
      </c>
      <c r="D279" s="232" t="s">
        <v>321</v>
      </c>
      <c r="E279" s="232">
        <v>1</v>
      </c>
      <c r="F279" s="222">
        <v>1938.1271002302001</v>
      </c>
      <c r="G279" s="326">
        <f t="shared" si="13"/>
        <v>1938.1271002302001</v>
      </c>
      <c r="I279" s="19"/>
    </row>
    <row r="280" spans="2:9" ht="14.25" customHeight="1">
      <c r="B280" s="22"/>
      <c r="C280" s="231">
        <v>10916123</v>
      </c>
      <c r="D280" s="232" t="s">
        <v>294</v>
      </c>
      <c r="E280" s="232">
        <v>1</v>
      </c>
      <c r="F280" s="222">
        <v>1938.1271002302001</v>
      </c>
      <c r="G280" s="326">
        <f t="shared" si="13"/>
        <v>1938.1271002302001</v>
      </c>
      <c r="I280" s="19"/>
    </row>
    <row r="281" spans="2:9" ht="14.25" customHeight="1">
      <c r="B281" s="22"/>
      <c r="C281" s="231">
        <v>10916124</v>
      </c>
      <c r="D281" s="232" t="s">
        <v>322</v>
      </c>
      <c r="E281" s="232">
        <v>1</v>
      </c>
      <c r="F281" s="222">
        <v>1938.1271002302001</v>
      </c>
      <c r="G281" s="326">
        <f t="shared" si="13"/>
        <v>1938.1271002302001</v>
      </c>
      <c r="I281" s="19"/>
    </row>
    <row r="282" spans="2:9" ht="14.25" customHeight="1">
      <c r="B282" s="22"/>
      <c r="C282" s="231">
        <v>10916127</v>
      </c>
      <c r="D282" s="232" t="s">
        <v>323</v>
      </c>
      <c r="E282" s="232">
        <v>1</v>
      </c>
      <c r="F282" s="222">
        <v>1938.1271002302001</v>
      </c>
      <c r="G282" s="326">
        <f t="shared" si="13"/>
        <v>1938.1271002302001</v>
      </c>
      <c r="I282" s="19"/>
    </row>
    <row r="283" spans="2:9" ht="14.25" customHeight="1">
      <c r="B283" s="22"/>
      <c r="C283" s="231">
        <v>10916126</v>
      </c>
      <c r="D283" s="232" t="s">
        <v>295</v>
      </c>
      <c r="E283" s="232">
        <v>1</v>
      </c>
      <c r="F283" s="222">
        <v>1938.1271002302001</v>
      </c>
      <c r="G283" s="326">
        <f t="shared" si="13"/>
        <v>1938.1271002302001</v>
      </c>
      <c r="I283" s="19"/>
    </row>
    <row r="284" spans="2:9" ht="14.25" customHeight="1">
      <c r="B284" s="22"/>
      <c r="C284" s="231">
        <v>10916141</v>
      </c>
      <c r="D284" s="232" t="s">
        <v>296</v>
      </c>
      <c r="E284" s="232">
        <v>1</v>
      </c>
      <c r="F284" s="222">
        <v>2432.7542321015999</v>
      </c>
      <c r="G284" s="326">
        <f t="shared" si="13"/>
        <v>2432.7542321015999</v>
      </c>
      <c r="I284" s="19"/>
    </row>
    <row r="285" spans="2:9" ht="14.25" customHeight="1">
      <c r="B285" s="5" t="s">
        <v>1388</v>
      </c>
      <c r="C285" s="231">
        <v>10916142</v>
      </c>
      <c r="D285" s="232" t="s">
        <v>324</v>
      </c>
      <c r="E285" s="232">
        <v>1</v>
      </c>
      <c r="F285" s="222">
        <v>2432.7542321015999</v>
      </c>
      <c r="G285" s="326">
        <f t="shared" si="13"/>
        <v>2432.7542321015999</v>
      </c>
      <c r="I285" s="19"/>
    </row>
    <row r="286" spans="2:9" ht="14.25" customHeight="1">
      <c r="B286" s="5" t="s">
        <v>1389</v>
      </c>
      <c r="C286" s="231">
        <v>10916143</v>
      </c>
      <c r="D286" s="232" t="s">
        <v>297</v>
      </c>
      <c r="E286" s="232">
        <v>1</v>
      </c>
      <c r="F286" s="222">
        <v>2432.7542321015999</v>
      </c>
      <c r="G286" s="326">
        <f t="shared" si="13"/>
        <v>2432.7542321015999</v>
      </c>
      <c r="I286" s="19"/>
    </row>
    <row r="287" spans="2:9" ht="14.25" customHeight="1">
      <c r="B287" s="5"/>
      <c r="C287" s="231">
        <v>10916144</v>
      </c>
      <c r="D287" s="232" t="s">
        <v>325</v>
      </c>
      <c r="E287" s="232">
        <v>1</v>
      </c>
      <c r="F287" s="222">
        <v>2432.7542321015999</v>
      </c>
      <c r="G287" s="326">
        <f t="shared" si="13"/>
        <v>2432.7542321015999</v>
      </c>
      <c r="I287" s="19"/>
    </row>
    <row r="288" spans="2:9" ht="14.25" customHeight="1">
      <c r="B288" s="22"/>
      <c r="C288" s="231">
        <v>10916145</v>
      </c>
      <c r="D288" s="232" t="s">
        <v>326</v>
      </c>
      <c r="E288" s="232">
        <v>1</v>
      </c>
      <c r="F288" s="222">
        <v>2432.7542321015999</v>
      </c>
      <c r="G288" s="326">
        <f t="shared" si="13"/>
        <v>2432.7542321015999</v>
      </c>
      <c r="I288" s="19"/>
    </row>
    <row r="289" spans="2:9" ht="14.25" customHeight="1">
      <c r="B289" s="22"/>
      <c r="C289" s="231">
        <v>10916146</v>
      </c>
      <c r="D289" s="232" t="s">
        <v>298</v>
      </c>
      <c r="E289" s="232">
        <v>1</v>
      </c>
      <c r="F289" s="222">
        <v>2432.7542321015999</v>
      </c>
      <c r="G289" s="326">
        <f t="shared" si="13"/>
        <v>2432.7542321015999</v>
      </c>
      <c r="I289" s="19"/>
    </row>
    <row r="290" spans="2:9" ht="14.25" customHeight="1">
      <c r="B290" s="22"/>
      <c r="C290" s="231">
        <v>10916160</v>
      </c>
      <c r="D290" s="232" t="s">
        <v>299</v>
      </c>
      <c r="E290" s="232">
        <v>1</v>
      </c>
      <c r="F290" s="222">
        <v>2562.2916586762003</v>
      </c>
      <c r="G290" s="326">
        <f t="shared" si="13"/>
        <v>2562.2916586762003</v>
      </c>
      <c r="I290" s="19"/>
    </row>
    <row r="291" spans="2:9" ht="14.25" customHeight="1">
      <c r="B291" s="22"/>
      <c r="C291" s="231">
        <v>10916162</v>
      </c>
      <c r="D291" s="232" t="s">
        <v>327</v>
      </c>
      <c r="E291" s="232">
        <v>1</v>
      </c>
      <c r="F291" s="222">
        <v>2562.2916586762003</v>
      </c>
      <c r="G291" s="326">
        <f t="shared" si="13"/>
        <v>2562.2916586762003</v>
      </c>
      <c r="I291" s="19"/>
    </row>
    <row r="292" spans="2:9" ht="14.25" customHeight="1">
      <c r="B292" s="22"/>
      <c r="C292" s="231">
        <v>10916161</v>
      </c>
      <c r="D292" s="232" t="s">
        <v>300</v>
      </c>
      <c r="E292" s="232">
        <v>1</v>
      </c>
      <c r="F292" s="222">
        <v>2562.2916586762003</v>
      </c>
      <c r="G292" s="326">
        <f t="shared" si="13"/>
        <v>2562.2916586762003</v>
      </c>
      <c r="I292" s="19"/>
    </row>
    <row r="293" spans="2:9" ht="14.25" customHeight="1">
      <c r="B293" s="22"/>
      <c r="C293" s="231">
        <v>10916164</v>
      </c>
      <c r="D293" s="232" t="s">
        <v>328</v>
      </c>
      <c r="E293" s="232">
        <v>1</v>
      </c>
      <c r="F293" s="222">
        <v>2562.2916586762003</v>
      </c>
      <c r="G293" s="326">
        <f t="shared" si="13"/>
        <v>2562.2916586762003</v>
      </c>
      <c r="I293" s="19"/>
    </row>
    <row r="294" spans="2:9" ht="14.25" customHeight="1">
      <c r="B294" s="22"/>
      <c r="C294" s="231">
        <v>10916165</v>
      </c>
      <c r="D294" s="232" t="s">
        <v>329</v>
      </c>
      <c r="E294" s="232">
        <v>1</v>
      </c>
      <c r="F294" s="222">
        <v>2562.2916586762003</v>
      </c>
      <c r="G294" s="326">
        <f t="shared" si="13"/>
        <v>2562.2916586762003</v>
      </c>
      <c r="I294" s="19"/>
    </row>
    <row r="295" spans="2:9" ht="14.25" customHeight="1">
      <c r="B295" s="22"/>
      <c r="C295" s="231">
        <v>10916166</v>
      </c>
      <c r="D295" s="232" t="s">
        <v>301</v>
      </c>
      <c r="E295" s="232">
        <v>1</v>
      </c>
      <c r="F295" s="222">
        <v>2562.2916586762003</v>
      </c>
      <c r="G295" s="326">
        <f t="shared" si="13"/>
        <v>2562.2916586762003</v>
      </c>
      <c r="I295" s="19"/>
    </row>
    <row r="296" spans="2:9" ht="14.25" customHeight="1">
      <c r="B296" s="22"/>
      <c r="C296" s="231">
        <v>10916180</v>
      </c>
      <c r="D296" s="232" t="s">
        <v>302</v>
      </c>
      <c r="E296" s="232">
        <v>1</v>
      </c>
      <c r="F296" s="222">
        <v>2677.1713165076003</v>
      </c>
      <c r="G296" s="326">
        <f t="shared" si="13"/>
        <v>2677.1713165076003</v>
      </c>
      <c r="I296" s="19"/>
    </row>
    <row r="297" spans="2:9" ht="14.25" customHeight="1">
      <c r="B297" s="22"/>
      <c r="C297" s="231">
        <v>10916182</v>
      </c>
      <c r="D297" s="232" t="s">
        <v>330</v>
      </c>
      <c r="E297" s="232">
        <v>1</v>
      </c>
      <c r="F297" s="222">
        <v>2677.1713165076003</v>
      </c>
      <c r="G297" s="326">
        <f t="shared" si="13"/>
        <v>2677.1713165076003</v>
      </c>
      <c r="I297" s="19"/>
    </row>
    <row r="298" spans="2:9" ht="14.25" customHeight="1">
      <c r="B298" s="22"/>
      <c r="C298" s="231">
        <v>10916183</v>
      </c>
      <c r="D298" s="232" t="s">
        <v>303</v>
      </c>
      <c r="E298" s="232">
        <v>1</v>
      </c>
      <c r="F298" s="222">
        <v>2677.1713165076003</v>
      </c>
      <c r="G298" s="326">
        <f t="shared" si="13"/>
        <v>2677.1713165076003</v>
      </c>
      <c r="I298" s="19"/>
    </row>
    <row r="299" spans="2:9" ht="14.25" customHeight="1">
      <c r="B299" s="22"/>
      <c r="C299" s="231">
        <v>10916184</v>
      </c>
      <c r="D299" s="232" t="s">
        <v>331</v>
      </c>
      <c r="E299" s="232">
        <v>1</v>
      </c>
      <c r="F299" s="222">
        <v>2677.1713165076003</v>
      </c>
      <c r="G299" s="326">
        <f t="shared" si="13"/>
        <v>2677.1713165076003</v>
      </c>
      <c r="I299" s="19"/>
    </row>
    <row r="300" spans="2:9" ht="14.25" customHeight="1">
      <c r="B300" s="22"/>
      <c r="C300" s="231">
        <v>10916185</v>
      </c>
      <c r="D300" s="232" t="s">
        <v>332</v>
      </c>
      <c r="E300" s="232">
        <v>1</v>
      </c>
      <c r="F300" s="222">
        <v>2677.1713165076003</v>
      </c>
      <c r="G300" s="326">
        <f t="shared" si="13"/>
        <v>2677.1713165076003</v>
      </c>
      <c r="I300" s="19"/>
    </row>
    <row r="301" spans="2:9" ht="14.25" customHeight="1">
      <c r="B301" s="22"/>
      <c r="C301" s="231">
        <v>10916186</v>
      </c>
      <c r="D301" s="232" t="s">
        <v>304</v>
      </c>
      <c r="E301" s="232">
        <v>1</v>
      </c>
      <c r="F301" s="222">
        <v>2677.1713165076003</v>
      </c>
      <c r="G301" s="326">
        <f t="shared" si="13"/>
        <v>2677.1713165076003</v>
      </c>
      <c r="I301" s="19"/>
    </row>
    <row r="302" spans="2:9" ht="14.25" customHeight="1">
      <c r="B302" s="22"/>
      <c r="C302" s="231">
        <v>10916200</v>
      </c>
      <c r="D302" s="232" t="s">
        <v>305</v>
      </c>
      <c r="E302" s="232">
        <v>1</v>
      </c>
      <c r="F302" s="222">
        <v>2784.5406819383998</v>
      </c>
      <c r="G302" s="326">
        <f t="shared" si="13"/>
        <v>2784.5406819383998</v>
      </c>
      <c r="I302" s="19"/>
    </row>
    <row r="303" spans="2:9" ht="14.25" customHeight="1">
      <c r="B303" s="22"/>
      <c r="C303" s="231">
        <v>10916220</v>
      </c>
      <c r="D303" s="232" t="s">
        <v>333</v>
      </c>
      <c r="E303" s="232">
        <v>1</v>
      </c>
      <c r="F303" s="222">
        <v>2784.5406819383998</v>
      </c>
      <c r="G303" s="326">
        <f t="shared" si="13"/>
        <v>2784.5406819383998</v>
      </c>
      <c r="I303" s="19"/>
    </row>
    <row r="304" spans="2:9" ht="14.25" customHeight="1">
      <c r="B304" s="22"/>
      <c r="C304" s="231">
        <v>10916232</v>
      </c>
      <c r="D304" s="232" t="s">
        <v>306</v>
      </c>
      <c r="E304" s="232">
        <v>1</v>
      </c>
      <c r="F304" s="222">
        <v>2784.5406819383998</v>
      </c>
      <c r="G304" s="326">
        <f t="shared" si="13"/>
        <v>2784.5406819383998</v>
      </c>
      <c r="I304" s="19"/>
    </row>
    <row r="305" spans="2:9" ht="14.25" customHeight="1">
      <c r="B305" s="22"/>
      <c r="C305" s="231">
        <v>10916240</v>
      </c>
      <c r="D305" s="232" t="s">
        <v>334</v>
      </c>
      <c r="E305" s="232">
        <v>1</v>
      </c>
      <c r="F305" s="222">
        <v>2784.5406819383998</v>
      </c>
      <c r="G305" s="326">
        <f t="shared" si="13"/>
        <v>2784.5406819383998</v>
      </c>
      <c r="I305" s="19"/>
    </row>
    <row r="306" spans="2:9" ht="14.25" customHeight="1">
      <c r="B306" s="22"/>
      <c r="C306" s="231">
        <v>10916250</v>
      </c>
      <c r="D306" s="232" t="s">
        <v>335</v>
      </c>
      <c r="E306" s="232">
        <v>1</v>
      </c>
      <c r="F306" s="222">
        <v>2784.5406819383998</v>
      </c>
      <c r="G306" s="326">
        <f t="shared" si="13"/>
        <v>2784.5406819383998</v>
      </c>
      <c r="I306" s="19"/>
    </row>
    <row r="307" spans="2:9" ht="14.25" customHeight="1">
      <c r="B307" s="22"/>
      <c r="C307" s="231">
        <v>10916263</v>
      </c>
      <c r="D307" s="232" t="s">
        <v>307</v>
      </c>
      <c r="E307" s="232">
        <v>1</v>
      </c>
      <c r="F307" s="222">
        <v>2784.5406819383998</v>
      </c>
      <c r="G307" s="326">
        <f t="shared" si="13"/>
        <v>2784.5406819383998</v>
      </c>
      <c r="I307" s="19"/>
    </row>
    <row r="308" spans="2:9" ht="14.25" customHeight="1">
      <c r="B308" s="22"/>
      <c r="C308" s="231">
        <v>10916221</v>
      </c>
      <c r="D308" s="232" t="s">
        <v>308</v>
      </c>
      <c r="E308" s="232">
        <v>1</v>
      </c>
      <c r="F308" s="222">
        <v>3437.5249292582007</v>
      </c>
      <c r="G308" s="326">
        <f t="shared" si="13"/>
        <v>3437.5249292582007</v>
      </c>
      <c r="I308" s="19"/>
    </row>
    <row r="309" spans="2:9" ht="14.25" customHeight="1">
      <c r="B309" s="22"/>
      <c r="C309" s="231">
        <v>10916222</v>
      </c>
      <c r="D309" s="232" t="s">
        <v>336</v>
      </c>
      <c r="E309" s="232">
        <v>1</v>
      </c>
      <c r="F309" s="222">
        <v>3437.5249292582007</v>
      </c>
      <c r="G309" s="326">
        <f t="shared" si="13"/>
        <v>3437.5249292582007</v>
      </c>
      <c r="I309" s="19"/>
    </row>
    <row r="310" spans="2:9" ht="14.25" customHeight="1">
      <c r="B310" s="22"/>
      <c r="C310" s="231">
        <v>10916223</v>
      </c>
      <c r="D310" s="232" t="s">
        <v>309</v>
      </c>
      <c r="E310" s="232">
        <v>1</v>
      </c>
      <c r="F310" s="222">
        <v>3437.5249292582007</v>
      </c>
      <c r="G310" s="326">
        <f t="shared" si="13"/>
        <v>3437.5249292582007</v>
      </c>
      <c r="I310" s="19"/>
    </row>
    <row r="311" spans="2:9" ht="14.25" customHeight="1">
      <c r="B311" s="22"/>
      <c r="C311" s="231">
        <v>10916224</v>
      </c>
      <c r="D311" s="232" t="s">
        <v>337</v>
      </c>
      <c r="E311" s="232">
        <v>1</v>
      </c>
      <c r="F311" s="222">
        <v>3437.5249292582007</v>
      </c>
      <c r="G311" s="326">
        <f t="shared" si="13"/>
        <v>3437.5249292582007</v>
      </c>
      <c r="I311" s="19"/>
    </row>
    <row r="312" spans="2:9" ht="14.25" customHeight="1">
      <c r="B312" s="22"/>
      <c r="C312" s="231">
        <v>10916225</v>
      </c>
      <c r="D312" s="232" t="s">
        <v>338</v>
      </c>
      <c r="E312" s="232">
        <v>1</v>
      </c>
      <c r="F312" s="222">
        <v>3437.5249292582007</v>
      </c>
      <c r="G312" s="326">
        <f t="shared" si="13"/>
        <v>3437.5249292582007</v>
      </c>
      <c r="I312" s="19"/>
    </row>
    <row r="313" spans="2:9" ht="14.25" customHeight="1">
      <c r="B313" s="65"/>
      <c r="C313" s="231">
        <v>10916226</v>
      </c>
      <c r="D313" s="232" t="s">
        <v>310</v>
      </c>
      <c r="E313" s="232">
        <v>1</v>
      </c>
      <c r="F313" s="222">
        <v>3437.5249292582007</v>
      </c>
      <c r="G313" s="326">
        <f t="shared" ref="G313:G320" si="14">F313*(100-$G$229)/100</f>
        <v>3437.5249292582007</v>
      </c>
      <c r="I313" s="19"/>
    </row>
    <row r="314" spans="2:9" ht="14.25" customHeight="1">
      <c r="B314" s="65"/>
      <c r="C314" s="231">
        <v>10916251</v>
      </c>
      <c r="D314" s="232" t="s">
        <v>311</v>
      </c>
      <c r="E314" s="232">
        <v>1</v>
      </c>
      <c r="F314" s="222">
        <v>3630.9300759093999</v>
      </c>
      <c r="G314" s="326">
        <f t="shared" si="14"/>
        <v>3630.9300759093999</v>
      </c>
      <c r="I314" s="19"/>
    </row>
    <row r="315" spans="2:9" ht="14.25" customHeight="1">
      <c r="B315" s="65"/>
      <c r="C315" s="231">
        <v>10916252</v>
      </c>
      <c r="D315" s="232" t="s">
        <v>339</v>
      </c>
      <c r="E315" s="232">
        <v>1</v>
      </c>
      <c r="F315" s="222">
        <v>3630.9300759093999</v>
      </c>
      <c r="G315" s="326">
        <f t="shared" si="14"/>
        <v>3630.9300759093999</v>
      </c>
      <c r="I315" s="19"/>
    </row>
    <row r="316" spans="2:9" ht="14.25" customHeight="1">
      <c r="B316" s="65"/>
      <c r="C316" s="231">
        <v>10916253</v>
      </c>
      <c r="D316" s="232" t="s">
        <v>312</v>
      </c>
      <c r="E316" s="232">
        <v>1</v>
      </c>
      <c r="F316" s="222">
        <v>3630.9300759093999</v>
      </c>
      <c r="G316" s="326">
        <f t="shared" si="14"/>
        <v>3630.9300759093999</v>
      </c>
      <c r="I316" s="19"/>
    </row>
    <row r="317" spans="2:9" ht="14.25" customHeight="1">
      <c r="B317" s="65"/>
      <c r="C317" s="231">
        <v>10916254</v>
      </c>
      <c r="D317" s="232" t="s">
        <v>340</v>
      </c>
      <c r="E317" s="232">
        <v>1</v>
      </c>
      <c r="F317" s="222">
        <v>3630.9300759093999</v>
      </c>
      <c r="G317" s="326">
        <f t="shared" si="14"/>
        <v>3630.9300759093999</v>
      </c>
      <c r="I317" s="19"/>
    </row>
    <row r="318" spans="2:9" ht="14.25" customHeight="1">
      <c r="B318" s="65"/>
      <c r="C318" s="231">
        <v>10916255</v>
      </c>
      <c r="D318" s="232" t="s">
        <v>341</v>
      </c>
      <c r="E318" s="232">
        <v>1</v>
      </c>
      <c r="F318" s="222">
        <v>3630.9300759093999</v>
      </c>
      <c r="G318" s="326">
        <f t="shared" si="14"/>
        <v>3630.9300759093999</v>
      </c>
      <c r="I318" s="19"/>
    </row>
    <row r="319" spans="2:9" ht="14.25" customHeight="1">
      <c r="B319" s="65"/>
      <c r="C319" s="231">
        <v>10916256</v>
      </c>
      <c r="D319" s="232" t="s">
        <v>313</v>
      </c>
      <c r="E319" s="232">
        <v>1</v>
      </c>
      <c r="F319" s="222">
        <v>3630.9300759093999</v>
      </c>
      <c r="G319" s="326">
        <f t="shared" si="14"/>
        <v>3630.9300759093999</v>
      </c>
      <c r="I319" s="19"/>
    </row>
    <row r="320" spans="2:9" ht="14.25" customHeight="1">
      <c r="B320" s="65"/>
      <c r="C320" s="231">
        <v>10916313</v>
      </c>
      <c r="D320" s="232" t="s">
        <v>517</v>
      </c>
      <c r="E320" s="232">
        <v>1</v>
      </c>
      <c r="F320" s="222">
        <v>5810.9224542710008</v>
      </c>
      <c r="G320" s="326">
        <f t="shared" si="14"/>
        <v>5810.9224542710008</v>
      </c>
      <c r="I320" s="19"/>
    </row>
    <row r="321" spans="2:9" ht="14.25" customHeight="1">
      <c r="B321" s="65"/>
      <c r="C321" s="231">
        <v>10916316</v>
      </c>
      <c r="D321" s="232" t="s">
        <v>518</v>
      </c>
      <c r="E321" s="232">
        <v>1</v>
      </c>
      <c r="F321" s="222">
        <v>6185.8202870024006</v>
      </c>
      <c r="G321" s="326">
        <f>F321*(100-$G$229)/100</f>
        <v>6185.8202870024006</v>
      </c>
      <c r="I321" s="19"/>
    </row>
    <row r="322" spans="2:9" ht="14.25" customHeight="1" thickBot="1">
      <c r="B322" s="69"/>
      <c r="C322" s="250"/>
      <c r="D322" s="251"/>
      <c r="E322" s="251"/>
      <c r="F322" s="252"/>
      <c r="G322" s="253"/>
      <c r="I322" s="19"/>
    </row>
    <row r="323" spans="2:9" ht="14.25" customHeight="1" thickBot="1">
      <c r="C323" s="28"/>
      <c r="D323" s="245"/>
      <c r="E323" s="245"/>
      <c r="F323" s="246"/>
      <c r="G323" s="247"/>
      <c r="I323" s="19"/>
    </row>
    <row r="324" spans="2:9" ht="14.25" customHeight="1">
      <c r="B324" s="23"/>
      <c r="C324" s="425"/>
      <c r="D324" s="414"/>
      <c r="E324" s="414"/>
      <c r="F324" s="415"/>
      <c r="G324" s="416"/>
      <c r="I324" s="19"/>
    </row>
    <row r="325" spans="2:9" ht="14.25" customHeight="1">
      <c r="B325" s="5" t="s">
        <v>1390</v>
      </c>
      <c r="C325" s="59"/>
      <c r="D325" s="29"/>
      <c r="E325" s="29"/>
      <c r="F325" s="30"/>
      <c r="G325" s="419"/>
      <c r="I325" s="19"/>
    </row>
    <row r="326" spans="2:9" ht="14.25" customHeight="1">
      <c r="B326" s="5" t="s">
        <v>1570</v>
      </c>
      <c r="C326" s="239">
        <v>1624020</v>
      </c>
      <c r="D326" s="240" t="s">
        <v>173</v>
      </c>
      <c r="E326" s="240">
        <v>1</v>
      </c>
      <c r="F326" s="241">
        <v>752.40794108039995</v>
      </c>
      <c r="G326" s="242">
        <f>F326*(100-$G$229)/100</f>
        <v>752.40794108039995</v>
      </c>
      <c r="I326" s="19"/>
    </row>
    <row r="327" spans="2:9" ht="14.25" customHeight="1">
      <c r="B327" s="5"/>
      <c r="C327" s="231">
        <v>1624025</v>
      </c>
      <c r="D327" s="232" t="s">
        <v>97</v>
      </c>
      <c r="E327" s="232">
        <v>1</v>
      </c>
      <c r="F327" s="233">
        <v>752.40794108039995</v>
      </c>
      <c r="G327" s="234">
        <f>F327*(100-$G$229)/100</f>
        <v>752.40794108039995</v>
      </c>
      <c r="I327" s="19"/>
    </row>
    <row r="328" spans="2:9" ht="14.25" customHeight="1">
      <c r="B328" s="65"/>
      <c r="C328" s="231">
        <v>1624032</v>
      </c>
      <c r="D328" s="232" t="s">
        <v>98</v>
      </c>
      <c r="E328" s="232">
        <v>1</v>
      </c>
      <c r="F328" s="233">
        <v>752.40794108039995</v>
      </c>
      <c r="G328" s="234">
        <f>F328*(100-$G$229)/100</f>
        <v>752.40794108039995</v>
      </c>
      <c r="I328" s="19"/>
    </row>
    <row r="329" spans="2:9" ht="14.25" customHeight="1">
      <c r="B329" s="65"/>
      <c r="C329" s="59"/>
      <c r="D329" s="29"/>
      <c r="E329" s="29"/>
      <c r="F329" s="30"/>
      <c r="G329" s="238"/>
      <c r="I329" s="19"/>
    </row>
    <row r="330" spans="2:9" ht="14.25" customHeight="1">
      <c r="B330" s="65"/>
      <c r="C330" s="59"/>
      <c r="D330" s="29"/>
      <c r="E330" s="29"/>
      <c r="F330" s="30"/>
      <c r="G330" s="238"/>
      <c r="I330" s="19"/>
    </row>
    <row r="331" spans="2:9" ht="14.25" customHeight="1">
      <c r="B331" s="65"/>
      <c r="C331" s="59"/>
      <c r="D331" s="29"/>
      <c r="E331" s="29"/>
      <c r="F331" s="30"/>
      <c r="G331" s="238"/>
      <c r="I331" s="19"/>
    </row>
    <row r="332" spans="2:9" ht="14.25" customHeight="1">
      <c r="B332" s="65"/>
      <c r="C332" s="59"/>
      <c r="D332" s="29"/>
      <c r="E332" s="29"/>
      <c r="F332" s="30"/>
      <c r="G332" s="238"/>
      <c r="I332" s="19"/>
    </row>
    <row r="333" spans="2:9" ht="14.25" customHeight="1">
      <c r="B333" s="65"/>
      <c r="C333" s="239">
        <v>1621611025</v>
      </c>
      <c r="D333" s="240" t="s">
        <v>319</v>
      </c>
      <c r="E333" s="240">
        <v>1</v>
      </c>
      <c r="F333" s="241">
        <v>1039.6856958047999</v>
      </c>
      <c r="G333" s="242">
        <f>F333*(100-$G$229)/100</f>
        <v>1039.6856958047999</v>
      </c>
      <c r="I333" s="19"/>
    </row>
    <row r="334" spans="2:9" ht="14.25" customHeight="1">
      <c r="B334" s="65"/>
      <c r="C334" s="231">
        <v>1621611032</v>
      </c>
      <c r="D334" s="232" t="s">
        <v>292</v>
      </c>
      <c r="E334" s="232">
        <v>1</v>
      </c>
      <c r="F334" s="233">
        <v>1039.6856958047999</v>
      </c>
      <c r="G334" s="234">
        <f>F334*(100-$G$229)/100</f>
        <v>1039.6856958047999</v>
      </c>
      <c r="I334" s="19"/>
    </row>
    <row r="335" spans="2:9" ht="14.25" customHeight="1">
      <c r="B335" s="65"/>
      <c r="C335" s="231">
        <v>1621611040</v>
      </c>
      <c r="D335" s="232" t="s">
        <v>320</v>
      </c>
      <c r="E335" s="232">
        <v>1</v>
      </c>
      <c r="F335" s="233">
        <v>1039.6856958047999</v>
      </c>
      <c r="G335" s="234">
        <f>F335*(100-$G$229)/100</f>
        <v>1039.6856958047999</v>
      </c>
      <c r="I335" s="19"/>
    </row>
    <row r="336" spans="2:9" ht="14.25" customHeight="1">
      <c r="B336" s="65"/>
      <c r="C336" s="231">
        <v>1621611050</v>
      </c>
      <c r="D336" s="232" t="s">
        <v>179</v>
      </c>
      <c r="E336" s="232">
        <v>1</v>
      </c>
      <c r="F336" s="233">
        <v>1039.6856958047999</v>
      </c>
      <c r="G336" s="234">
        <f>F336*(100-$G$229)/100</f>
        <v>1039.6856958047999</v>
      </c>
      <c r="I336" s="19"/>
    </row>
    <row r="337" spans="2:9" ht="14.25" customHeight="1">
      <c r="B337" s="65"/>
      <c r="C337" s="231">
        <v>1621611063</v>
      </c>
      <c r="D337" s="232" t="s">
        <v>180</v>
      </c>
      <c r="E337" s="232">
        <v>1</v>
      </c>
      <c r="F337" s="233">
        <v>1039.6856958047999</v>
      </c>
      <c r="G337" s="234">
        <f>F337*(100-$G$229)/100</f>
        <v>1039.6856958047999</v>
      </c>
      <c r="I337" s="19"/>
    </row>
    <row r="338" spans="2:9" ht="14.25" customHeight="1">
      <c r="B338" s="65"/>
      <c r="C338" s="59"/>
      <c r="D338" s="29"/>
      <c r="E338" s="29"/>
      <c r="F338" s="30"/>
      <c r="G338" s="238"/>
      <c r="I338" s="19"/>
    </row>
    <row r="339" spans="2:9" ht="14.25" customHeight="1" thickBot="1">
      <c r="B339" s="69"/>
      <c r="C339" s="250"/>
      <c r="D339" s="251"/>
      <c r="E339" s="251"/>
      <c r="F339" s="252"/>
      <c r="G339" s="253"/>
      <c r="I339" s="19"/>
    </row>
    <row r="340" spans="2:9" ht="14.25" customHeight="1">
      <c r="B340" s="21"/>
      <c r="C340" s="235"/>
      <c r="D340" s="105"/>
      <c r="E340" s="105"/>
      <c r="F340" s="236"/>
      <c r="G340" s="416"/>
      <c r="I340" s="19"/>
    </row>
    <row r="341" spans="2:9" ht="14.25" customHeight="1">
      <c r="B341" s="5"/>
      <c r="C341" s="239">
        <v>162165020</v>
      </c>
      <c r="D341" s="240" t="s">
        <v>175</v>
      </c>
      <c r="E341" s="240">
        <v>1</v>
      </c>
      <c r="F341" s="324">
        <v>792.47492775220007</v>
      </c>
      <c r="G341" s="325">
        <f t="shared" ref="G341:G397" si="15">F341*(100-$G$229)/100</f>
        <v>792.47492775220007</v>
      </c>
      <c r="I341" s="19"/>
    </row>
    <row r="342" spans="2:9" ht="14.25" customHeight="1">
      <c r="B342" s="5" t="s">
        <v>1390</v>
      </c>
      <c r="C342" s="231">
        <v>162165025</v>
      </c>
      <c r="D342" s="232" t="s">
        <v>174</v>
      </c>
      <c r="E342" s="232">
        <v>1</v>
      </c>
      <c r="F342" s="222">
        <v>792.47492775220007</v>
      </c>
      <c r="G342" s="326">
        <f t="shared" si="15"/>
        <v>792.47492775220007</v>
      </c>
      <c r="I342" s="19"/>
    </row>
    <row r="343" spans="2:9" ht="14.25" customHeight="1">
      <c r="B343" s="22"/>
      <c r="C343" s="231">
        <v>162165032</v>
      </c>
      <c r="D343" s="232" t="s">
        <v>99</v>
      </c>
      <c r="E343" s="232">
        <v>1</v>
      </c>
      <c r="F343" s="222">
        <v>792.47492775220007</v>
      </c>
      <c r="G343" s="326">
        <f t="shared" si="15"/>
        <v>792.47492775220007</v>
      </c>
      <c r="I343" s="19"/>
    </row>
    <row r="344" spans="2:9" ht="14.25" customHeight="1">
      <c r="B344" s="22"/>
      <c r="C344" s="231">
        <v>162166320</v>
      </c>
      <c r="D344" s="232" t="s">
        <v>286</v>
      </c>
      <c r="E344" s="232">
        <v>1</v>
      </c>
      <c r="F344" s="222">
        <v>831.65906201619998</v>
      </c>
      <c r="G344" s="326">
        <f t="shared" si="15"/>
        <v>831.6590620162001</v>
      </c>
      <c r="I344" s="19"/>
    </row>
    <row r="345" spans="2:9" ht="14.25" customHeight="1">
      <c r="B345" s="22"/>
      <c r="C345" s="231">
        <v>162166325</v>
      </c>
      <c r="D345" s="232" t="s">
        <v>314</v>
      </c>
      <c r="E345" s="232">
        <v>1</v>
      </c>
      <c r="F345" s="222">
        <v>831.65906201619998</v>
      </c>
      <c r="G345" s="326">
        <f t="shared" si="15"/>
        <v>831.6590620162001</v>
      </c>
      <c r="I345" s="19"/>
    </row>
    <row r="346" spans="2:9" ht="14.25" customHeight="1">
      <c r="B346" s="22"/>
      <c r="C346" s="231">
        <v>162166332</v>
      </c>
      <c r="D346" s="232" t="s">
        <v>281</v>
      </c>
      <c r="E346" s="232">
        <v>1</v>
      </c>
      <c r="F346" s="222">
        <v>831.65906201619998</v>
      </c>
      <c r="G346" s="326">
        <f t="shared" si="15"/>
        <v>831.6590620162001</v>
      </c>
      <c r="I346" s="19"/>
    </row>
    <row r="347" spans="2:9" ht="14.25" customHeight="1">
      <c r="B347" s="22"/>
      <c r="C347" s="231">
        <v>162166340</v>
      </c>
      <c r="D347" s="232" t="s">
        <v>101</v>
      </c>
      <c r="E347" s="232">
        <v>1</v>
      </c>
      <c r="F347" s="222">
        <v>831.65906201619998</v>
      </c>
      <c r="G347" s="326">
        <f t="shared" si="15"/>
        <v>831.6590620162001</v>
      </c>
      <c r="I347" s="19"/>
    </row>
    <row r="348" spans="2:9" ht="14.25" customHeight="1">
      <c r="B348" s="22"/>
      <c r="C348" s="231">
        <v>162166350</v>
      </c>
      <c r="D348" s="232" t="s">
        <v>102</v>
      </c>
      <c r="E348" s="232">
        <v>1</v>
      </c>
      <c r="F348" s="222">
        <v>831.65906201619998</v>
      </c>
      <c r="G348" s="326">
        <f t="shared" si="15"/>
        <v>831.6590620162001</v>
      </c>
      <c r="I348" s="19"/>
    </row>
    <row r="349" spans="2:9" ht="14.25" customHeight="1">
      <c r="B349" s="22"/>
      <c r="C349" s="231">
        <v>162166363</v>
      </c>
      <c r="D349" s="232" t="s">
        <v>83</v>
      </c>
      <c r="E349" s="232">
        <v>1</v>
      </c>
      <c r="F349" s="222">
        <v>831.65906201619998</v>
      </c>
      <c r="G349" s="326">
        <f t="shared" si="15"/>
        <v>831.6590620162001</v>
      </c>
      <c r="I349" s="19"/>
    </row>
    <row r="350" spans="2:9" ht="14.25" customHeight="1">
      <c r="B350" s="22"/>
      <c r="C350" s="231">
        <v>162167525</v>
      </c>
      <c r="D350" s="232" t="s">
        <v>315</v>
      </c>
      <c r="E350" s="232">
        <v>1</v>
      </c>
      <c r="F350" s="222">
        <v>871.27857554979994</v>
      </c>
      <c r="G350" s="326">
        <f t="shared" si="15"/>
        <v>871.27857554980005</v>
      </c>
      <c r="I350" s="19"/>
    </row>
    <row r="351" spans="2:9" ht="14.25" customHeight="1">
      <c r="B351" s="22"/>
      <c r="C351" s="231">
        <v>162167532</v>
      </c>
      <c r="D351" s="232" t="s">
        <v>288</v>
      </c>
      <c r="E351" s="232">
        <v>1</v>
      </c>
      <c r="F351" s="222">
        <v>871.27857554979994</v>
      </c>
      <c r="G351" s="326">
        <f t="shared" si="15"/>
        <v>871.27857554980005</v>
      </c>
      <c r="I351" s="19"/>
    </row>
    <row r="352" spans="2:9" ht="14.25" customHeight="1">
      <c r="B352" s="22"/>
      <c r="C352" s="231">
        <v>162167540</v>
      </c>
      <c r="D352" s="232" t="s">
        <v>316</v>
      </c>
      <c r="E352" s="232">
        <v>1</v>
      </c>
      <c r="F352" s="222">
        <v>871.27857554979994</v>
      </c>
      <c r="G352" s="326">
        <f>F352*(100-$G$229)/100</f>
        <v>871.27857554980005</v>
      </c>
      <c r="I352" s="19"/>
    </row>
    <row r="353" spans="2:9" ht="14.25" customHeight="1">
      <c r="B353" s="22"/>
      <c r="C353" s="231">
        <v>162167550</v>
      </c>
      <c r="D353" s="232" t="s">
        <v>184</v>
      </c>
      <c r="E353" s="232">
        <v>1</v>
      </c>
      <c r="F353" s="222">
        <v>871.27857554979994</v>
      </c>
      <c r="G353" s="326">
        <f t="shared" si="15"/>
        <v>871.27857554980005</v>
      </c>
      <c r="I353" s="19"/>
    </row>
    <row r="354" spans="2:9" ht="14.25" customHeight="1">
      <c r="B354" s="22"/>
      <c r="C354" s="231">
        <v>162167563</v>
      </c>
      <c r="D354" s="232" t="s">
        <v>103</v>
      </c>
      <c r="E354" s="232">
        <v>1</v>
      </c>
      <c r="F354" s="222">
        <v>871.27857554979994</v>
      </c>
      <c r="G354" s="326">
        <f t="shared" si="15"/>
        <v>871.27857554980005</v>
      </c>
      <c r="I354" s="19"/>
    </row>
    <row r="355" spans="2:9" ht="14.25" customHeight="1">
      <c r="B355" s="22"/>
      <c r="C355" s="231">
        <v>162169020</v>
      </c>
      <c r="D355" s="232" t="s">
        <v>289</v>
      </c>
      <c r="E355" s="232">
        <v>1</v>
      </c>
      <c r="F355" s="222">
        <v>911.32137448439994</v>
      </c>
      <c r="G355" s="326">
        <f t="shared" si="15"/>
        <v>911.32137448440005</v>
      </c>
      <c r="I355" s="19"/>
    </row>
    <row r="356" spans="2:9" ht="14.25" customHeight="1">
      <c r="B356" s="22"/>
      <c r="C356" s="231">
        <v>162169025</v>
      </c>
      <c r="D356" s="232" t="s">
        <v>317</v>
      </c>
      <c r="E356" s="232">
        <v>1</v>
      </c>
      <c r="F356" s="222">
        <v>911.32137448439994</v>
      </c>
      <c r="G356" s="326">
        <f t="shared" si="15"/>
        <v>911.32137448440005</v>
      </c>
      <c r="I356" s="19"/>
    </row>
    <row r="357" spans="2:9" ht="14.25" customHeight="1">
      <c r="B357" s="22"/>
      <c r="C357" s="231">
        <v>162169032</v>
      </c>
      <c r="D357" s="232" t="s">
        <v>290</v>
      </c>
      <c r="E357" s="232">
        <v>1</v>
      </c>
      <c r="F357" s="222">
        <v>911.32137448439994</v>
      </c>
      <c r="G357" s="326">
        <f t="shared" si="15"/>
        <v>911.32137448440005</v>
      </c>
      <c r="I357" s="19"/>
    </row>
    <row r="358" spans="2:9" ht="14.25" customHeight="1">
      <c r="B358" s="22"/>
      <c r="C358" s="231">
        <v>162169040</v>
      </c>
      <c r="D358" s="232" t="s">
        <v>318</v>
      </c>
      <c r="E358" s="232">
        <v>1</v>
      </c>
      <c r="F358" s="222">
        <v>911.32137448439994</v>
      </c>
      <c r="G358" s="326">
        <f t="shared" si="15"/>
        <v>911.32137448440005</v>
      </c>
      <c r="I358" s="19"/>
    </row>
    <row r="359" spans="2:9" ht="14.25" customHeight="1">
      <c r="B359" s="22"/>
      <c r="C359" s="231">
        <v>162169050</v>
      </c>
      <c r="D359" s="232" t="s">
        <v>178</v>
      </c>
      <c r="E359" s="232">
        <v>1</v>
      </c>
      <c r="F359" s="222">
        <v>911.32137448439994</v>
      </c>
      <c r="G359" s="326">
        <f t="shared" si="15"/>
        <v>911.32137448440005</v>
      </c>
      <c r="I359" s="19"/>
    </row>
    <row r="360" spans="2:9" ht="14.25" customHeight="1">
      <c r="B360" s="22"/>
      <c r="C360" s="231">
        <v>162169063</v>
      </c>
      <c r="D360" s="232" t="s">
        <v>177</v>
      </c>
      <c r="E360" s="232">
        <v>1</v>
      </c>
      <c r="F360" s="222">
        <v>911.32137448439994</v>
      </c>
      <c r="G360" s="326">
        <f t="shared" si="15"/>
        <v>911.32137448440005</v>
      </c>
      <c r="I360" s="19"/>
    </row>
    <row r="361" spans="2:9" ht="14.25" customHeight="1">
      <c r="B361" s="22"/>
      <c r="C361" s="231">
        <v>1621612525</v>
      </c>
      <c r="D361" s="232" t="s">
        <v>321</v>
      </c>
      <c r="E361" s="232">
        <v>1</v>
      </c>
      <c r="F361" s="222">
        <v>1237.7953573414002</v>
      </c>
      <c r="G361" s="326">
        <f t="shared" si="15"/>
        <v>1237.7953573414002</v>
      </c>
      <c r="I361" s="19"/>
    </row>
    <row r="362" spans="2:9" ht="14.25" customHeight="1">
      <c r="B362" s="22"/>
      <c r="C362" s="231">
        <v>1621612532</v>
      </c>
      <c r="D362" s="232" t="s">
        <v>294</v>
      </c>
      <c r="E362" s="232">
        <v>1</v>
      </c>
      <c r="F362" s="222">
        <v>1237.7953573414002</v>
      </c>
      <c r="G362" s="326">
        <f t="shared" si="15"/>
        <v>1237.7953573414002</v>
      </c>
      <c r="I362" s="19"/>
    </row>
    <row r="363" spans="2:9" ht="14.25" customHeight="1">
      <c r="B363" s="22"/>
      <c r="C363" s="231">
        <v>1621612540</v>
      </c>
      <c r="D363" s="232" t="s">
        <v>322</v>
      </c>
      <c r="E363" s="232">
        <v>1</v>
      </c>
      <c r="F363" s="222">
        <v>1237.7953573414002</v>
      </c>
      <c r="G363" s="326">
        <f t="shared" si="15"/>
        <v>1237.7953573414002</v>
      </c>
      <c r="I363" s="19"/>
    </row>
    <row r="364" spans="2:9" ht="14.25" customHeight="1">
      <c r="B364" s="22"/>
      <c r="C364" s="231">
        <v>1621612550</v>
      </c>
      <c r="D364" s="232" t="s">
        <v>323</v>
      </c>
      <c r="E364" s="232">
        <v>1</v>
      </c>
      <c r="F364" s="222">
        <v>1237.7953573414002</v>
      </c>
      <c r="G364" s="326">
        <f t="shared" si="15"/>
        <v>1237.7953573414002</v>
      </c>
      <c r="I364" s="19"/>
    </row>
    <row r="365" spans="2:9" ht="14.25" customHeight="1">
      <c r="B365" s="22"/>
      <c r="C365" s="231">
        <v>1621612563</v>
      </c>
      <c r="D365" s="232" t="s">
        <v>295</v>
      </c>
      <c r="E365" s="232">
        <v>1</v>
      </c>
      <c r="F365" s="222">
        <v>1237.7953573414002</v>
      </c>
      <c r="G365" s="326">
        <f t="shared" si="15"/>
        <v>1237.7953573414002</v>
      </c>
      <c r="I365" s="19"/>
    </row>
    <row r="366" spans="2:9" ht="14.25" customHeight="1">
      <c r="B366" s="22"/>
      <c r="C366" s="231">
        <v>1621612590</v>
      </c>
      <c r="D366" s="232" t="s">
        <v>282</v>
      </c>
      <c r="E366" s="232">
        <v>1</v>
      </c>
      <c r="F366" s="222">
        <v>1926.8918963008</v>
      </c>
      <c r="G366" s="326">
        <f t="shared" si="15"/>
        <v>1926.8918963008002</v>
      </c>
      <c r="I366" s="19"/>
    </row>
    <row r="367" spans="2:9" ht="14.25" customHeight="1">
      <c r="B367" s="22"/>
      <c r="C367" s="231">
        <v>1621614025</v>
      </c>
      <c r="D367" s="232" t="s">
        <v>324</v>
      </c>
      <c r="E367" s="232">
        <v>1</v>
      </c>
      <c r="F367" s="222">
        <v>1465.2084624957999</v>
      </c>
      <c r="G367" s="326">
        <f t="shared" si="15"/>
        <v>1465.2084624957999</v>
      </c>
      <c r="I367" s="19"/>
    </row>
    <row r="368" spans="2:9" ht="14.25" customHeight="1">
      <c r="B368" s="22"/>
      <c r="C368" s="231">
        <v>1621614032</v>
      </c>
      <c r="D368" s="232" t="s">
        <v>297</v>
      </c>
      <c r="E368" s="232">
        <v>1</v>
      </c>
      <c r="F368" s="222">
        <v>1465.2084624957999</v>
      </c>
      <c r="G368" s="326">
        <f t="shared" si="15"/>
        <v>1465.2084624957999</v>
      </c>
      <c r="I368" s="19"/>
    </row>
    <row r="369" spans="2:9" ht="14.25" customHeight="1">
      <c r="B369" s="22"/>
      <c r="C369" s="231">
        <v>1621614040</v>
      </c>
      <c r="D369" s="232" t="s">
        <v>325</v>
      </c>
      <c r="E369" s="232">
        <v>1</v>
      </c>
      <c r="F369" s="222">
        <v>1465.2084624957999</v>
      </c>
      <c r="G369" s="326">
        <f t="shared" si="15"/>
        <v>1465.2084624957999</v>
      </c>
      <c r="I369" s="19"/>
    </row>
    <row r="370" spans="2:9" ht="14.25" customHeight="1">
      <c r="B370" s="22"/>
      <c r="C370" s="231">
        <v>1621614050</v>
      </c>
      <c r="D370" s="232" t="s">
        <v>326</v>
      </c>
      <c r="E370" s="232">
        <v>1</v>
      </c>
      <c r="F370" s="222">
        <v>1465.2084624957999</v>
      </c>
      <c r="G370" s="326">
        <f t="shared" si="15"/>
        <v>1465.2084624957999</v>
      </c>
      <c r="I370" s="19"/>
    </row>
    <row r="371" spans="2:9" ht="14.25" customHeight="1">
      <c r="B371" s="22"/>
      <c r="C371" s="231">
        <v>1621614063</v>
      </c>
      <c r="D371" s="232" t="s">
        <v>298</v>
      </c>
      <c r="E371" s="232">
        <v>1</v>
      </c>
      <c r="F371" s="222">
        <v>1465.2084624957999</v>
      </c>
      <c r="G371" s="326">
        <f t="shared" si="15"/>
        <v>1465.2084624957999</v>
      </c>
      <c r="I371" s="19"/>
    </row>
    <row r="372" spans="2:9" ht="14.25" customHeight="1">
      <c r="B372" s="22"/>
      <c r="C372" s="231">
        <v>1621616025</v>
      </c>
      <c r="D372" s="232" t="s">
        <v>327</v>
      </c>
      <c r="E372" s="232">
        <v>1</v>
      </c>
      <c r="F372" s="222">
        <v>1634.4621535527999</v>
      </c>
      <c r="G372" s="326">
        <f t="shared" si="15"/>
        <v>1634.4621535527999</v>
      </c>
      <c r="I372" s="19"/>
    </row>
    <row r="373" spans="2:9" ht="14.25" customHeight="1">
      <c r="B373" s="22"/>
      <c r="C373" s="231">
        <v>16216163</v>
      </c>
      <c r="D373" s="232" t="s">
        <v>300</v>
      </c>
      <c r="E373" s="232">
        <v>1</v>
      </c>
      <c r="F373" s="222">
        <v>1634.4621535527999</v>
      </c>
      <c r="G373" s="326">
        <f t="shared" si="15"/>
        <v>1634.4621535527999</v>
      </c>
      <c r="I373" s="19"/>
    </row>
    <row r="374" spans="2:9" ht="14.25" customHeight="1">
      <c r="B374" s="22"/>
      <c r="C374" s="231">
        <v>1621616040</v>
      </c>
      <c r="D374" s="232" t="s">
        <v>328</v>
      </c>
      <c r="E374" s="232">
        <v>1</v>
      </c>
      <c r="F374" s="222">
        <v>1634.4621535527999</v>
      </c>
      <c r="G374" s="326">
        <f t="shared" si="15"/>
        <v>1634.4621535527999</v>
      </c>
      <c r="I374" s="19"/>
    </row>
    <row r="375" spans="2:9" ht="14.25" customHeight="1">
      <c r="B375" s="22"/>
      <c r="C375" s="231">
        <v>1621616050</v>
      </c>
      <c r="D375" s="232" t="s">
        <v>329</v>
      </c>
      <c r="E375" s="232">
        <v>1</v>
      </c>
      <c r="F375" s="222">
        <v>1634.4621535527999</v>
      </c>
      <c r="G375" s="326">
        <f t="shared" si="15"/>
        <v>1634.4621535527999</v>
      </c>
      <c r="I375" s="19"/>
    </row>
    <row r="376" spans="2:9" ht="14.25" customHeight="1">
      <c r="B376" s="22"/>
      <c r="C376" s="231">
        <v>1621616063</v>
      </c>
      <c r="D376" s="232" t="s">
        <v>301</v>
      </c>
      <c r="E376" s="232">
        <v>1</v>
      </c>
      <c r="F376" s="222">
        <v>1634.4621535527999</v>
      </c>
      <c r="G376" s="326">
        <f t="shared" si="15"/>
        <v>1634.4621535527999</v>
      </c>
      <c r="I376" s="19"/>
    </row>
    <row r="377" spans="2:9" ht="14.25" customHeight="1">
      <c r="B377" s="22"/>
      <c r="C377" s="231">
        <v>1621616090</v>
      </c>
      <c r="D377" s="232" t="s">
        <v>284</v>
      </c>
      <c r="E377" s="232">
        <v>1</v>
      </c>
      <c r="F377" s="222">
        <v>2258.0824879118004</v>
      </c>
      <c r="G377" s="326">
        <f t="shared" si="15"/>
        <v>2258.0824879118004</v>
      </c>
      <c r="I377" s="19"/>
    </row>
    <row r="378" spans="2:9" ht="14.25" customHeight="1">
      <c r="B378" s="22"/>
      <c r="C378" s="231">
        <v>16216160110</v>
      </c>
      <c r="D378" s="232" t="s">
        <v>229</v>
      </c>
      <c r="E378" s="232">
        <v>1</v>
      </c>
      <c r="F378" s="222">
        <v>2258.0824879118004</v>
      </c>
      <c r="G378" s="326">
        <f t="shared" si="15"/>
        <v>2258.0824879118004</v>
      </c>
      <c r="I378" s="19"/>
    </row>
    <row r="379" spans="2:9" ht="14.25" customHeight="1">
      <c r="B379" s="22"/>
      <c r="C379" s="231">
        <v>1621618025</v>
      </c>
      <c r="D379" s="232" t="s">
        <v>330</v>
      </c>
      <c r="E379" s="232">
        <v>1</v>
      </c>
      <c r="F379" s="222">
        <v>1832.1364358198</v>
      </c>
      <c r="G379" s="326">
        <f t="shared" si="15"/>
        <v>1832.1364358198</v>
      </c>
      <c r="I379" s="19"/>
    </row>
    <row r="380" spans="2:9" ht="14.25" customHeight="1">
      <c r="B380" s="22"/>
      <c r="C380" s="231">
        <v>1621618032</v>
      </c>
      <c r="D380" s="232" t="s">
        <v>303</v>
      </c>
      <c r="E380" s="232">
        <v>1</v>
      </c>
      <c r="F380" s="222">
        <v>1832.1364358198</v>
      </c>
      <c r="G380" s="326">
        <f t="shared" si="15"/>
        <v>1832.1364358198</v>
      </c>
      <c r="I380" s="19"/>
    </row>
    <row r="381" spans="2:9" ht="14.25" customHeight="1">
      <c r="B381" s="22"/>
      <c r="C381" s="231">
        <v>1621618040</v>
      </c>
      <c r="D381" s="232" t="s">
        <v>331</v>
      </c>
      <c r="E381" s="232">
        <v>1</v>
      </c>
      <c r="F381" s="222">
        <v>1832.1364358198</v>
      </c>
      <c r="G381" s="326">
        <f t="shared" si="15"/>
        <v>1832.1364358198</v>
      </c>
      <c r="I381" s="19"/>
    </row>
    <row r="382" spans="2:9" ht="14.25" customHeight="1">
      <c r="B382" s="22"/>
      <c r="C382" s="231">
        <v>1621618050</v>
      </c>
      <c r="D382" s="232" t="s">
        <v>332</v>
      </c>
      <c r="E382" s="232">
        <v>1</v>
      </c>
      <c r="F382" s="222">
        <v>1832.1364358198</v>
      </c>
      <c r="G382" s="326">
        <f t="shared" si="15"/>
        <v>1832.1364358198</v>
      </c>
      <c r="I382" s="19"/>
    </row>
    <row r="383" spans="2:9" ht="14.25" customHeight="1">
      <c r="B383" s="22"/>
      <c r="C383" s="231">
        <v>1621618063</v>
      </c>
      <c r="D383" s="232" t="s">
        <v>304</v>
      </c>
      <c r="E383" s="232">
        <v>1</v>
      </c>
      <c r="F383" s="222">
        <v>1832.1364358198</v>
      </c>
      <c r="G383" s="326">
        <f t="shared" si="15"/>
        <v>1832.1364358198</v>
      </c>
      <c r="I383" s="19"/>
    </row>
    <row r="384" spans="2:9" ht="14.25" customHeight="1">
      <c r="B384" s="22"/>
      <c r="C384" s="231">
        <v>1621618090</v>
      </c>
      <c r="D384" s="232" t="s">
        <v>342</v>
      </c>
      <c r="E384" s="232">
        <v>1</v>
      </c>
      <c r="F384" s="222">
        <v>2372.6718928968003</v>
      </c>
      <c r="G384" s="326">
        <f t="shared" si="15"/>
        <v>2372.6718928968003</v>
      </c>
      <c r="I384" s="19"/>
    </row>
    <row r="385" spans="2:9" ht="14.25" customHeight="1">
      <c r="B385" s="22"/>
      <c r="C385" s="231">
        <v>16216180110</v>
      </c>
      <c r="D385" s="232" t="s">
        <v>343</v>
      </c>
      <c r="E385" s="232">
        <v>1</v>
      </c>
      <c r="F385" s="222">
        <v>2372.6718928968003</v>
      </c>
      <c r="G385" s="326">
        <f t="shared" si="15"/>
        <v>2372.6718928968003</v>
      </c>
      <c r="I385" s="19"/>
    </row>
    <row r="386" spans="2:9" ht="14.25" customHeight="1">
      <c r="B386" s="22"/>
      <c r="C386" s="231">
        <v>1621620025</v>
      </c>
      <c r="D386" s="232" t="s">
        <v>333</v>
      </c>
      <c r="E386" s="232">
        <v>1</v>
      </c>
      <c r="F386" s="222">
        <v>2027.6701033446002</v>
      </c>
      <c r="G386" s="326">
        <f t="shared" si="15"/>
        <v>2027.6701033446</v>
      </c>
      <c r="I386" s="19"/>
    </row>
    <row r="387" spans="2:9" ht="14.25" customHeight="1">
      <c r="B387" s="22"/>
      <c r="C387" s="231">
        <v>1621620032</v>
      </c>
      <c r="D387" s="232" t="s">
        <v>306</v>
      </c>
      <c r="E387" s="232">
        <v>1</v>
      </c>
      <c r="F387" s="222">
        <v>2027.6701033446002</v>
      </c>
      <c r="G387" s="326">
        <f t="shared" si="15"/>
        <v>2027.6701033446</v>
      </c>
      <c r="I387" s="19"/>
    </row>
    <row r="388" spans="2:9" ht="14.25" customHeight="1">
      <c r="B388" s="22"/>
      <c r="C388" s="231">
        <v>1621620040</v>
      </c>
      <c r="D388" s="232" t="s">
        <v>334</v>
      </c>
      <c r="E388" s="232">
        <v>1</v>
      </c>
      <c r="F388" s="222">
        <v>2027.6701033446002</v>
      </c>
      <c r="G388" s="326">
        <f t="shared" si="15"/>
        <v>2027.6701033446</v>
      </c>
      <c r="I388" s="19"/>
    </row>
    <row r="389" spans="2:9" ht="14.25" customHeight="1">
      <c r="B389" s="22"/>
      <c r="C389" s="231">
        <v>1621620050</v>
      </c>
      <c r="D389" s="232" t="s">
        <v>335</v>
      </c>
      <c r="E389" s="232">
        <v>1</v>
      </c>
      <c r="F389" s="222">
        <v>2027.6701033446002</v>
      </c>
      <c r="G389" s="326">
        <f t="shared" si="15"/>
        <v>2027.6701033446</v>
      </c>
      <c r="I389" s="19"/>
    </row>
    <row r="390" spans="2:9" ht="14.25" customHeight="1">
      <c r="B390" s="22"/>
      <c r="C390" s="231">
        <v>1621620063</v>
      </c>
      <c r="D390" s="232" t="s">
        <v>307</v>
      </c>
      <c r="E390" s="232">
        <v>1</v>
      </c>
      <c r="F390" s="222">
        <v>2027.6701033446002</v>
      </c>
      <c r="G390" s="326">
        <f t="shared" si="15"/>
        <v>2027.6701033446</v>
      </c>
      <c r="I390" s="19"/>
    </row>
    <row r="391" spans="2:9" ht="14.25" customHeight="1">
      <c r="B391" s="22"/>
      <c r="C391" s="231">
        <v>1621620090</v>
      </c>
      <c r="D391" s="232" t="s">
        <v>344</v>
      </c>
      <c r="E391" s="232">
        <v>1</v>
      </c>
      <c r="F391" s="222">
        <v>3746.9707451263998</v>
      </c>
      <c r="G391" s="326">
        <f t="shared" si="15"/>
        <v>3746.9707451263994</v>
      </c>
      <c r="I391" s="19"/>
    </row>
    <row r="392" spans="2:9" ht="14.25" customHeight="1">
      <c r="B392" s="22"/>
      <c r="C392" s="231">
        <v>16216200110</v>
      </c>
      <c r="D392" s="232" t="s">
        <v>186</v>
      </c>
      <c r="E392" s="232">
        <v>1</v>
      </c>
      <c r="F392" s="222">
        <v>3746.9707451263998</v>
      </c>
      <c r="G392" s="326">
        <f t="shared" si="15"/>
        <v>3746.9707451263994</v>
      </c>
      <c r="I392" s="19"/>
    </row>
    <row r="393" spans="2:9" ht="14.25" customHeight="1">
      <c r="B393" s="22"/>
      <c r="C393" s="231">
        <v>1621622525</v>
      </c>
      <c r="D393" s="232" t="s">
        <v>336</v>
      </c>
      <c r="E393" s="232">
        <v>1</v>
      </c>
      <c r="F393" s="222">
        <v>2476.0140000838001</v>
      </c>
      <c r="G393" s="326">
        <f t="shared" si="15"/>
        <v>2476.0140000838001</v>
      </c>
      <c r="I393" s="19"/>
    </row>
    <row r="394" spans="2:9" ht="14.25" customHeight="1">
      <c r="B394" s="22"/>
      <c r="C394" s="231">
        <v>1621622532</v>
      </c>
      <c r="D394" s="232" t="s">
        <v>309</v>
      </c>
      <c r="E394" s="232">
        <v>1</v>
      </c>
      <c r="F394" s="222">
        <v>2476.0140000838001</v>
      </c>
      <c r="G394" s="326">
        <f t="shared" si="15"/>
        <v>2476.0140000838001</v>
      </c>
      <c r="I394" s="19"/>
    </row>
    <row r="395" spans="2:9" ht="14.25" customHeight="1">
      <c r="B395" s="22"/>
      <c r="C395" s="231">
        <v>162162240</v>
      </c>
      <c r="D395" s="232" t="s">
        <v>337</v>
      </c>
      <c r="E395" s="232">
        <v>1</v>
      </c>
      <c r="F395" s="222">
        <v>2476.0140000838001</v>
      </c>
      <c r="G395" s="326">
        <f t="shared" si="15"/>
        <v>2476.0140000838001</v>
      </c>
      <c r="I395" s="19"/>
    </row>
    <row r="396" spans="2:9" ht="14.25" customHeight="1">
      <c r="B396" s="5"/>
      <c r="C396" s="231">
        <v>1621622550</v>
      </c>
      <c r="D396" s="232" t="s">
        <v>338</v>
      </c>
      <c r="E396" s="232">
        <v>1</v>
      </c>
      <c r="F396" s="222">
        <v>2476.0140000838001</v>
      </c>
      <c r="G396" s="326">
        <f t="shared" si="15"/>
        <v>2476.0140000838001</v>
      </c>
      <c r="I396" s="19"/>
    </row>
    <row r="397" spans="2:9" ht="14.25" customHeight="1">
      <c r="B397" s="5" t="s">
        <v>1390</v>
      </c>
      <c r="C397" s="231">
        <v>1621622563</v>
      </c>
      <c r="D397" s="232" t="s">
        <v>310</v>
      </c>
      <c r="E397" s="232">
        <v>1</v>
      </c>
      <c r="F397" s="222">
        <v>2476.0140000838001</v>
      </c>
      <c r="G397" s="326">
        <f t="shared" si="15"/>
        <v>2476.0140000838001</v>
      </c>
      <c r="I397" s="19"/>
    </row>
    <row r="398" spans="2:9" ht="14.25" customHeight="1">
      <c r="B398" s="22"/>
      <c r="C398" s="231">
        <v>1621622590</v>
      </c>
      <c r="D398" s="232" t="s">
        <v>345</v>
      </c>
      <c r="E398" s="232">
        <v>1</v>
      </c>
      <c r="F398" s="222">
        <v>4091.5371554090002</v>
      </c>
      <c r="G398" s="326">
        <f t="shared" ref="G398:G407" si="16">F398*(100-$G$229)/100</f>
        <v>4091.5371554090002</v>
      </c>
      <c r="I398" s="19"/>
    </row>
    <row r="399" spans="2:9" ht="14.25" customHeight="1">
      <c r="B399" s="22"/>
      <c r="C399" s="231">
        <v>16216225110</v>
      </c>
      <c r="D399" s="232" t="s">
        <v>346</v>
      </c>
      <c r="E399" s="232">
        <v>1</v>
      </c>
      <c r="F399" s="222">
        <v>4091.5371554090002</v>
      </c>
      <c r="G399" s="326">
        <f t="shared" si="16"/>
        <v>4091.5371554090002</v>
      </c>
      <c r="I399" s="19"/>
    </row>
    <row r="400" spans="2:9" ht="14.25" customHeight="1">
      <c r="B400" s="22"/>
      <c r="C400" s="231">
        <v>1621625032</v>
      </c>
      <c r="D400" s="232" t="s">
        <v>312</v>
      </c>
      <c r="E400" s="232">
        <v>1</v>
      </c>
      <c r="F400" s="222">
        <v>2911.4416451582001</v>
      </c>
      <c r="G400" s="326">
        <f t="shared" si="16"/>
        <v>2911.4416451581997</v>
      </c>
      <c r="I400" s="19"/>
    </row>
    <row r="401" spans="2:9" ht="14.25" customHeight="1">
      <c r="B401" s="22"/>
      <c r="C401" s="231">
        <v>1621625040</v>
      </c>
      <c r="D401" s="232" t="s">
        <v>340</v>
      </c>
      <c r="E401" s="232">
        <v>1</v>
      </c>
      <c r="F401" s="222">
        <v>2911.4416451582001</v>
      </c>
      <c r="G401" s="326">
        <f t="shared" si="16"/>
        <v>2911.4416451581997</v>
      </c>
      <c r="I401" s="19"/>
    </row>
    <row r="402" spans="2:9" ht="14.25" customHeight="1">
      <c r="B402" s="22"/>
      <c r="C402" s="231">
        <v>1621625050</v>
      </c>
      <c r="D402" s="232" t="s">
        <v>341</v>
      </c>
      <c r="E402" s="232">
        <v>1</v>
      </c>
      <c r="F402" s="222">
        <v>2911.4416451582001</v>
      </c>
      <c r="G402" s="326">
        <f t="shared" si="16"/>
        <v>2911.4416451581997</v>
      </c>
      <c r="I402" s="19"/>
    </row>
    <row r="403" spans="2:9" ht="14.25" customHeight="1">
      <c r="B403" s="22"/>
      <c r="C403" s="231">
        <v>1621625063</v>
      </c>
      <c r="D403" s="232" t="s">
        <v>313</v>
      </c>
      <c r="E403" s="232">
        <v>1</v>
      </c>
      <c r="F403" s="222">
        <v>2911.4416451582001</v>
      </c>
      <c r="G403" s="326">
        <f t="shared" si="16"/>
        <v>2911.4416451581997</v>
      </c>
      <c r="I403" s="19"/>
    </row>
    <row r="404" spans="2:9" ht="14.25" customHeight="1">
      <c r="B404" s="22"/>
      <c r="C404" s="231">
        <v>1621625090</v>
      </c>
      <c r="D404" s="232" t="s">
        <v>347</v>
      </c>
      <c r="E404" s="232">
        <v>1</v>
      </c>
      <c r="F404" s="222">
        <v>4242.2630397708008</v>
      </c>
      <c r="G404" s="326">
        <f t="shared" si="16"/>
        <v>4242.2630397708008</v>
      </c>
      <c r="I404" s="19"/>
    </row>
    <row r="405" spans="2:9" ht="14.25" customHeight="1">
      <c r="B405" s="22"/>
      <c r="C405" s="231">
        <v>16216250110</v>
      </c>
      <c r="D405" s="232" t="s">
        <v>348</v>
      </c>
      <c r="E405" s="232">
        <v>1</v>
      </c>
      <c r="F405" s="222">
        <v>4242.2630397708008</v>
      </c>
      <c r="G405" s="326">
        <f t="shared" si="16"/>
        <v>4242.2630397708008</v>
      </c>
      <c r="I405" s="19"/>
    </row>
    <row r="406" spans="2:9" ht="14.25" customHeight="1">
      <c r="B406" s="22"/>
      <c r="C406" s="231">
        <v>1621631532</v>
      </c>
      <c r="D406" s="232" t="s">
        <v>517</v>
      </c>
      <c r="E406" s="232">
        <v>1</v>
      </c>
      <c r="F406" s="222">
        <v>4003.7598571102003</v>
      </c>
      <c r="G406" s="326">
        <f t="shared" si="16"/>
        <v>4003.7598571102003</v>
      </c>
      <c r="I406" s="19"/>
    </row>
    <row r="407" spans="2:9" ht="14.25" customHeight="1">
      <c r="B407" s="22"/>
      <c r="C407" s="231">
        <v>1621631563</v>
      </c>
      <c r="D407" s="232" t="s">
        <v>518</v>
      </c>
      <c r="E407" s="232">
        <v>1</v>
      </c>
      <c r="F407" s="222">
        <v>4549.7375550571996</v>
      </c>
      <c r="G407" s="326">
        <f t="shared" si="16"/>
        <v>4549.7375550571996</v>
      </c>
      <c r="I407" s="19"/>
    </row>
    <row r="408" spans="2:9" ht="14.25" customHeight="1">
      <c r="B408" s="22"/>
      <c r="C408" s="231">
        <v>16216315110</v>
      </c>
      <c r="D408" s="232" t="s">
        <v>519</v>
      </c>
      <c r="E408" s="232">
        <v>1</v>
      </c>
      <c r="F408" s="222">
        <v>8007.5318080890002</v>
      </c>
      <c r="G408" s="326">
        <f>F408*(100-$G$229)/100</f>
        <v>8007.5318080890002</v>
      </c>
      <c r="I408" s="19"/>
    </row>
    <row r="409" spans="2:9" ht="14.25" customHeight="1" thickBot="1">
      <c r="B409" s="40"/>
      <c r="C409" s="250"/>
      <c r="D409" s="251"/>
      <c r="E409" s="251"/>
      <c r="F409" s="252"/>
      <c r="G409" s="253"/>
      <c r="I409" s="19"/>
    </row>
    <row r="410" spans="2:9" ht="8.1" customHeight="1" thickBot="1">
      <c r="B410" s="27"/>
      <c r="C410" s="28"/>
      <c r="D410" s="245"/>
      <c r="E410" s="245"/>
      <c r="F410" s="246"/>
      <c r="G410" s="247"/>
      <c r="I410" s="19"/>
    </row>
    <row r="411" spans="2:9" ht="14.25" customHeight="1">
      <c r="B411" s="74"/>
      <c r="C411" s="235"/>
      <c r="D411" s="105"/>
      <c r="E411" s="105"/>
      <c r="F411" s="236"/>
      <c r="G411" s="237"/>
      <c r="I411" s="19"/>
    </row>
    <row r="412" spans="2:9" ht="14.25" customHeight="1">
      <c r="B412" s="22"/>
      <c r="C412" s="239" t="s">
        <v>2433</v>
      </c>
      <c r="D412" s="240" t="s">
        <v>281</v>
      </c>
      <c r="E412" s="240">
        <v>1</v>
      </c>
      <c r="F412" s="324">
        <v>9668.6534999999985</v>
      </c>
      <c r="G412" s="325">
        <f>F412*(100-$G$229)/100</f>
        <v>9668.6534999999985</v>
      </c>
      <c r="I412" s="19"/>
    </row>
    <row r="413" spans="2:9" ht="14.25" customHeight="1">
      <c r="B413" s="7" t="s">
        <v>1391</v>
      </c>
      <c r="C413" s="239" t="s">
        <v>528</v>
      </c>
      <c r="D413" s="240" t="s">
        <v>288</v>
      </c>
      <c r="E413" s="240">
        <v>1</v>
      </c>
      <c r="F413" s="324">
        <v>10102.4680085868</v>
      </c>
      <c r="G413" s="325">
        <f t="shared" ref="G413:G423" si="17">F413*(100-$G$229)/100</f>
        <v>10102.4680085868</v>
      </c>
      <c r="I413" s="19"/>
    </row>
    <row r="414" spans="2:9" ht="14.25" customHeight="1">
      <c r="B414" s="7" t="s">
        <v>1392</v>
      </c>
      <c r="C414" s="231" t="s">
        <v>529</v>
      </c>
      <c r="D414" s="232" t="s">
        <v>103</v>
      </c>
      <c r="E414" s="232">
        <v>1</v>
      </c>
      <c r="F414" s="222">
        <v>10102.4680085868</v>
      </c>
      <c r="G414" s="326">
        <f t="shared" si="17"/>
        <v>10102.4680085868</v>
      </c>
      <c r="I414" s="19"/>
    </row>
    <row r="415" spans="2:9" ht="14.25" customHeight="1">
      <c r="B415" s="24"/>
      <c r="C415" s="231" t="s">
        <v>530</v>
      </c>
      <c r="D415" s="232" t="s">
        <v>290</v>
      </c>
      <c r="E415" s="232">
        <v>1</v>
      </c>
      <c r="F415" s="222">
        <v>7757.5636379956004</v>
      </c>
      <c r="G415" s="326">
        <f t="shared" si="17"/>
        <v>7757.5636379956004</v>
      </c>
      <c r="I415" s="19"/>
    </row>
    <row r="416" spans="2:9" ht="14.25" customHeight="1">
      <c r="B416" s="24"/>
      <c r="C416" s="231" t="s">
        <v>531</v>
      </c>
      <c r="D416" s="232" t="s">
        <v>177</v>
      </c>
      <c r="E416" s="232">
        <v>1</v>
      </c>
      <c r="F416" s="222">
        <v>10824.060772474402</v>
      </c>
      <c r="G416" s="326">
        <f t="shared" si="17"/>
        <v>10824.0607724744</v>
      </c>
      <c r="I416" s="19"/>
    </row>
    <row r="417" spans="2:9" ht="14.25" customHeight="1">
      <c r="B417" s="24"/>
      <c r="C417" s="231" t="s">
        <v>532</v>
      </c>
      <c r="D417" s="232" t="s">
        <v>292</v>
      </c>
      <c r="E417" s="232">
        <v>1</v>
      </c>
      <c r="F417" s="222">
        <v>8038.1413895156011</v>
      </c>
      <c r="G417" s="326">
        <f t="shared" si="17"/>
        <v>8038.1413895156011</v>
      </c>
      <c r="I417" s="19"/>
    </row>
    <row r="418" spans="2:9" ht="14.25" customHeight="1">
      <c r="B418" s="24"/>
      <c r="C418" s="231" t="s">
        <v>533</v>
      </c>
      <c r="D418" s="232" t="s">
        <v>180</v>
      </c>
      <c r="E418" s="232">
        <v>1</v>
      </c>
      <c r="F418" s="222">
        <v>11545.6656302306</v>
      </c>
      <c r="G418" s="326">
        <f t="shared" si="17"/>
        <v>11545.6656302306</v>
      </c>
      <c r="I418" s="19"/>
    </row>
    <row r="419" spans="2:9" ht="14.25" customHeight="1">
      <c r="B419" s="24"/>
      <c r="C419" s="231" t="s">
        <v>534</v>
      </c>
      <c r="D419" s="232" t="s">
        <v>294</v>
      </c>
      <c r="E419" s="232">
        <v>1</v>
      </c>
      <c r="F419" s="222">
        <v>12315.3919911462</v>
      </c>
      <c r="G419" s="326">
        <f t="shared" si="17"/>
        <v>12315.3919911462</v>
      </c>
      <c r="I419" s="19"/>
    </row>
    <row r="420" spans="2:9" ht="14.25" customHeight="1">
      <c r="B420" s="24"/>
      <c r="C420" s="231" t="s">
        <v>535</v>
      </c>
      <c r="D420" s="232" t="s">
        <v>295</v>
      </c>
      <c r="E420" s="232">
        <v>1</v>
      </c>
      <c r="F420" s="222">
        <v>12315.3919911462</v>
      </c>
      <c r="G420" s="326">
        <f t="shared" si="17"/>
        <v>12315.3919911462</v>
      </c>
      <c r="I420" s="19"/>
    </row>
    <row r="421" spans="2:9" ht="14.25" customHeight="1">
      <c r="B421" s="24"/>
      <c r="C421" s="231" t="s">
        <v>536</v>
      </c>
      <c r="D421" s="232" t="s">
        <v>297</v>
      </c>
      <c r="E421" s="232">
        <v>1</v>
      </c>
      <c r="F421" s="222">
        <v>13133.1914797468</v>
      </c>
      <c r="G421" s="326">
        <f t="shared" si="17"/>
        <v>13133.1914797468</v>
      </c>
      <c r="I421" s="19"/>
    </row>
    <row r="422" spans="2:9" ht="14.25" customHeight="1">
      <c r="B422" s="24"/>
      <c r="C422" s="231" t="s">
        <v>537</v>
      </c>
      <c r="D422" s="232" t="s">
        <v>298</v>
      </c>
      <c r="E422" s="232">
        <v>1</v>
      </c>
      <c r="F422" s="222">
        <v>13133.1914797468</v>
      </c>
      <c r="G422" s="326">
        <f t="shared" si="17"/>
        <v>13133.1914797468</v>
      </c>
      <c r="I422" s="19"/>
    </row>
    <row r="423" spans="2:9" ht="14.25" customHeight="1">
      <c r="B423" s="24"/>
      <c r="C423" s="231" t="s">
        <v>538</v>
      </c>
      <c r="D423" s="232" t="s">
        <v>300</v>
      </c>
      <c r="E423" s="232">
        <v>1</v>
      </c>
      <c r="F423" s="222">
        <v>8493.1369139848011</v>
      </c>
      <c r="G423" s="326">
        <f t="shared" si="17"/>
        <v>8493.1369139848011</v>
      </c>
      <c r="I423" s="19"/>
    </row>
    <row r="424" spans="2:9" ht="14.25" customHeight="1">
      <c r="B424" s="24"/>
      <c r="C424" s="231" t="s">
        <v>539</v>
      </c>
      <c r="D424" s="232" t="s">
        <v>301</v>
      </c>
      <c r="E424" s="232">
        <v>1</v>
      </c>
      <c r="F424" s="222">
        <v>13469.945250913801</v>
      </c>
      <c r="G424" s="326">
        <f t="shared" ref="G424:G431" si="18">F424*(100-$G$229)/100</f>
        <v>13469.945250913801</v>
      </c>
      <c r="I424" s="19"/>
    </row>
    <row r="425" spans="2:9" ht="14.25" customHeight="1">
      <c r="B425" s="24"/>
      <c r="C425" s="231" t="s">
        <v>540</v>
      </c>
      <c r="D425" s="232" t="s">
        <v>303</v>
      </c>
      <c r="E425" s="232">
        <v>1</v>
      </c>
      <c r="F425" s="222">
        <v>14335.878336542399</v>
      </c>
      <c r="G425" s="326">
        <f t="shared" si="18"/>
        <v>14335.878336542397</v>
      </c>
      <c r="I425" s="19"/>
    </row>
    <row r="426" spans="2:9" ht="14.25" customHeight="1">
      <c r="B426" s="24"/>
      <c r="C426" s="231" t="s">
        <v>541</v>
      </c>
      <c r="D426" s="232" t="s">
        <v>304</v>
      </c>
      <c r="E426" s="232">
        <v>1</v>
      </c>
      <c r="F426" s="222">
        <v>14335.878336542399</v>
      </c>
      <c r="G426" s="326">
        <f t="shared" si="18"/>
        <v>14335.878336542397</v>
      </c>
      <c r="I426" s="19"/>
    </row>
    <row r="427" spans="2:9" ht="14.25" customHeight="1">
      <c r="B427" s="24"/>
      <c r="C427" s="231" t="s">
        <v>542</v>
      </c>
      <c r="D427" s="232" t="s">
        <v>306</v>
      </c>
      <c r="E427" s="232">
        <v>1</v>
      </c>
      <c r="F427" s="222">
        <v>14913.1549664262</v>
      </c>
      <c r="G427" s="326">
        <f t="shared" si="18"/>
        <v>14913.1549664262</v>
      </c>
      <c r="I427" s="19"/>
    </row>
    <row r="428" spans="2:9" ht="14.25" customHeight="1">
      <c r="B428" s="24"/>
      <c r="C428" s="231" t="s">
        <v>543</v>
      </c>
      <c r="D428" s="232" t="s">
        <v>307</v>
      </c>
      <c r="E428" s="232">
        <v>2</v>
      </c>
      <c r="F428" s="222">
        <v>14913.1549664262</v>
      </c>
      <c r="G428" s="326">
        <f t="shared" si="18"/>
        <v>14913.1549664262</v>
      </c>
      <c r="I428" s="19"/>
    </row>
    <row r="429" spans="2:9" ht="14.25" customHeight="1">
      <c r="B429" s="24"/>
      <c r="C429" s="231" t="s">
        <v>544</v>
      </c>
      <c r="D429" s="232" t="s">
        <v>309</v>
      </c>
      <c r="E429" s="232">
        <v>3</v>
      </c>
      <c r="F429" s="222">
        <v>15394.212777728402</v>
      </c>
      <c r="G429" s="326">
        <f t="shared" si="18"/>
        <v>15394.2127777284</v>
      </c>
      <c r="I429" s="19"/>
    </row>
    <row r="430" spans="2:9" ht="14.25" customHeight="1">
      <c r="B430" s="24"/>
      <c r="C430" s="231" t="s">
        <v>545</v>
      </c>
      <c r="D430" s="232" t="s">
        <v>310</v>
      </c>
      <c r="E430" s="232">
        <v>4</v>
      </c>
      <c r="F430" s="222">
        <v>15394.212777728402</v>
      </c>
      <c r="G430" s="326">
        <f t="shared" si="18"/>
        <v>15394.2127777284</v>
      </c>
      <c r="I430" s="19"/>
    </row>
    <row r="431" spans="2:9" ht="14.25" customHeight="1">
      <c r="B431" s="24"/>
      <c r="C431" s="231" t="s">
        <v>546</v>
      </c>
      <c r="D431" s="232" t="s">
        <v>312</v>
      </c>
      <c r="E431" s="232">
        <v>5</v>
      </c>
      <c r="F431" s="222">
        <v>16837.434587109401</v>
      </c>
      <c r="G431" s="326">
        <f t="shared" si="18"/>
        <v>16837.434587109401</v>
      </c>
      <c r="I431" s="19"/>
    </row>
    <row r="432" spans="2:9" ht="14.25" customHeight="1">
      <c r="B432" s="24"/>
      <c r="C432" s="231" t="s">
        <v>547</v>
      </c>
      <c r="D432" s="232" t="s">
        <v>313</v>
      </c>
      <c r="E432" s="232">
        <v>6</v>
      </c>
      <c r="F432" s="222">
        <v>16837.434587109401</v>
      </c>
      <c r="G432" s="326">
        <f>F432*(100-$G$229)/100</f>
        <v>16837.434587109401</v>
      </c>
      <c r="I432" s="19"/>
    </row>
    <row r="433" spans="2:9" ht="14.25" customHeight="1" thickBot="1">
      <c r="B433" s="40"/>
      <c r="C433" s="250"/>
      <c r="D433" s="251"/>
      <c r="E433" s="251"/>
      <c r="F433" s="252"/>
      <c r="G433" s="253"/>
      <c r="I433" s="19"/>
    </row>
    <row r="434" spans="2:9" ht="8.1" customHeight="1" thickBot="1">
      <c r="B434" s="27"/>
      <c r="C434" s="28"/>
      <c r="D434" s="245"/>
      <c r="E434" s="245"/>
      <c r="F434" s="246"/>
      <c r="G434" s="247"/>
      <c r="I434" s="19"/>
    </row>
    <row r="435" spans="2:9" ht="14.25" customHeight="1">
      <c r="B435" s="456"/>
      <c r="C435" s="235"/>
      <c r="D435" s="105"/>
      <c r="E435" s="105"/>
      <c r="F435" s="236"/>
      <c r="G435" s="237"/>
      <c r="I435" s="19"/>
    </row>
    <row r="436" spans="2:9" ht="14.25" customHeight="1">
      <c r="B436" s="4" t="s">
        <v>1571</v>
      </c>
      <c r="C436" s="59"/>
      <c r="D436" s="29"/>
      <c r="E436" s="29"/>
      <c r="F436" s="221"/>
      <c r="G436" s="203"/>
      <c r="I436" s="19"/>
    </row>
    <row r="437" spans="2:9" ht="14.25" customHeight="1">
      <c r="B437" s="856" t="s">
        <v>2379</v>
      </c>
      <c r="C437" s="239">
        <v>143076</v>
      </c>
      <c r="D437" s="240" t="s">
        <v>2382</v>
      </c>
      <c r="E437" s="240">
        <v>1</v>
      </c>
      <c r="F437" s="324">
        <v>1372.0556354999999</v>
      </c>
      <c r="G437" s="325">
        <f>F437*(100-$G$229)/100</f>
        <v>1372.0556354999999</v>
      </c>
      <c r="I437" s="19"/>
    </row>
    <row r="438" spans="2:9" ht="14.25" customHeight="1">
      <c r="B438" s="626" t="s">
        <v>2378</v>
      </c>
      <c r="C438" s="231">
        <v>143101</v>
      </c>
      <c r="D438" s="232" t="s">
        <v>2383</v>
      </c>
      <c r="E438" s="232">
        <v>1</v>
      </c>
      <c r="F438" s="222">
        <v>1492.7898149999999</v>
      </c>
      <c r="G438" s="326">
        <f>F438*(100-$G$229)/100</f>
        <v>1492.7898149999999</v>
      </c>
      <c r="I438" s="19"/>
    </row>
    <row r="439" spans="2:9" ht="14.25" customHeight="1">
      <c r="B439" s="626"/>
      <c r="C439" s="231">
        <v>143126</v>
      </c>
      <c r="D439" s="232" t="s">
        <v>2390</v>
      </c>
      <c r="E439" s="232">
        <v>1</v>
      </c>
      <c r="F439" s="222">
        <v>1616.2794504999999</v>
      </c>
      <c r="G439" s="326">
        <f>F439*(100-$G$229)/100</f>
        <v>1616.2794504999997</v>
      </c>
      <c r="I439" s="19"/>
    </row>
    <row r="440" spans="2:9" ht="14.25" customHeight="1">
      <c r="B440" s="22"/>
      <c r="C440" s="231">
        <v>143151</v>
      </c>
      <c r="D440" s="232" t="s">
        <v>2391</v>
      </c>
      <c r="E440" s="232">
        <v>1</v>
      </c>
      <c r="F440" s="222">
        <v>1651.9496895</v>
      </c>
      <c r="G440" s="326">
        <f>F440*(100-$G$229)/100</f>
        <v>1651.9496895000002</v>
      </c>
      <c r="I440" s="19"/>
    </row>
    <row r="441" spans="2:9" ht="14.25" customHeight="1">
      <c r="B441" s="22"/>
      <c r="C441" s="59"/>
      <c r="D441" s="29"/>
      <c r="E441" s="29"/>
      <c r="F441" s="221"/>
      <c r="G441" s="203"/>
      <c r="I441" s="19"/>
    </row>
    <row r="442" spans="2:9" ht="14.25" customHeight="1">
      <c r="B442" s="22"/>
      <c r="C442" s="59"/>
      <c r="D442" s="29"/>
      <c r="E442" s="29"/>
      <c r="F442" s="221"/>
      <c r="G442" s="203"/>
      <c r="I442" s="19"/>
    </row>
    <row r="443" spans="2:9" ht="14.25" customHeight="1">
      <c r="B443" s="4" t="s">
        <v>1571</v>
      </c>
      <c r="C443" s="59"/>
      <c r="D443" s="29"/>
      <c r="E443" s="29"/>
      <c r="F443" s="30"/>
      <c r="G443" s="238"/>
      <c r="I443" s="19"/>
    </row>
    <row r="444" spans="2:9" ht="14.25" customHeight="1">
      <c r="B444" s="856" t="s">
        <v>2380</v>
      </c>
      <c r="C444" s="239">
        <v>143010</v>
      </c>
      <c r="D444" s="240" t="s">
        <v>2375</v>
      </c>
      <c r="E444" s="240">
        <v>1</v>
      </c>
      <c r="F444" s="324">
        <v>3018.5159399999998</v>
      </c>
      <c r="G444" s="325">
        <f>F444*(100-$G$229)/100</f>
        <v>3018.5159399999998</v>
      </c>
      <c r="I444" s="19"/>
    </row>
    <row r="445" spans="2:9" ht="14.25" customHeight="1">
      <c r="B445" s="5" t="s">
        <v>2378</v>
      </c>
      <c r="C445" s="231">
        <v>143013</v>
      </c>
      <c r="D445" s="240" t="s">
        <v>2384</v>
      </c>
      <c r="E445" s="232">
        <v>1</v>
      </c>
      <c r="F445" s="222">
        <v>3141.9948119999999</v>
      </c>
      <c r="G445" s="326">
        <f>F445*(100-$G$229)/100</f>
        <v>3141.9948119999999</v>
      </c>
      <c r="I445" s="19"/>
    </row>
    <row r="446" spans="2:9" ht="14.25" customHeight="1">
      <c r="B446" s="5"/>
      <c r="C446" s="231">
        <v>143016</v>
      </c>
      <c r="D446" s="240" t="s">
        <v>2374</v>
      </c>
      <c r="E446" s="232">
        <v>1</v>
      </c>
      <c r="F446" s="222">
        <v>3284.6972949999995</v>
      </c>
      <c r="G446" s="326">
        <f>F446*(100-$G$229)/100</f>
        <v>3284.6972949999995</v>
      </c>
      <c r="I446" s="19"/>
    </row>
    <row r="447" spans="2:9" ht="14.25" customHeight="1">
      <c r="B447" s="5"/>
      <c r="C447" s="231">
        <v>143019</v>
      </c>
      <c r="D447" s="240" t="s">
        <v>2376</v>
      </c>
      <c r="E447" s="232">
        <v>1</v>
      </c>
      <c r="F447" s="222">
        <v>3358.7824655000004</v>
      </c>
      <c r="G447" s="326">
        <f>F447*(100-$G$229)/100</f>
        <v>3358.7824655000004</v>
      </c>
      <c r="I447" s="19"/>
    </row>
    <row r="448" spans="2:9" ht="14.25" customHeight="1">
      <c r="B448" s="22"/>
      <c r="C448" s="231">
        <v>143026</v>
      </c>
      <c r="D448" s="240" t="s">
        <v>2377</v>
      </c>
      <c r="E448" s="232">
        <v>1</v>
      </c>
      <c r="F448" s="222">
        <v>4390.5608119999997</v>
      </c>
      <c r="G448" s="326">
        <f>F448*(100-$G$229)/100</f>
        <v>4390.5608119999997</v>
      </c>
      <c r="I448" s="19"/>
    </row>
    <row r="449" spans="2:9" ht="14.25" customHeight="1">
      <c r="B449" s="22"/>
      <c r="C449" s="57"/>
      <c r="D449" s="57"/>
      <c r="E449" s="57"/>
      <c r="F449" s="857"/>
      <c r="G449" s="83"/>
      <c r="I449" s="19"/>
    </row>
    <row r="450" spans="2:9" ht="14.25" customHeight="1">
      <c r="B450" s="22"/>
      <c r="C450" s="57" t="s">
        <v>2381</v>
      </c>
      <c r="D450" s="57"/>
      <c r="E450" s="57"/>
      <c r="F450" s="857"/>
      <c r="G450" s="83"/>
      <c r="I450" s="19"/>
    </row>
    <row r="451" spans="2:9" ht="14.25" customHeight="1" thickBot="1">
      <c r="B451" s="64"/>
      <c r="C451" s="250"/>
      <c r="D451" s="251"/>
      <c r="E451" s="251"/>
      <c r="F451" s="252"/>
      <c r="G451" s="253"/>
      <c r="I451" s="19"/>
    </row>
    <row r="452" spans="2:9" ht="14.25" customHeight="1">
      <c r="B452" s="16"/>
      <c r="C452" s="67"/>
      <c r="D452" s="8"/>
      <c r="E452" s="8"/>
      <c r="F452" s="68"/>
      <c r="G452" s="18"/>
      <c r="I452" s="19"/>
    </row>
    <row r="453" spans="2:9" ht="14.25" customHeight="1">
      <c r="B453" s="463" t="s">
        <v>1394</v>
      </c>
      <c r="C453" s="464"/>
      <c r="D453" s="464"/>
      <c r="E453" s="464"/>
      <c r="F453" s="465"/>
      <c r="G453" s="673" t="str">
        <f>MID('RABATOVÝ LIST '!J9,7,2)</f>
        <v>00</v>
      </c>
      <c r="I453" s="19"/>
    </row>
    <row r="454" spans="2:9" ht="14.25" customHeight="1" thickBot="1">
      <c r="B454" s="79"/>
      <c r="C454" s="80"/>
      <c r="D454" s="80"/>
      <c r="E454" s="80"/>
      <c r="F454" s="80"/>
      <c r="G454" s="81"/>
      <c r="I454" s="19"/>
    </row>
    <row r="455" spans="2:9" ht="14.25" customHeight="1">
      <c r="B455" s="82"/>
      <c r="C455" s="426"/>
      <c r="D455" s="426"/>
      <c r="E455" s="426"/>
      <c r="F455" s="426"/>
      <c r="G455" s="427"/>
      <c r="I455" s="19"/>
    </row>
    <row r="456" spans="2:9" ht="14.25" customHeight="1">
      <c r="B456" s="78"/>
      <c r="C456" s="59"/>
      <c r="D456" s="29"/>
      <c r="E456" s="29"/>
      <c r="F456" s="30"/>
      <c r="G456" s="83"/>
      <c r="I456" s="19"/>
    </row>
    <row r="457" spans="2:9" ht="14.25" customHeight="1">
      <c r="B457" s="5" t="s">
        <v>1395</v>
      </c>
      <c r="C457" s="239" t="s">
        <v>548</v>
      </c>
      <c r="D457" s="240" t="s">
        <v>349</v>
      </c>
      <c r="E457" s="240">
        <v>1</v>
      </c>
      <c r="F457" s="324">
        <v>3211.2728354893998</v>
      </c>
      <c r="G457" s="325">
        <f t="shared" ref="G457:G464" si="19">F457*(100-$G$453)/100</f>
        <v>3211.2728354893998</v>
      </c>
      <c r="I457" s="19"/>
    </row>
    <row r="458" spans="2:9" ht="14.25" customHeight="1">
      <c r="B458" s="5" t="s">
        <v>1396</v>
      </c>
      <c r="C458" s="231" t="s">
        <v>549</v>
      </c>
      <c r="D458" s="232" t="s">
        <v>350</v>
      </c>
      <c r="E458" s="232">
        <v>1</v>
      </c>
      <c r="F458" s="222">
        <v>3845.1971458956004</v>
      </c>
      <c r="G458" s="326">
        <f t="shared" si="19"/>
        <v>3845.1971458956004</v>
      </c>
      <c r="I458" s="19"/>
    </row>
    <row r="459" spans="2:9" ht="14.25" customHeight="1">
      <c r="B459" s="22"/>
      <c r="C459" s="231" t="s">
        <v>550</v>
      </c>
      <c r="D459" s="232" t="s">
        <v>352</v>
      </c>
      <c r="E459" s="232">
        <v>1</v>
      </c>
      <c r="F459" s="222">
        <v>3557.7500770108004</v>
      </c>
      <c r="G459" s="326">
        <f t="shared" si="19"/>
        <v>3557.7500770108004</v>
      </c>
      <c r="I459" s="19"/>
    </row>
    <row r="460" spans="2:9" ht="14.25" customHeight="1">
      <c r="B460" s="22"/>
      <c r="C460" s="231" t="s">
        <v>551</v>
      </c>
      <c r="D460" s="232" t="s">
        <v>351</v>
      </c>
      <c r="E460" s="232">
        <v>1</v>
      </c>
      <c r="F460" s="222">
        <v>4261.2987889472006</v>
      </c>
      <c r="G460" s="326">
        <f t="shared" si="19"/>
        <v>4261.2987889472006</v>
      </c>
      <c r="I460" s="19"/>
    </row>
    <row r="461" spans="2:9" ht="14.25" customHeight="1">
      <c r="B461" s="22"/>
      <c r="C461" s="231" t="s">
        <v>552</v>
      </c>
      <c r="D461" s="232" t="s">
        <v>353</v>
      </c>
      <c r="E461" s="232">
        <v>1</v>
      </c>
      <c r="F461" s="222">
        <v>3806.1581380548</v>
      </c>
      <c r="G461" s="326">
        <f t="shared" si="19"/>
        <v>3806.1581380548</v>
      </c>
      <c r="I461" s="19"/>
    </row>
    <row r="462" spans="2:9" ht="14.25" customHeight="1">
      <c r="B462" s="22"/>
      <c r="C462" s="231" t="s">
        <v>553</v>
      </c>
      <c r="D462" s="232" t="s">
        <v>354</v>
      </c>
      <c r="E462" s="232">
        <v>1</v>
      </c>
      <c r="F462" s="222">
        <v>4558.9651767990008</v>
      </c>
      <c r="G462" s="326">
        <f t="shared" si="19"/>
        <v>4558.9651767990008</v>
      </c>
      <c r="I462" s="19"/>
    </row>
    <row r="463" spans="2:9" ht="14.25" customHeight="1">
      <c r="B463" s="22"/>
      <c r="C463" s="231" t="s">
        <v>554</v>
      </c>
      <c r="D463" s="232" t="s">
        <v>355</v>
      </c>
      <c r="E463" s="232">
        <v>1</v>
      </c>
      <c r="F463" s="222">
        <v>4202.2928040478</v>
      </c>
      <c r="G463" s="326">
        <f t="shared" si="19"/>
        <v>4202.2928040478</v>
      </c>
      <c r="I463" s="19"/>
    </row>
    <row r="464" spans="2:9" ht="14.25" customHeight="1">
      <c r="B464" s="22"/>
      <c r="C464" s="231" t="s">
        <v>555</v>
      </c>
      <c r="D464" s="232" t="s">
        <v>356</v>
      </c>
      <c r="E464" s="232">
        <v>1</v>
      </c>
      <c r="F464" s="222">
        <v>4896.0938578925989</v>
      </c>
      <c r="G464" s="326">
        <f t="shared" si="19"/>
        <v>4896.0938578925989</v>
      </c>
      <c r="I464" s="19"/>
    </row>
    <row r="465" spans="2:9" ht="14.25" customHeight="1">
      <c r="B465" s="22"/>
      <c r="C465" s="59"/>
      <c r="D465" s="29"/>
      <c r="E465" s="29"/>
      <c r="F465" s="221"/>
      <c r="G465" s="203"/>
      <c r="I465" s="19"/>
    </row>
    <row r="466" spans="2:9" ht="14.25" customHeight="1" thickBot="1">
      <c r="B466" s="64"/>
      <c r="C466" s="250"/>
      <c r="D466" s="251"/>
      <c r="E466" s="251"/>
      <c r="F466" s="252"/>
      <c r="G466" s="253"/>
      <c r="I466" s="19"/>
    </row>
    <row r="467" spans="2:9" ht="14.25" customHeight="1" thickBot="1">
      <c r="B467" s="27"/>
      <c r="C467" s="28"/>
      <c r="D467" s="245"/>
      <c r="E467" s="245"/>
      <c r="F467" s="246"/>
      <c r="G467" s="247"/>
      <c r="I467" s="19"/>
    </row>
    <row r="468" spans="2:9" ht="14.25" customHeight="1">
      <c r="B468" s="74"/>
      <c r="C468" s="235"/>
      <c r="D468" s="105"/>
      <c r="E468" s="105"/>
      <c r="F468" s="236"/>
      <c r="G468" s="237"/>
      <c r="I468" s="19"/>
    </row>
    <row r="469" spans="2:9" ht="14.25" customHeight="1">
      <c r="B469" s="65"/>
      <c r="C469" s="59"/>
      <c r="D469" s="29"/>
      <c r="E469" s="29"/>
      <c r="F469" s="30"/>
      <c r="G469" s="238"/>
      <c r="I469" s="19"/>
    </row>
    <row r="470" spans="2:9" ht="14.25" customHeight="1">
      <c r="B470" s="5" t="s">
        <v>1395</v>
      </c>
      <c r="C470" s="239">
        <v>16916063</v>
      </c>
      <c r="D470" s="240" t="s">
        <v>362</v>
      </c>
      <c r="E470" s="240">
        <v>1</v>
      </c>
      <c r="F470" s="324">
        <v>7292.9655818580013</v>
      </c>
      <c r="G470" s="325">
        <f t="shared" ref="G470:G477" si="20">F470*(100-$G$453)/100</f>
        <v>7292.9655818580013</v>
      </c>
      <c r="I470" s="19"/>
    </row>
    <row r="471" spans="2:9" ht="14.25" customHeight="1">
      <c r="B471" s="5" t="s">
        <v>1397</v>
      </c>
      <c r="C471" s="231">
        <v>16916090</v>
      </c>
      <c r="D471" s="232" t="s">
        <v>524</v>
      </c>
      <c r="E471" s="232">
        <v>1</v>
      </c>
      <c r="F471" s="222">
        <v>11240.464762240999</v>
      </c>
      <c r="G471" s="326">
        <f t="shared" si="20"/>
        <v>11240.464762240999</v>
      </c>
      <c r="I471" s="19"/>
    </row>
    <row r="472" spans="2:9" ht="14.25" customHeight="1">
      <c r="B472" s="22"/>
      <c r="C472" s="231">
        <v>16916110</v>
      </c>
      <c r="D472" s="232" t="s">
        <v>350</v>
      </c>
      <c r="E472" s="232">
        <v>1</v>
      </c>
      <c r="F472" s="222">
        <v>4797.6255797513995</v>
      </c>
      <c r="G472" s="326">
        <f t="shared" si="20"/>
        <v>4797.6255797513995</v>
      </c>
      <c r="I472" s="19"/>
    </row>
    <row r="473" spans="2:9" ht="14.25" customHeight="1">
      <c r="B473" s="22"/>
      <c r="C473" s="231">
        <v>16916125</v>
      </c>
      <c r="D473" s="232" t="s">
        <v>352</v>
      </c>
      <c r="E473" s="232">
        <v>1</v>
      </c>
      <c r="F473" s="222">
        <v>5216.8111592960004</v>
      </c>
      <c r="G473" s="326">
        <f t="shared" si="20"/>
        <v>5216.8111592960004</v>
      </c>
      <c r="I473" s="19"/>
    </row>
    <row r="474" spans="2:9" ht="14.25" customHeight="1">
      <c r="B474" s="22"/>
      <c r="C474" s="231">
        <v>16916140</v>
      </c>
      <c r="D474" s="232" t="s">
        <v>354</v>
      </c>
      <c r="E474" s="232">
        <v>1</v>
      </c>
      <c r="F474" s="222">
        <v>5895.5553467338013</v>
      </c>
      <c r="G474" s="326">
        <f t="shared" si="20"/>
        <v>5895.5553467338004</v>
      </c>
      <c r="I474" s="19"/>
    </row>
    <row r="475" spans="2:9" ht="14.25" customHeight="1">
      <c r="B475" s="22"/>
      <c r="C475" s="231">
        <v>16916160</v>
      </c>
      <c r="D475" s="232" t="s">
        <v>356</v>
      </c>
      <c r="E475" s="232">
        <v>1</v>
      </c>
      <c r="F475" s="222">
        <v>5775.7776721194004</v>
      </c>
      <c r="G475" s="326">
        <f t="shared" si="20"/>
        <v>5775.7776721194004</v>
      </c>
      <c r="I475" s="19"/>
    </row>
    <row r="476" spans="2:9" ht="14.25" customHeight="1">
      <c r="B476" s="22"/>
      <c r="C476" s="231">
        <v>16916225</v>
      </c>
      <c r="D476" s="232" t="s">
        <v>525</v>
      </c>
      <c r="E476" s="232">
        <v>1</v>
      </c>
      <c r="F476" s="222">
        <v>16559.190952229197</v>
      </c>
      <c r="G476" s="326">
        <f t="shared" si="20"/>
        <v>16559.190952229197</v>
      </c>
      <c r="I476" s="19"/>
    </row>
    <row r="477" spans="2:9" ht="14.25" customHeight="1">
      <c r="B477" s="22"/>
      <c r="C477" s="231">
        <v>16916315</v>
      </c>
      <c r="D477" s="232" t="s">
        <v>526</v>
      </c>
      <c r="E477" s="232">
        <v>1</v>
      </c>
      <c r="F477" s="222">
        <v>28859.417232150998</v>
      </c>
      <c r="G477" s="326">
        <f t="shared" si="20"/>
        <v>28859.417232150998</v>
      </c>
      <c r="I477" s="19"/>
    </row>
    <row r="478" spans="2:9" ht="14.25" customHeight="1">
      <c r="B478" s="22"/>
      <c r="C478" s="59"/>
      <c r="D478" s="29"/>
      <c r="E478" s="29"/>
      <c r="F478" s="30"/>
      <c r="G478" s="238"/>
      <c r="I478" s="19"/>
    </row>
    <row r="479" spans="2:9" ht="14.25" customHeight="1">
      <c r="B479" s="22"/>
      <c r="C479" s="59"/>
      <c r="D479" s="29"/>
      <c r="E479" s="29"/>
      <c r="F479" s="30"/>
      <c r="G479" s="238"/>
      <c r="I479" s="19"/>
    </row>
    <row r="480" spans="2:9" ht="14.25" customHeight="1" thickBot="1">
      <c r="B480" s="64"/>
      <c r="C480" s="250"/>
      <c r="D480" s="251"/>
      <c r="E480" s="251"/>
      <c r="F480" s="252"/>
      <c r="G480" s="253"/>
      <c r="I480" s="19"/>
    </row>
    <row r="481" spans="2:10" ht="14.25" customHeight="1" thickBot="1">
      <c r="B481" s="27"/>
      <c r="C481" s="28"/>
      <c r="D481" s="245"/>
      <c r="E481" s="245"/>
      <c r="F481" s="246"/>
      <c r="G481" s="247"/>
      <c r="I481" s="19"/>
    </row>
    <row r="482" spans="2:10" ht="14.25" customHeight="1">
      <c r="B482" s="74"/>
      <c r="C482" s="235"/>
      <c r="D482" s="105"/>
      <c r="E482" s="105"/>
      <c r="F482" s="236"/>
      <c r="G482" s="237"/>
      <c r="I482" s="19"/>
    </row>
    <row r="483" spans="2:10" ht="14.25" customHeight="1">
      <c r="B483" s="5" t="s">
        <v>1398</v>
      </c>
      <c r="C483" s="239" t="s">
        <v>556</v>
      </c>
      <c r="D483" s="240" t="s">
        <v>357</v>
      </c>
      <c r="E483" s="240">
        <v>24</v>
      </c>
      <c r="F483" s="324">
        <v>922.68961096840019</v>
      </c>
      <c r="G483" s="325">
        <f t="shared" ref="G483:G491" si="21">F483*(100-$G$453)/100</f>
        <v>922.68961096840019</v>
      </c>
      <c r="I483" s="19"/>
    </row>
    <row r="484" spans="2:10" ht="14.25" customHeight="1">
      <c r="B484" s="5" t="s">
        <v>1399</v>
      </c>
      <c r="C484" s="231" t="s">
        <v>557</v>
      </c>
      <c r="D484" s="232" t="s">
        <v>358</v>
      </c>
      <c r="E484" s="232">
        <v>20</v>
      </c>
      <c r="F484" s="222">
        <v>1006.9959689790001</v>
      </c>
      <c r="G484" s="326">
        <f t="shared" si="21"/>
        <v>1006.9959689790001</v>
      </c>
      <c r="I484" s="19"/>
    </row>
    <row r="485" spans="2:10" ht="14.25" customHeight="1">
      <c r="B485" s="4"/>
      <c r="C485" s="231" t="s">
        <v>558</v>
      </c>
      <c r="D485" s="232" t="s">
        <v>359</v>
      </c>
      <c r="E485" s="232">
        <v>10</v>
      </c>
      <c r="F485" s="222">
        <v>1071.3111621938001</v>
      </c>
      <c r="G485" s="326">
        <f t="shared" si="21"/>
        <v>1071.3111621938001</v>
      </c>
      <c r="I485" s="19"/>
      <c r="J485"/>
    </row>
    <row r="486" spans="2:10" ht="14.25" customHeight="1">
      <c r="B486" s="22"/>
      <c r="C486" s="231" t="s">
        <v>559</v>
      </c>
      <c r="D486" s="232" t="s">
        <v>360</v>
      </c>
      <c r="E486" s="232">
        <v>5</v>
      </c>
      <c r="F486" s="222">
        <v>1320.6141695142001</v>
      </c>
      <c r="G486" s="326">
        <f t="shared" si="21"/>
        <v>1320.6141695142003</v>
      </c>
      <c r="I486" s="19"/>
    </row>
    <row r="487" spans="2:10" ht="14.25" customHeight="1">
      <c r="B487" s="22"/>
      <c r="C487" s="231" t="s">
        <v>560</v>
      </c>
      <c r="D487" s="232" t="s">
        <v>361</v>
      </c>
      <c r="E487" s="232">
        <v>3</v>
      </c>
      <c r="F487" s="222">
        <v>1373.4159998218001</v>
      </c>
      <c r="G487" s="326">
        <f t="shared" si="21"/>
        <v>1373.4159998218001</v>
      </c>
      <c r="I487" s="19"/>
    </row>
    <row r="488" spans="2:10" ht="14.25" customHeight="1">
      <c r="B488" s="22"/>
      <c r="C488" s="231" t="s">
        <v>561</v>
      </c>
      <c r="D488" s="232" t="s">
        <v>362</v>
      </c>
      <c r="E488" s="232">
        <v>4</v>
      </c>
      <c r="F488" s="222">
        <v>1998.4392229384002</v>
      </c>
      <c r="G488" s="326">
        <f t="shared" si="21"/>
        <v>1998.4392229384002</v>
      </c>
      <c r="I488" s="19"/>
    </row>
    <row r="489" spans="2:10" ht="14.25" customHeight="1">
      <c r="B489" s="22"/>
      <c r="C489" s="231" t="s">
        <v>562</v>
      </c>
      <c r="D489" s="232" t="s">
        <v>363</v>
      </c>
      <c r="E489" s="232">
        <v>1</v>
      </c>
      <c r="F489" s="222">
        <v>4569.1603080287996</v>
      </c>
      <c r="G489" s="326">
        <f t="shared" si="21"/>
        <v>4569.1603080287996</v>
      </c>
      <c r="I489" s="19"/>
    </row>
    <row r="490" spans="2:10" ht="14.25" customHeight="1">
      <c r="B490" s="22"/>
      <c r="C490" s="231" t="s">
        <v>563</v>
      </c>
      <c r="D490" s="232" t="s">
        <v>364</v>
      </c>
      <c r="E490" s="232">
        <v>1</v>
      </c>
      <c r="F490" s="222">
        <v>5766.9007725669999</v>
      </c>
      <c r="G490" s="326">
        <f t="shared" si="21"/>
        <v>5766.9007725669999</v>
      </c>
      <c r="I490" s="19"/>
    </row>
    <row r="491" spans="2:10" ht="14.25" customHeight="1">
      <c r="B491" s="22"/>
      <c r="C491" s="231" t="s">
        <v>564</v>
      </c>
      <c r="D491" s="232" t="s">
        <v>365</v>
      </c>
      <c r="E491" s="232">
        <v>1</v>
      </c>
      <c r="F491" s="222">
        <v>8650.3572057848014</v>
      </c>
      <c r="G491" s="326">
        <f t="shared" si="21"/>
        <v>8650.3572057848014</v>
      </c>
      <c r="I491" s="19"/>
    </row>
    <row r="492" spans="2:10" ht="14.25" customHeight="1">
      <c r="B492" s="22"/>
      <c r="C492" s="59"/>
      <c r="D492" s="29"/>
      <c r="E492" s="29"/>
      <c r="F492" s="30"/>
      <c r="G492" s="238"/>
      <c r="I492" s="19"/>
    </row>
    <row r="493" spans="2:10" ht="14.25" customHeight="1" thickBot="1">
      <c r="B493" s="64"/>
      <c r="C493" s="250"/>
      <c r="D493" s="251"/>
      <c r="E493" s="251"/>
      <c r="F493" s="252"/>
      <c r="G493" s="253"/>
      <c r="I493" s="19"/>
    </row>
    <row r="494" spans="2:10" ht="14.25" customHeight="1" thickBot="1">
      <c r="B494" s="27"/>
      <c r="C494" s="28"/>
      <c r="D494" s="245"/>
      <c r="E494" s="245"/>
      <c r="F494" s="246"/>
      <c r="G494" s="247"/>
      <c r="I494" s="19"/>
    </row>
    <row r="495" spans="2:10" ht="14.25" customHeight="1">
      <c r="B495" s="74"/>
      <c r="C495" s="235"/>
      <c r="D495" s="105"/>
      <c r="E495" s="105"/>
      <c r="F495" s="236"/>
      <c r="G495" s="237"/>
      <c r="I495" s="19"/>
    </row>
    <row r="496" spans="2:10" ht="14.25" customHeight="1">
      <c r="B496" s="22"/>
      <c r="C496" s="239" t="s">
        <v>565</v>
      </c>
      <c r="D496" s="240" t="s">
        <v>357</v>
      </c>
      <c r="E496" s="240">
        <v>24</v>
      </c>
      <c r="F496" s="324">
        <v>693.35358070659993</v>
      </c>
      <c r="G496" s="325">
        <f t="shared" ref="G496:G504" si="22">F496*(100-$G$453)/100</f>
        <v>693.35358070659993</v>
      </c>
      <c r="I496" s="19"/>
    </row>
    <row r="497" spans="2:9" ht="14.25" customHeight="1">
      <c r="B497" s="5" t="s">
        <v>1400</v>
      </c>
      <c r="C497" s="231" t="s">
        <v>566</v>
      </c>
      <c r="D497" s="232" t="s">
        <v>358</v>
      </c>
      <c r="E497" s="232">
        <v>20</v>
      </c>
      <c r="F497" s="222">
        <v>793.17637213100011</v>
      </c>
      <c r="G497" s="326">
        <f t="shared" si="22"/>
        <v>793.17637213100011</v>
      </c>
      <c r="I497" s="19"/>
    </row>
    <row r="498" spans="2:9" ht="14.25" customHeight="1">
      <c r="B498" s="5" t="s">
        <v>1401</v>
      </c>
      <c r="C498" s="231" t="s">
        <v>567</v>
      </c>
      <c r="D498" s="232" t="s">
        <v>359</v>
      </c>
      <c r="E498" s="232">
        <v>10</v>
      </c>
      <c r="F498" s="222">
        <v>872.58471335860008</v>
      </c>
      <c r="G498" s="326">
        <f t="shared" si="22"/>
        <v>872.58471335860008</v>
      </c>
      <c r="I498" s="19"/>
    </row>
    <row r="499" spans="2:9" ht="14.25" customHeight="1">
      <c r="B499" s="4"/>
      <c r="C499" s="231" t="s">
        <v>568</v>
      </c>
      <c r="D499" s="232" t="s">
        <v>360</v>
      </c>
      <c r="E499" s="232">
        <v>5</v>
      </c>
      <c r="F499" s="222">
        <v>1284.6953797722001</v>
      </c>
      <c r="G499" s="326">
        <f t="shared" si="22"/>
        <v>1284.6953797722001</v>
      </c>
      <c r="I499" s="19"/>
    </row>
    <row r="500" spans="2:9" ht="14.25" customHeight="1">
      <c r="B500" s="4"/>
      <c r="C500" s="231" t="s">
        <v>569</v>
      </c>
      <c r="D500" s="232" t="s">
        <v>361</v>
      </c>
      <c r="E500" s="232">
        <v>3</v>
      </c>
      <c r="F500" s="222">
        <v>1770.0102328216003</v>
      </c>
      <c r="G500" s="326">
        <f t="shared" si="22"/>
        <v>1770.0102328216003</v>
      </c>
      <c r="I500" s="19"/>
    </row>
    <row r="501" spans="2:9" ht="14.25" customHeight="1">
      <c r="B501" s="22"/>
      <c r="C501" s="231" t="s">
        <v>570</v>
      </c>
      <c r="D501" s="232" t="s">
        <v>362</v>
      </c>
      <c r="E501" s="232">
        <v>4</v>
      </c>
      <c r="F501" s="222">
        <v>1998.4392229384002</v>
      </c>
      <c r="G501" s="326">
        <f t="shared" si="22"/>
        <v>1998.4392229384002</v>
      </c>
      <c r="I501" s="19"/>
    </row>
    <row r="502" spans="2:9" ht="14.25" customHeight="1">
      <c r="B502" s="22"/>
      <c r="C502" s="231" t="s">
        <v>571</v>
      </c>
      <c r="D502" s="232" t="s">
        <v>363</v>
      </c>
      <c r="E502" s="232">
        <v>1</v>
      </c>
      <c r="F502" s="222">
        <v>4569.1603080287996</v>
      </c>
      <c r="G502" s="326">
        <f t="shared" si="22"/>
        <v>4569.1603080287996</v>
      </c>
      <c r="I502" s="19"/>
    </row>
    <row r="503" spans="2:9" ht="14.25" customHeight="1">
      <c r="B503" s="22"/>
      <c r="C503" s="231" t="s">
        <v>572</v>
      </c>
      <c r="D503" s="232" t="s">
        <v>364</v>
      </c>
      <c r="E503" s="232">
        <v>1</v>
      </c>
      <c r="F503" s="222">
        <v>5766.9007725669999</v>
      </c>
      <c r="G503" s="326">
        <f t="shared" si="22"/>
        <v>5766.9007725669999</v>
      </c>
      <c r="I503" s="19"/>
    </row>
    <row r="504" spans="2:9" ht="14.25" customHeight="1">
      <c r="B504" s="22"/>
      <c r="C504" s="231" t="s">
        <v>573</v>
      </c>
      <c r="D504" s="232" t="s">
        <v>365</v>
      </c>
      <c r="E504" s="232">
        <v>1</v>
      </c>
      <c r="F504" s="222">
        <v>8650.3572057848014</v>
      </c>
      <c r="G504" s="326">
        <f t="shared" si="22"/>
        <v>8650.3572057848014</v>
      </c>
      <c r="I504" s="19"/>
    </row>
    <row r="505" spans="2:9" ht="14.25" customHeight="1">
      <c r="B505" s="22"/>
      <c r="C505" s="59"/>
      <c r="D505" s="29"/>
      <c r="E505" s="29"/>
      <c r="F505" s="30"/>
      <c r="G505" s="238"/>
      <c r="I505" s="19"/>
    </row>
    <row r="506" spans="2:9" ht="14.25" customHeight="1">
      <c r="B506" s="22"/>
      <c r="C506" s="59"/>
      <c r="D506" s="29"/>
      <c r="E506" s="29"/>
      <c r="F506" s="30"/>
      <c r="G506" s="238"/>
      <c r="I506" s="19"/>
    </row>
    <row r="507" spans="2:9" ht="14.25" customHeight="1" thickBot="1">
      <c r="B507" s="64"/>
      <c r="C507" s="250"/>
      <c r="D507" s="251"/>
      <c r="E507" s="251"/>
      <c r="F507" s="252"/>
      <c r="G507" s="253"/>
      <c r="I507" s="19"/>
    </row>
    <row r="508" spans="2:9" ht="14.25" customHeight="1" thickBot="1">
      <c r="B508" s="27"/>
      <c r="C508" s="28"/>
      <c r="D508" s="245"/>
      <c r="E508" s="245"/>
      <c r="F508" s="246"/>
      <c r="G508" s="247"/>
      <c r="I508" s="19"/>
    </row>
    <row r="509" spans="2:9" ht="14.25" customHeight="1">
      <c r="B509" s="48"/>
      <c r="C509" s="235"/>
      <c r="D509" s="105"/>
      <c r="E509" s="105"/>
      <c r="F509" s="236"/>
      <c r="G509" s="237"/>
      <c r="I509" s="19"/>
    </row>
    <row r="510" spans="2:9" ht="14.25" customHeight="1">
      <c r="B510" s="26"/>
      <c r="C510" s="239" t="s">
        <v>574</v>
      </c>
      <c r="D510" s="240" t="s">
        <v>19</v>
      </c>
      <c r="E510" s="240">
        <v>12</v>
      </c>
      <c r="F510" s="324">
        <v>963.53060523060014</v>
      </c>
      <c r="G510" s="325">
        <f t="shared" ref="G510:G517" si="23">F510*(100-$G$453)/100</f>
        <v>963.53060523060014</v>
      </c>
      <c r="I510" s="19"/>
    </row>
    <row r="511" spans="2:9" ht="14.25" customHeight="1">
      <c r="B511" s="7" t="s">
        <v>1400</v>
      </c>
      <c r="C511" s="239" t="s">
        <v>575</v>
      </c>
      <c r="D511" s="240" t="s">
        <v>359</v>
      </c>
      <c r="E511" s="240">
        <v>12</v>
      </c>
      <c r="F511" s="324">
        <v>1149.3649901382</v>
      </c>
      <c r="G511" s="325">
        <f t="shared" si="23"/>
        <v>1149.3649901382</v>
      </c>
      <c r="I511" s="19"/>
    </row>
    <row r="512" spans="2:9" ht="14.25" customHeight="1">
      <c r="B512" s="77" t="s">
        <v>1572</v>
      </c>
      <c r="C512" s="231" t="s">
        <v>576</v>
      </c>
      <c r="D512" s="232" t="s">
        <v>360</v>
      </c>
      <c r="E512" s="232">
        <v>8</v>
      </c>
      <c r="F512" s="222">
        <v>1387.6142015582</v>
      </c>
      <c r="G512" s="326">
        <f t="shared" si="23"/>
        <v>1387.6142015582</v>
      </c>
      <c r="I512" s="19"/>
    </row>
    <row r="513" spans="2:9" ht="14.25" customHeight="1">
      <c r="B513" s="24"/>
      <c r="C513" s="231" t="s">
        <v>577</v>
      </c>
      <c r="D513" s="232" t="s">
        <v>361</v>
      </c>
      <c r="E513" s="232">
        <v>6</v>
      </c>
      <c r="F513" s="222">
        <v>2328.9404640391999</v>
      </c>
      <c r="G513" s="326">
        <f t="shared" si="23"/>
        <v>2328.9404640391999</v>
      </c>
      <c r="I513" s="19"/>
    </row>
    <row r="514" spans="2:9" ht="14.25" customHeight="1">
      <c r="B514" s="24"/>
      <c r="C514" s="231" t="s">
        <v>578</v>
      </c>
      <c r="D514" s="232" t="s">
        <v>362</v>
      </c>
      <c r="E514" s="232">
        <v>2</v>
      </c>
      <c r="F514" s="222">
        <v>2484.2015491260004</v>
      </c>
      <c r="G514" s="326">
        <f t="shared" si="23"/>
        <v>2484.2015491260004</v>
      </c>
      <c r="I514" s="19"/>
    </row>
    <row r="515" spans="2:9" ht="14.25" customHeight="1">
      <c r="B515" s="24"/>
      <c r="C515" s="231" t="s">
        <v>579</v>
      </c>
      <c r="D515" s="232" t="s">
        <v>363</v>
      </c>
      <c r="E515" s="232">
        <v>1</v>
      </c>
      <c r="F515" s="222">
        <v>4924.0427882272006</v>
      </c>
      <c r="G515" s="326">
        <f t="shared" si="23"/>
        <v>4924.0427882272006</v>
      </c>
      <c r="I515" s="19"/>
    </row>
    <row r="516" spans="2:9" ht="14.25" customHeight="1">
      <c r="B516" s="24"/>
      <c r="C516" s="231" t="s">
        <v>580</v>
      </c>
      <c r="D516" s="232" t="s">
        <v>364</v>
      </c>
      <c r="E516" s="232">
        <v>1</v>
      </c>
      <c r="F516" s="222">
        <v>6166.1556566588006</v>
      </c>
      <c r="G516" s="326">
        <f t="shared" si="23"/>
        <v>6166.1556566588006</v>
      </c>
      <c r="I516" s="19"/>
    </row>
    <row r="517" spans="2:9" ht="14.25" customHeight="1">
      <c r="B517" s="24"/>
      <c r="C517" s="231" t="s">
        <v>581</v>
      </c>
      <c r="D517" s="232" t="s">
        <v>365</v>
      </c>
      <c r="E517" s="232">
        <v>1</v>
      </c>
      <c r="F517" s="222">
        <v>9315.7618561567997</v>
      </c>
      <c r="G517" s="326">
        <f t="shared" si="23"/>
        <v>9315.7618561567997</v>
      </c>
      <c r="I517" s="19"/>
    </row>
    <row r="518" spans="2:9" ht="14.25" customHeight="1">
      <c r="B518" s="24"/>
      <c r="C518" s="59"/>
      <c r="D518" s="29"/>
      <c r="E518" s="29"/>
      <c r="F518" s="30"/>
      <c r="G518" s="238"/>
      <c r="I518" s="19"/>
    </row>
    <row r="519" spans="2:9" ht="14.25" customHeight="1">
      <c r="B519" s="24"/>
      <c r="C519" s="59"/>
      <c r="D519" s="29"/>
      <c r="E519" s="29"/>
      <c r="F519" s="30"/>
      <c r="G519" s="238"/>
      <c r="I519" s="19"/>
    </row>
    <row r="520" spans="2:9" ht="14.25" customHeight="1" thickBot="1">
      <c r="B520" s="25"/>
      <c r="C520" s="250"/>
      <c r="D520" s="251"/>
      <c r="E520" s="251"/>
      <c r="F520" s="252"/>
      <c r="G520" s="253"/>
      <c r="I520" s="19"/>
    </row>
    <row r="521" spans="2:9" ht="14.25" customHeight="1" thickBot="1">
      <c r="C521" s="28"/>
      <c r="D521" s="245"/>
      <c r="E521" s="245"/>
      <c r="F521" s="246"/>
      <c r="G521" s="247"/>
      <c r="I521" s="19"/>
    </row>
    <row r="522" spans="2:9" ht="14.25" customHeight="1">
      <c r="B522" s="84"/>
      <c r="C522" s="235"/>
      <c r="D522" s="105"/>
      <c r="E522" s="105"/>
      <c r="F522" s="236"/>
      <c r="G522" s="237"/>
      <c r="I522" s="19"/>
    </row>
    <row r="523" spans="2:9" ht="14.25" customHeight="1">
      <c r="B523" s="22"/>
      <c r="C523" s="59"/>
      <c r="D523" s="29"/>
      <c r="E523" s="29"/>
      <c r="F523" s="30"/>
      <c r="G523" s="238"/>
      <c r="I523" s="19"/>
    </row>
    <row r="524" spans="2:9" ht="14.25" customHeight="1">
      <c r="B524" s="22"/>
      <c r="C524" s="239" t="s">
        <v>582</v>
      </c>
      <c r="D524" s="240" t="s">
        <v>19</v>
      </c>
      <c r="E524" s="240">
        <v>12</v>
      </c>
      <c r="F524" s="324">
        <v>1049.14310105</v>
      </c>
      <c r="G524" s="325">
        <f t="shared" ref="G524:G531" si="24">F524*(100-$G$453)/100</f>
        <v>1049.14310105</v>
      </c>
      <c r="I524" s="19"/>
    </row>
    <row r="525" spans="2:9" ht="14.25" customHeight="1">
      <c r="B525" s="7" t="s">
        <v>1400</v>
      </c>
      <c r="C525" s="231" t="s">
        <v>583</v>
      </c>
      <c r="D525" s="232" t="s">
        <v>359</v>
      </c>
      <c r="E525" s="232">
        <v>12</v>
      </c>
      <c r="F525" s="222">
        <v>1297.5511620940003</v>
      </c>
      <c r="G525" s="326">
        <f t="shared" si="24"/>
        <v>1297.5511620940003</v>
      </c>
      <c r="I525" s="19"/>
    </row>
    <row r="526" spans="2:9" ht="14.25" customHeight="1">
      <c r="B526" s="77" t="s">
        <v>1573</v>
      </c>
      <c r="C526" s="231" t="s">
        <v>584</v>
      </c>
      <c r="D526" s="232" t="s">
        <v>360</v>
      </c>
      <c r="E526" s="232">
        <v>8</v>
      </c>
      <c r="F526" s="222">
        <v>1387.6142015582</v>
      </c>
      <c r="G526" s="326">
        <f t="shared" si="24"/>
        <v>1387.6142015582</v>
      </c>
      <c r="I526" s="19"/>
    </row>
    <row r="527" spans="2:9" ht="14.25" customHeight="1">
      <c r="B527" s="22"/>
      <c r="C527" s="231" t="s">
        <v>585</v>
      </c>
      <c r="D527" s="232" t="s">
        <v>361</v>
      </c>
      <c r="E527" s="232">
        <v>6</v>
      </c>
      <c r="F527" s="222">
        <v>2328.9404640391999</v>
      </c>
      <c r="G527" s="326">
        <f t="shared" si="24"/>
        <v>2328.9404640391999</v>
      </c>
      <c r="I527" s="19"/>
    </row>
    <row r="528" spans="2:9" ht="14.25" customHeight="1">
      <c r="B528" s="22"/>
      <c r="C528" s="231" t="s">
        <v>586</v>
      </c>
      <c r="D528" s="232" t="s">
        <v>362</v>
      </c>
      <c r="E528" s="232">
        <v>2</v>
      </c>
      <c r="F528" s="222">
        <v>2484.2015491260004</v>
      </c>
      <c r="G528" s="326">
        <f t="shared" si="24"/>
        <v>2484.2015491260004</v>
      </c>
      <c r="I528" s="19"/>
    </row>
    <row r="529" spans="2:9" ht="14.25" customHeight="1">
      <c r="B529" s="22"/>
      <c r="C529" s="231" t="s">
        <v>587</v>
      </c>
      <c r="D529" s="232" t="s">
        <v>363</v>
      </c>
      <c r="E529" s="232">
        <v>1</v>
      </c>
      <c r="F529" s="222">
        <v>4924.0427882272006</v>
      </c>
      <c r="G529" s="326">
        <f t="shared" si="24"/>
        <v>4924.0427882272006</v>
      </c>
      <c r="I529" s="19"/>
    </row>
    <row r="530" spans="2:9" ht="14.25" customHeight="1">
      <c r="B530" s="22"/>
      <c r="C530" s="231" t="s">
        <v>588</v>
      </c>
      <c r="D530" s="232" t="s">
        <v>364</v>
      </c>
      <c r="E530" s="232">
        <v>1</v>
      </c>
      <c r="F530" s="222">
        <v>6166.1556566588006</v>
      </c>
      <c r="G530" s="326">
        <f t="shared" si="24"/>
        <v>6166.1556566588006</v>
      </c>
      <c r="I530" s="19"/>
    </row>
    <row r="531" spans="2:9" ht="14.25" customHeight="1">
      <c r="B531" s="22"/>
      <c r="C531" s="231" t="s">
        <v>589</v>
      </c>
      <c r="D531" s="232" t="s">
        <v>365</v>
      </c>
      <c r="E531" s="232">
        <v>1</v>
      </c>
      <c r="F531" s="222">
        <v>9315.7618561567997</v>
      </c>
      <c r="G531" s="326">
        <f t="shared" si="24"/>
        <v>9315.7618561567997</v>
      </c>
      <c r="I531" s="19"/>
    </row>
    <row r="532" spans="2:9" ht="14.25" customHeight="1">
      <c r="B532" s="22"/>
      <c r="C532" s="59"/>
      <c r="D532" s="29"/>
      <c r="E532" s="29"/>
      <c r="F532" s="30"/>
      <c r="G532" s="238"/>
      <c r="I532" s="19"/>
    </row>
    <row r="533" spans="2:9" ht="14.25" customHeight="1">
      <c r="B533" s="22"/>
      <c r="C533" s="59"/>
      <c r="D533" s="29"/>
      <c r="E533" s="29"/>
      <c r="F533" s="30"/>
      <c r="G533" s="238"/>
      <c r="I533" s="19"/>
    </row>
    <row r="534" spans="2:9" ht="14.25" customHeight="1" thickBot="1">
      <c r="B534" s="64"/>
      <c r="C534" s="250"/>
      <c r="D534" s="251"/>
      <c r="E534" s="251"/>
      <c r="F534" s="252"/>
      <c r="G534" s="253"/>
      <c r="I534" s="19"/>
    </row>
    <row r="535" spans="2:9" ht="14.25" customHeight="1" thickBot="1">
      <c r="B535" s="27"/>
      <c r="C535" s="28"/>
      <c r="D535" s="245"/>
      <c r="E535" s="245"/>
      <c r="F535" s="246"/>
      <c r="G535" s="247"/>
      <c r="I535" s="19"/>
    </row>
    <row r="536" spans="2:9" ht="14.25" customHeight="1">
      <c r="B536" s="55"/>
      <c r="C536" s="235"/>
      <c r="D536" s="105"/>
      <c r="E536" s="105"/>
      <c r="F536" s="236"/>
      <c r="G536" s="237"/>
      <c r="I536" s="19"/>
    </row>
    <row r="537" spans="2:9" ht="14.25" customHeight="1">
      <c r="B537" s="45"/>
      <c r="C537" s="59"/>
      <c r="D537" s="29"/>
      <c r="E537" s="29"/>
      <c r="F537" s="30"/>
      <c r="G537" s="238"/>
      <c r="I537" s="19"/>
    </row>
    <row r="538" spans="2:9" ht="14.25" customHeight="1">
      <c r="B538" s="24"/>
      <c r="C538" s="239" t="s">
        <v>590</v>
      </c>
      <c r="D538" s="240" t="s">
        <v>152</v>
      </c>
      <c r="E538" s="240">
        <v>8</v>
      </c>
      <c r="F538" s="324">
        <v>758.92653625579999</v>
      </c>
      <c r="G538" s="325">
        <f t="shared" ref="G538:G546" si="25">F538*(100-$G$453)/100</f>
        <v>758.92653625579999</v>
      </c>
      <c r="I538" s="19"/>
    </row>
    <row r="539" spans="2:9" ht="14.25" customHeight="1">
      <c r="B539" s="7" t="s">
        <v>1402</v>
      </c>
      <c r="C539" s="231" t="s">
        <v>591</v>
      </c>
      <c r="D539" s="232" t="s">
        <v>19</v>
      </c>
      <c r="E539" s="232">
        <v>8</v>
      </c>
      <c r="F539" s="222">
        <v>988.35931746640006</v>
      </c>
      <c r="G539" s="326">
        <f t="shared" si="25"/>
        <v>988.35931746640006</v>
      </c>
      <c r="I539" s="19"/>
    </row>
    <row r="540" spans="2:9" ht="14.25" customHeight="1">
      <c r="B540" s="77" t="s">
        <v>1574</v>
      </c>
      <c r="C540" s="239" t="s">
        <v>592</v>
      </c>
      <c r="D540" s="240" t="s">
        <v>359</v>
      </c>
      <c r="E540" s="240">
        <v>10</v>
      </c>
      <c r="F540" s="324">
        <v>1149.3649901382</v>
      </c>
      <c r="G540" s="325">
        <f t="shared" si="25"/>
        <v>1149.3649901382</v>
      </c>
      <c r="I540" s="19"/>
    </row>
    <row r="541" spans="2:9" ht="14.25" customHeight="1">
      <c r="B541" s="24"/>
      <c r="C541" s="231" t="s">
        <v>593</v>
      </c>
      <c r="D541" s="232" t="s">
        <v>360</v>
      </c>
      <c r="E541" s="232">
        <v>8</v>
      </c>
      <c r="F541" s="222">
        <v>1387.6142015582</v>
      </c>
      <c r="G541" s="326">
        <f t="shared" si="25"/>
        <v>1387.6142015582</v>
      </c>
      <c r="I541" s="19"/>
    </row>
    <row r="542" spans="2:9" ht="14.25" customHeight="1">
      <c r="B542" s="24"/>
      <c r="C542" s="239" t="s">
        <v>594</v>
      </c>
      <c r="D542" s="240" t="s">
        <v>361</v>
      </c>
      <c r="E542" s="240">
        <v>5</v>
      </c>
      <c r="F542" s="324">
        <v>2328.9404640391999</v>
      </c>
      <c r="G542" s="325">
        <f t="shared" si="25"/>
        <v>2328.9404640391999</v>
      </c>
      <c r="I542" s="19"/>
    </row>
    <row r="543" spans="2:9" ht="14.25" customHeight="1">
      <c r="B543" s="24"/>
      <c r="C543" s="231" t="s">
        <v>595</v>
      </c>
      <c r="D543" s="232" t="s">
        <v>362</v>
      </c>
      <c r="E543" s="232">
        <v>2</v>
      </c>
      <c r="F543" s="222">
        <v>2484.2015491260004</v>
      </c>
      <c r="G543" s="326">
        <f t="shared" si="25"/>
        <v>2484.2015491260004</v>
      </c>
      <c r="I543" s="19"/>
    </row>
    <row r="544" spans="2:9" ht="14.25" customHeight="1">
      <c r="B544" s="24"/>
      <c r="C544" s="231" t="s">
        <v>596</v>
      </c>
      <c r="D544" s="232" t="s">
        <v>363</v>
      </c>
      <c r="E544" s="232">
        <v>1</v>
      </c>
      <c r="F544" s="222">
        <v>4924.0427882272006</v>
      </c>
      <c r="G544" s="326">
        <f t="shared" si="25"/>
        <v>4924.0427882272006</v>
      </c>
      <c r="I544" s="19"/>
    </row>
    <row r="545" spans="2:9" ht="14.25" customHeight="1">
      <c r="B545" s="6"/>
      <c r="C545" s="231" t="s">
        <v>597</v>
      </c>
      <c r="D545" s="232" t="s">
        <v>364</v>
      </c>
      <c r="E545" s="232">
        <v>1</v>
      </c>
      <c r="F545" s="222">
        <v>6166.1556566588006</v>
      </c>
      <c r="G545" s="326">
        <f t="shared" si="25"/>
        <v>6166.1556566588006</v>
      </c>
      <c r="I545" s="19"/>
    </row>
    <row r="546" spans="2:9" ht="14.25" customHeight="1">
      <c r="B546" s="6"/>
      <c r="C546" s="231" t="s">
        <v>598</v>
      </c>
      <c r="D546" s="232" t="s">
        <v>365</v>
      </c>
      <c r="E546" s="232">
        <v>1</v>
      </c>
      <c r="F546" s="222">
        <v>9315.7618561567997</v>
      </c>
      <c r="G546" s="326">
        <f t="shared" si="25"/>
        <v>9315.7618561567997</v>
      </c>
      <c r="I546" s="19"/>
    </row>
    <row r="547" spans="2:9" ht="14.25" customHeight="1">
      <c r="B547" s="6"/>
      <c r="C547" s="59"/>
      <c r="D547" s="29"/>
      <c r="E547" s="29"/>
      <c r="F547" s="30"/>
      <c r="G547" s="238"/>
      <c r="I547" s="19"/>
    </row>
    <row r="548" spans="2:9" ht="14.25" customHeight="1" thickBot="1">
      <c r="B548" s="85"/>
      <c r="C548" s="250"/>
      <c r="D548" s="251"/>
      <c r="E548" s="251"/>
      <c r="F548" s="252"/>
      <c r="G548" s="253"/>
      <c r="I548" s="19"/>
    </row>
    <row r="549" spans="2:9" ht="14.25" customHeight="1" thickBot="1">
      <c r="B549" s="27"/>
      <c r="C549" s="28"/>
      <c r="D549" s="245"/>
      <c r="E549" s="245"/>
      <c r="F549" s="246"/>
      <c r="G549" s="247"/>
      <c r="I549" s="19"/>
    </row>
    <row r="550" spans="2:9" ht="14.25" customHeight="1">
      <c r="B550" s="74"/>
      <c r="C550" s="235"/>
      <c r="D550" s="105"/>
      <c r="E550" s="105"/>
      <c r="F550" s="236"/>
      <c r="G550" s="237"/>
      <c r="I550" s="19"/>
    </row>
    <row r="551" spans="2:9" ht="14.25" customHeight="1">
      <c r="B551" s="22"/>
      <c r="C551" s="59"/>
      <c r="D551" s="29"/>
      <c r="E551" s="29"/>
      <c r="F551" s="30"/>
      <c r="G551" s="238"/>
      <c r="I551" s="19"/>
    </row>
    <row r="552" spans="2:9" ht="14.25" customHeight="1">
      <c r="B552" s="22"/>
      <c r="C552" s="239" t="s">
        <v>599</v>
      </c>
      <c r="D552" s="240" t="s">
        <v>152</v>
      </c>
      <c r="E552" s="240">
        <v>8</v>
      </c>
      <c r="F552" s="324">
        <v>857.60041016320019</v>
      </c>
      <c r="G552" s="325">
        <f t="shared" ref="G552:G560" si="26">F552*(100-$G$453)/100</f>
        <v>857.60041016320019</v>
      </c>
      <c r="I552" s="19"/>
    </row>
    <row r="553" spans="2:9" ht="14.25" customHeight="1">
      <c r="B553" s="5" t="s">
        <v>1403</v>
      </c>
      <c r="C553" s="231" t="s">
        <v>600</v>
      </c>
      <c r="D553" s="232" t="s">
        <v>19</v>
      </c>
      <c r="E553" s="232">
        <v>8</v>
      </c>
      <c r="F553" s="222">
        <v>1052.0577233826</v>
      </c>
      <c r="G553" s="326">
        <f t="shared" si="26"/>
        <v>1052.0577233826</v>
      </c>
      <c r="I553" s="19"/>
    </row>
    <row r="554" spans="2:9" ht="14.25" customHeight="1">
      <c r="B554" s="78" t="s">
        <v>1575</v>
      </c>
      <c r="C554" s="231" t="s">
        <v>601</v>
      </c>
      <c r="D554" s="232" t="s">
        <v>359</v>
      </c>
      <c r="E554" s="232">
        <v>10</v>
      </c>
      <c r="F554" s="222">
        <v>1297.5511620940003</v>
      </c>
      <c r="G554" s="326">
        <f t="shared" si="26"/>
        <v>1297.5511620940003</v>
      </c>
      <c r="I554" s="19"/>
    </row>
    <row r="555" spans="2:9" ht="14.25" customHeight="1">
      <c r="B555" s="22"/>
      <c r="C555" s="231" t="s">
        <v>602</v>
      </c>
      <c r="D555" s="232" t="s">
        <v>360</v>
      </c>
      <c r="E555" s="232">
        <v>8</v>
      </c>
      <c r="F555" s="222">
        <v>1387.6142015582</v>
      </c>
      <c r="G555" s="326">
        <f t="shared" si="26"/>
        <v>1387.6142015582</v>
      </c>
      <c r="I555" s="19"/>
    </row>
    <row r="556" spans="2:9" ht="14.25" customHeight="1">
      <c r="B556" s="22"/>
      <c r="C556" s="231" t="s">
        <v>603</v>
      </c>
      <c r="D556" s="232" t="s">
        <v>361</v>
      </c>
      <c r="E556" s="232">
        <v>5</v>
      </c>
      <c r="F556" s="222">
        <v>2328.9404640391999</v>
      </c>
      <c r="G556" s="326">
        <f t="shared" si="26"/>
        <v>2328.9404640391999</v>
      </c>
      <c r="I556" s="19"/>
    </row>
    <row r="557" spans="2:9" ht="14.25" customHeight="1">
      <c r="B557" s="22"/>
      <c r="C557" s="231" t="s">
        <v>604</v>
      </c>
      <c r="D557" s="232" t="s">
        <v>362</v>
      </c>
      <c r="E557" s="232">
        <v>2</v>
      </c>
      <c r="F557" s="222">
        <v>2484.2015491260004</v>
      </c>
      <c r="G557" s="326">
        <f t="shared" si="26"/>
        <v>2484.2015491260004</v>
      </c>
      <c r="I557" s="19"/>
    </row>
    <row r="558" spans="2:9" ht="14.25" customHeight="1">
      <c r="B558" s="4"/>
      <c r="C558" s="239" t="s">
        <v>605</v>
      </c>
      <c r="D558" s="240" t="s">
        <v>363</v>
      </c>
      <c r="E558" s="240">
        <v>1</v>
      </c>
      <c r="F558" s="324">
        <v>4924.0427882272006</v>
      </c>
      <c r="G558" s="325">
        <f t="shared" si="26"/>
        <v>4924.0427882272006</v>
      </c>
      <c r="I558" s="19"/>
    </row>
    <row r="559" spans="2:9" ht="14.25" customHeight="1">
      <c r="B559" s="4"/>
      <c r="C559" s="231" t="s">
        <v>606</v>
      </c>
      <c r="D559" s="232" t="s">
        <v>364</v>
      </c>
      <c r="E559" s="232">
        <v>1</v>
      </c>
      <c r="F559" s="222">
        <v>6166.1556566588006</v>
      </c>
      <c r="G559" s="326">
        <f t="shared" si="26"/>
        <v>6166.1556566588006</v>
      </c>
      <c r="I559" s="19"/>
    </row>
    <row r="560" spans="2:9" ht="14.25" customHeight="1">
      <c r="B560" s="22"/>
      <c r="C560" s="231" t="s">
        <v>607</v>
      </c>
      <c r="D560" s="232" t="s">
        <v>365</v>
      </c>
      <c r="E560" s="232">
        <v>1</v>
      </c>
      <c r="F560" s="222">
        <v>9315.7618561567997</v>
      </c>
      <c r="G560" s="326">
        <f t="shared" si="26"/>
        <v>9315.7618561567997</v>
      </c>
      <c r="I560" s="19"/>
    </row>
    <row r="561" spans="2:9" ht="14.25" customHeight="1">
      <c r="B561" s="22"/>
      <c r="C561" s="59"/>
      <c r="D561" s="29"/>
      <c r="E561" s="29"/>
      <c r="F561" s="30"/>
      <c r="G561" s="238"/>
      <c r="I561" s="19"/>
    </row>
    <row r="562" spans="2:9" ht="14.25" customHeight="1" thickBot="1">
      <c r="B562" s="64"/>
      <c r="C562" s="250"/>
      <c r="D562" s="251"/>
      <c r="E562" s="251"/>
      <c r="F562" s="252"/>
      <c r="G562" s="253"/>
      <c r="I562" s="19"/>
    </row>
    <row r="563" spans="2:9" ht="14.25" customHeight="1">
      <c r="B563" s="666"/>
      <c r="C563" s="59"/>
      <c r="D563" s="29"/>
      <c r="E563" s="29"/>
      <c r="F563" s="30"/>
      <c r="G563" s="392"/>
      <c r="I563" s="19"/>
    </row>
    <row r="564" spans="2:9" ht="14.25" customHeight="1" thickBot="1">
      <c r="B564" s="27"/>
      <c r="C564" s="28"/>
      <c r="D564" s="245"/>
      <c r="E564" s="245"/>
      <c r="F564" s="246"/>
      <c r="G564" s="247"/>
      <c r="I564" s="19"/>
    </row>
    <row r="565" spans="2:9" ht="14.25" customHeight="1">
      <c r="B565" s="48"/>
      <c r="C565" s="235"/>
      <c r="D565" s="105"/>
      <c r="E565" s="105"/>
      <c r="F565" s="236"/>
      <c r="G565" s="237"/>
      <c r="I565" s="19"/>
    </row>
    <row r="566" spans="2:9" ht="14.25" customHeight="1">
      <c r="B566" s="24"/>
      <c r="C566" s="59"/>
      <c r="D566" s="29"/>
      <c r="E566" s="29"/>
      <c r="F566" s="30"/>
      <c r="G566" s="238"/>
      <c r="I566" s="19"/>
    </row>
    <row r="567" spans="2:9" ht="14.25" customHeight="1">
      <c r="B567" s="7" t="s">
        <v>1404</v>
      </c>
      <c r="C567" s="239" t="s">
        <v>608</v>
      </c>
      <c r="D567" s="240" t="s">
        <v>152</v>
      </c>
      <c r="E567" s="240">
        <v>24</v>
      </c>
      <c r="F567" s="324">
        <v>1011.4223248866001</v>
      </c>
      <c r="G567" s="325">
        <f t="shared" ref="G567:G572" si="27">F567*(100-$G$453)/100</f>
        <v>1011.4223248866001</v>
      </c>
      <c r="I567" s="19"/>
    </row>
    <row r="568" spans="2:9" ht="14.25" customHeight="1">
      <c r="B568" s="7" t="s">
        <v>1405</v>
      </c>
      <c r="C568" s="231" t="s">
        <v>609</v>
      </c>
      <c r="D568" s="232" t="s">
        <v>19</v>
      </c>
      <c r="E568" s="232">
        <v>15</v>
      </c>
      <c r="F568" s="222">
        <v>1095.7165890286001</v>
      </c>
      <c r="G568" s="326">
        <f t="shared" si="27"/>
        <v>1095.7165890286001</v>
      </c>
      <c r="I568" s="19"/>
    </row>
    <row r="569" spans="2:9" ht="14.25" customHeight="1">
      <c r="B569" s="7" t="s">
        <v>1576</v>
      </c>
      <c r="C569" s="231" t="s">
        <v>610</v>
      </c>
      <c r="D569" s="232" t="s">
        <v>359</v>
      </c>
      <c r="E569" s="232">
        <v>10</v>
      </c>
      <c r="F569" s="222">
        <v>1160.0438761120001</v>
      </c>
      <c r="G569" s="326">
        <f t="shared" si="27"/>
        <v>1160.0438761120001</v>
      </c>
      <c r="I569" s="19"/>
    </row>
    <row r="570" spans="2:9" ht="14.25" customHeight="1">
      <c r="B570" s="24"/>
      <c r="C570" s="231" t="s">
        <v>611</v>
      </c>
      <c r="D570" s="232" t="s">
        <v>360</v>
      </c>
      <c r="E570" s="232">
        <v>5</v>
      </c>
      <c r="F570" s="222">
        <v>1463.9023246870004</v>
      </c>
      <c r="G570" s="326">
        <f t="shared" si="27"/>
        <v>1463.9023246870004</v>
      </c>
      <c r="I570" s="19"/>
    </row>
    <row r="571" spans="2:9" ht="14.25" customHeight="1">
      <c r="B571" s="6"/>
      <c r="C571" s="231" t="s">
        <v>612</v>
      </c>
      <c r="D571" s="232" t="s">
        <v>361</v>
      </c>
      <c r="E571" s="232">
        <v>3</v>
      </c>
      <c r="F571" s="222">
        <v>1996.2381388531999</v>
      </c>
      <c r="G571" s="326">
        <f t="shared" si="27"/>
        <v>1996.2381388531999</v>
      </c>
      <c r="I571" s="19"/>
    </row>
    <row r="572" spans="2:9" ht="14.25" customHeight="1">
      <c r="B572" s="6"/>
      <c r="C572" s="231" t="s">
        <v>613</v>
      </c>
      <c r="D572" s="232" t="s">
        <v>362</v>
      </c>
      <c r="E572" s="232">
        <v>4</v>
      </c>
      <c r="F572" s="222">
        <v>2572.9100753069997</v>
      </c>
      <c r="G572" s="326">
        <f t="shared" si="27"/>
        <v>2572.9100753069997</v>
      </c>
      <c r="I572" s="19"/>
    </row>
    <row r="573" spans="2:9" ht="14.25" customHeight="1">
      <c r="B573" s="24"/>
      <c r="C573" s="59"/>
      <c r="D573" s="59"/>
      <c r="E573" s="59"/>
      <c r="F573" s="59"/>
      <c r="G573" s="264"/>
      <c r="I573" s="19"/>
    </row>
    <row r="574" spans="2:9" ht="14.25" customHeight="1">
      <c r="B574" s="24"/>
      <c r="C574" s="59"/>
      <c r="D574" s="59"/>
      <c r="E574" s="59"/>
      <c r="F574" s="59"/>
      <c r="G574" s="264"/>
      <c r="I574" s="19"/>
    </row>
    <row r="575" spans="2:9" ht="14.25" customHeight="1" thickBot="1">
      <c r="B575" s="25"/>
      <c r="C575" s="250"/>
      <c r="D575" s="250"/>
      <c r="E575" s="250"/>
      <c r="F575" s="250"/>
      <c r="G575" s="265"/>
      <c r="I575" s="19"/>
    </row>
    <row r="576" spans="2:9" ht="14.25" customHeight="1" thickBot="1">
      <c r="B576" s="27"/>
      <c r="C576" s="28"/>
      <c r="D576" s="28"/>
      <c r="E576" s="28"/>
      <c r="F576" s="28"/>
      <c r="G576" s="28"/>
      <c r="I576" s="19"/>
    </row>
    <row r="577" spans="2:9" ht="14.25" customHeight="1">
      <c r="B577" s="74"/>
      <c r="C577" s="235"/>
      <c r="D577" s="235"/>
      <c r="E577" s="235"/>
      <c r="F577" s="235"/>
      <c r="G577" s="263"/>
      <c r="I577" s="19"/>
    </row>
    <row r="578" spans="2:9" ht="14.25" customHeight="1">
      <c r="B578" s="22"/>
      <c r="C578" s="59"/>
      <c r="D578" s="29"/>
      <c r="E578" s="29"/>
      <c r="F578" s="30"/>
      <c r="G578" s="238"/>
      <c r="I578" s="19"/>
    </row>
    <row r="579" spans="2:9" ht="14.25" customHeight="1">
      <c r="B579" s="5" t="s">
        <v>1403</v>
      </c>
      <c r="C579" s="239" t="s">
        <v>614</v>
      </c>
      <c r="D579" s="240" t="s">
        <v>19</v>
      </c>
      <c r="E579" s="240">
        <v>8</v>
      </c>
      <c r="F579" s="324">
        <v>1321.3156138930001</v>
      </c>
      <c r="G579" s="325">
        <f>F579*(100-$G$453)/100</f>
        <v>1321.3156138930001</v>
      </c>
      <c r="I579" s="19"/>
    </row>
    <row r="580" spans="2:9" ht="14.25" customHeight="1">
      <c r="B580" s="78" t="s">
        <v>1577</v>
      </c>
      <c r="C580" s="231" t="s">
        <v>615</v>
      </c>
      <c r="D580" s="232" t="s">
        <v>359</v>
      </c>
      <c r="E580" s="232">
        <v>10</v>
      </c>
      <c r="F580" s="222">
        <v>1386.2838760122002</v>
      </c>
      <c r="G580" s="326">
        <f>F580*(100-$G$453)/100</f>
        <v>1386.2838760122002</v>
      </c>
      <c r="I580" s="19"/>
    </row>
    <row r="581" spans="2:9" ht="14.25" customHeight="1">
      <c r="B581" s="78" t="s">
        <v>1578</v>
      </c>
      <c r="C581" s="231" t="s">
        <v>616</v>
      </c>
      <c r="D581" s="232" t="s">
        <v>360</v>
      </c>
      <c r="E581" s="232">
        <v>8</v>
      </c>
      <c r="F581" s="222">
        <v>1476.3469154764</v>
      </c>
      <c r="G581" s="326">
        <f>F581*(100-$G$453)/100</f>
        <v>1476.3469154763998</v>
      </c>
      <c r="I581" s="19"/>
    </row>
    <row r="582" spans="2:9" ht="14.25" customHeight="1">
      <c r="B582" s="22"/>
      <c r="C582" s="231" t="s">
        <v>617</v>
      </c>
      <c r="D582" s="232" t="s">
        <v>361</v>
      </c>
      <c r="E582" s="232">
        <v>5</v>
      </c>
      <c r="F582" s="222">
        <v>2506.3817041384004</v>
      </c>
      <c r="G582" s="326">
        <f>F582*(100-$G$453)/100</f>
        <v>2506.3817041384004</v>
      </c>
      <c r="I582" s="19"/>
    </row>
    <row r="583" spans="2:9" ht="14.25" customHeight="1">
      <c r="B583" s="22"/>
      <c r="C583" s="231" t="s">
        <v>618</v>
      </c>
      <c r="D583" s="232" t="s">
        <v>362</v>
      </c>
      <c r="E583" s="232">
        <v>2</v>
      </c>
      <c r="F583" s="222">
        <v>2994.3572082798</v>
      </c>
      <c r="G583" s="326">
        <f>F583*(100-$G$453)/100</f>
        <v>2994.3572082798</v>
      </c>
      <c r="I583" s="19"/>
    </row>
    <row r="584" spans="2:9" ht="14.25" customHeight="1">
      <c r="B584" s="22"/>
      <c r="C584" s="422"/>
      <c r="D584" s="422"/>
      <c r="E584" s="422"/>
      <c r="F584" s="422"/>
      <c r="G584" s="428"/>
      <c r="I584" s="19"/>
    </row>
    <row r="585" spans="2:9" ht="14.25" customHeight="1">
      <c r="B585" s="22"/>
      <c r="C585" s="422"/>
      <c r="D585" s="422"/>
      <c r="E585" s="422"/>
      <c r="F585" s="422"/>
      <c r="G585" s="428"/>
      <c r="I585" s="19"/>
    </row>
    <row r="586" spans="2:9" ht="14.25" customHeight="1">
      <c r="B586" s="22"/>
      <c r="C586" s="422"/>
      <c r="D586" s="422"/>
      <c r="E586" s="422"/>
      <c r="F586" s="422"/>
      <c r="G586" s="428"/>
      <c r="I586" s="19"/>
    </row>
    <row r="587" spans="2:9" ht="14.25" customHeight="1" thickBot="1">
      <c r="B587" s="64"/>
      <c r="C587" s="423"/>
      <c r="D587" s="423"/>
      <c r="E587" s="423"/>
      <c r="F587" s="423"/>
      <c r="G587" s="429"/>
      <c r="I587" s="19"/>
    </row>
    <row r="588" spans="2:9" ht="14.25" customHeight="1" thickBot="1">
      <c r="B588" s="27"/>
      <c r="C588" s="28"/>
      <c r="D588" s="28"/>
      <c r="E588" s="28"/>
      <c r="F588" s="28"/>
      <c r="G588" s="28"/>
      <c r="I588" s="19"/>
    </row>
    <row r="589" spans="2:9" ht="14.25" customHeight="1">
      <c r="B589" s="74"/>
      <c r="C589" s="235"/>
      <c r="D589" s="235"/>
      <c r="E589" s="235"/>
      <c r="F589" s="235"/>
      <c r="G589" s="263"/>
      <c r="I589" s="19"/>
    </row>
    <row r="590" spans="2:9" ht="14.25" customHeight="1">
      <c r="B590" s="22"/>
      <c r="C590" s="59"/>
      <c r="D590" s="29"/>
      <c r="E590" s="29"/>
      <c r="F590" s="30"/>
      <c r="G590" s="238"/>
      <c r="I590" s="19"/>
    </row>
    <row r="591" spans="2:9" ht="14.25" customHeight="1">
      <c r="B591" s="5" t="s">
        <v>1403</v>
      </c>
      <c r="C591" s="239" t="s">
        <v>619</v>
      </c>
      <c r="D591" s="240" t="s">
        <v>19</v>
      </c>
      <c r="E591" s="240">
        <v>8</v>
      </c>
      <c r="F591" s="324">
        <v>1321.3156138930001</v>
      </c>
      <c r="G591" s="325">
        <f>F591*(100-$G$453)/100</f>
        <v>1321.3156138930001</v>
      </c>
      <c r="I591" s="19"/>
    </row>
    <row r="592" spans="2:9" ht="14.25" customHeight="1">
      <c r="B592" s="78" t="s">
        <v>1579</v>
      </c>
      <c r="C592" s="231" t="s">
        <v>620</v>
      </c>
      <c r="D592" s="232" t="s">
        <v>359</v>
      </c>
      <c r="E592" s="232">
        <v>10</v>
      </c>
      <c r="F592" s="222">
        <v>1386.2838760122002</v>
      </c>
      <c r="G592" s="326">
        <f>F592*(100-$G$453)/100</f>
        <v>1386.2838760122002</v>
      </c>
      <c r="I592" s="19"/>
    </row>
    <row r="593" spans="2:13" ht="14.25" customHeight="1">
      <c r="B593" s="78" t="s">
        <v>1580</v>
      </c>
      <c r="C593" s="231" t="s">
        <v>621</v>
      </c>
      <c r="D593" s="232" t="s">
        <v>360</v>
      </c>
      <c r="E593" s="232">
        <v>8</v>
      </c>
      <c r="F593" s="222">
        <v>1476.3469154764</v>
      </c>
      <c r="G593" s="326">
        <f>F593*(100-$G$453)/100</f>
        <v>1476.3469154763998</v>
      </c>
      <c r="I593" s="19"/>
    </row>
    <row r="594" spans="2:13" ht="14.25" customHeight="1">
      <c r="B594" s="22"/>
      <c r="C594" s="231" t="s">
        <v>622</v>
      </c>
      <c r="D594" s="232" t="s">
        <v>361</v>
      </c>
      <c r="E594" s="232">
        <v>5</v>
      </c>
      <c r="F594" s="222">
        <v>2506.3817041384004</v>
      </c>
      <c r="G594" s="326">
        <f>F594*(100-$G$453)/100</f>
        <v>2506.3817041384004</v>
      </c>
      <c r="I594" s="19"/>
    </row>
    <row r="595" spans="2:13" ht="14.25" customHeight="1">
      <c r="B595" s="22"/>
      <c r="C595" s="231" t="s">
        <v>623</v>
      </c>
      <c r="D595" s="232" t="s">
        <v>362</v>
      </c>
      <c r="E595" s="232">
        <v>2</v>
      </c>
      <c r="F595" s="222">
        <v>2994.3572082798</v>
      </c>
      <c r="G595" s="326">
        <f>F595*(100-$G$453)/100</f>
        <v>2994.3572082798</v>
      </c>
      <c r="I595" s="19"/>
    </row>
    <row r="596" spans="2:13">
      <c r="B596" s="22"/>
      <c r="C596" s="59"/>
      <c r="D596" s="29"/>
      <c r="E596" s="29"/>
      <c r="F596" s="30"/>
      <c r="G596" s="238"/>
      <c r="I596" s="19"/>
    </row>
    <row r="597" spans="2:13">
      <c r="B597" s="22"/>
      <c r="C597" s="59"/>
      <c r="D597" s="29"/>
      <c r="E597" s="29"/>
      <c r="F597" s="30"/>
      <c r="G597" s="238"/>
      <c r="I597" s="19"/>
    </row>
    <row r="598" spans="2:13">
      <c r="B598" s="22"/>
      <c r="C598" s="59"/>
      <c r="D598" s="29"/>
      <c r="E598" s="29"/>
      <c r="F598" s="30"/>
      <c r="G598" s="238"/>
      <c r="I598" s="19"/>
    </row>
    <row r="599" spans="2:13" ht="13.5" thickBot="1">
      <c r="B599" s="64"/>
      <c r="C599" s="250"/>
      <c r="D599" s="251"/>
      <c r="E599" s="251"/>
      <c r="F599" s="252"/>
      <c r="G599" s="253"/>
      <c r="I599" s="19"/>
    </row>
    <row r="600" spans="2:13" ht="13.5" thickBot="1">
      <c r="B600" s="27"/>
      <c r="C600" s="67"/>
      <c r="D600" s="8"/>
      <c r="E600" s="8"/>
      <c r="F600" s="68"/>
      <c r="G600" s="18"/>
      <c r="I600" s="19"/>
    </row>
    <row r="601" spans="2:13">
      <c r="B601" s="74"/>
      <c r="C601" s="235"/>
      <c r="D601" s="235"/>
      <c r="E601" s="235"/>
      <c r="F601" s="235"/>
      <c r="G601" s="263"/>
    </row>
    <row r="602" spans="2:13" ht="15">
      <c r="B602" s="5" t="s">
        <v>2467</v>
      </c>
      <c r="C602" s="59"/>
      <c r="D602" s="29"/>
      <c r="E602" s="29"/>
      <c r="F602" s="30"/>
      <c r="G602" s="238"/>
    </row>
    <row r="603" spans="2:13" ht="14.25" customHeight="1">
      <c r="B603" s="78" t="s">
        <v>2469</v>
      </c>
      <c r="C603" s="239">
        <v>163016050</v>
      </c>
      <c r="D603" s="240">
        <v>50</v>
      </c>
      <c r="E603" s="240">
        <v>1</v>
      </c>
      <c r="F603" s="324">
        <v>4460.7719780219786</v>
      </c>
      <c r="G603" s="325">
        <f t="shared" ref="G603:G609" si="28">F603*(100-$G$453)/100</f>
        <v>4460.7719780219786</v>
      </c>
      <c r="L603" s="19"/>
      <c r="M603" s="19"/>
    </row>
    <row r="604" spans="2:13" ht="14.25" customHeight="1">
      <c r="B604" s="78" t="s">
        <v>2468</v>
      </c>
      <c r="C604" s="239">
        <v>163016063</v>
      </c>
      <c r="D604" s="232">
        <v>63</v>
      </c>
      <c r="E604" s="232">
        <v>1</v>
      </c>
      <c r="F604" s="222">
        <v>4831.6895604395604</v>
      </c>
      <c r="G604" s="326">
        <f t="shared" si="28"/>
        <v>4831.6895604395604</v>
      </c>
      <c r="L604" s="19"/>
      <c r="M604" s="19"/>
    </row>
    <row r="605" spans="2:13" ht="14.25" customHeight="1">
      <c r="B605" s="78"/>
      <c r="C605" s="239">
        <v>163016090</v>
      </c>
      <c r="D605" s="232">
        <v>90</v>
      </c>
      <c r="E605" s="232">
        <v>1</v>
      </c>
      <c r="F605" s="222">
        <v>6764.3653846153829</v>
      </c>
      <c r="G605" s="326">
        <f t="shared" si="28"/>
        <v>6764.3653846153829</v>
      </c>
      <c r="L605" s="19"/>
      <c r="M605" s="19"/>
    </row>
    <row r="606" spans="2:13" ht="14.25" customHeight="1">
      <c r="B606" s="22"/>
      <c r="C606" s="239">
        <v>163016110</v>
      </c>
      <c r="D606" s="232">
        <v>110</v>
      </c>
      <c r="E606" s="232">
        <v>1</v>
      </c>
      <c r="F606" s="222">
        <v>10854.219780219779</v>
      </c>
      <c r="G606" s="326">
        <f t="shared" si="28"/>
        <v>10854.219780219779</v>
      </c>
      <c r="L606" s="19"/>
      <c r="M606" s="19"/>
    </row>
    <row r="607" spans="2:13" ht="14.25" customHeight="1">
      <c r="B607" s="22"/>
      <c r="C607" s="239">
        <v>163016125</v>
      </c>
      <c r="D607" s="232">
        <v>125</v>
      </c>
      <c r="E607" s="232">
        <v>1</v>
      </c>
      <c r="F607" s="222">
        <v>11283.703296703296</v>
      </c>
      <c r="G607" s="326">
        <f t="shared" si="28"/>
        <v>11283.703296703296</v>
      </c>
      <c r="L607" s="19"/>
      <c r="M607" s="19"/>
    </row>
    <row r="608" spans="2:13" ht="14.25" customHeight="1">
      <c r="B608" s="22"/>
      <c r="C608" s="239">
        <v>163016160</v>
      </c>
      <c r="D608" s="232">
        <v>160</v>
      </c>
      <c r="E608" s="232">
        <v>1</v>
      </c>
      <c r="F608" s="222">
        <v>19990.505494505494</v>
      </c>
      <c r="G608" s="326">
        <f t="shared" si="28"/>
        <v>19990.505494505494</v>
      </c>
      <c r="L608" s="19"/>
      <c r="M608" s="19"/>
    </row>
    <row r="609" spans="2:13" ht="14.25" customHeight="1">
      <c r="B609" s="22"/>
      <c r="C609" s="239">
        <v>163016180</v>
      </c>
      <c r="D609" s="232">
        <v>180</v>
      </c>
      <c r="E609" s="232">
        <v>1</v>
      </c>
      <c r="F609" s="222">
        <v>20507.837912087911</v>
      </c>
      <c r="G609" s="326">
        <f t="shared" si="28"/>
        <v>20507.837912087911</v>
      </c>
      <c r="L609" s="19"/>
      <c r="M609" s="19"/>
    </row>
    <row r="610" spans="2:13">
      <c r="B610" s="22"/>
      <c r="C610" s="59"/>
      <c r="D610" s="29"/>
      <c r="E610" s="29"/>
      <c r="F610" s="30"/>
      <c r="G610" s="238"/>
    </row>
    <row r="611" spans="2:13" ht="13.5" thickBot="1">
      <c r="B611" s="64"/>
      <c r="C611" s="250"/>
      <c r="D611" s="251"/>
      <c r="E611" s="251"/>
      <c r="F611" s="252"/>
      <c r="G611" s="253"/>
    </row>
  </sheetData>
  <mergeCells count="15">
    <mergeCell ref="C7:G8"/>
    <mergeCell ref="C59:G59"/>
    <mergeCell ref="C61:G62"/>
    <mergeCell ref="C91:G91"/>
    <mergeCell ref="B2:G2"/>
    <mergeCell ref="B3:B5"/>
    <mergeCell ref="D3:D5"/>
    <mergeCell ref="E3:E5"/>
    <mergeCell ref="F3:F5"/>
    <mergeCell ref="G3:G4"/>
    <mergeCell ref="C231:G234"/>
    <mergeCell ref="C238:G241"/>
    <mergeCell ref="C242:G243"/>
    <mergeCell ref="C250:G251"/>
    <mergeCell ref="C36:G37"/>
  </mergeCells>
  <printOptions horizontalCentered="1"/>
  <pageMargins left="0.59055118110236227" right="0.39370078740157483" top="0" bottom="1.1811023622047245" header="0" footer="0"/>
  <pageSetup scale="85" fitToHeight="0" orientation="portrait" r:id="rId1"/>
  <headerFooter scaleWithDoc="0">
    <oddFooter>&amp;L&amp;"Calibri,Tučné"&amp;9
&amp;10CLEVELINGS s.r.o.&amp;"Calibri,Obyčejné"
Míškovice 238
768 52 Míškovice&amp;"Arial,Obyčejné"
&amp;C&amp;G
&amp;R&amp;"Calibri,Obyčejné"&amp;9
&amp;10Tel.:  +420 573 033 029
sales@clevelings.cz
www.clevelings.cz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1" tint="0.499984740745262"/>
  </sheetPr>
  <dimension ref="B1:M690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2" customWidth="1"/>
    <col min="2" max="2" width="35.7109375" style="27" customWidth="1"/>
    <col min="3" max="3" width="13.28515625" style="33" customWidth="1"/>
    <col min="4" max="4" width="15.7109375" style="8" customWidth="1"/>
    <col min="5" max="5" width="10.7109375" style="12" customWidth="1"/>
    <col min="6" max="7" width="14.7109375" style="15" customWidth="1"/>
    <col min="8" max="8" width="1.28515625" style="12" customWidth="1"/>
    <col min="9" max="9" width="9.140625" style="12"/>
    <col min="10" max="10" width="9.140625" style="44"/>
    <col min="11" max="11" width="11.7109375" style="12" bestFit="1" customWidth="1"/>
    <col min="12" max="12" width="9.140625" style="12"/>
    <col min="13" max="13" width="10" style="12" bestFit="1" customWidth="1"/>
    <col min="14" max="16384" width="9.140625" style="12"/>
  </cols>
  <sheetData>
    <row r="1" spans="2:11" ht="12.75" customHeight="1"/>
    <row r="2" spans="2:11" ht="21.75" customHeight="1">
      <c r="B2" s="1029" t="s">
        <v>1566</v>
      </c>
      <c r="C2" s="1029"/>
      <c r="D2" s="1029"/>
      <c r="E2" s="1029"/>
      <c r="F2" s="1029"/>
      <c r="G2" s="1029"/>
    </row>
    <row r="3" spans="2:11" ht="14.25" customHeight="1">
      <c r="B3" s="1053" t="s">
        <v>1424</v>
      </c>
      <c r="C3" s="1037" t="s">
        <v>1377</v>
      </c>
      <c r="D3" s="1034" t="s">
        <v>1543</v>
      </c>
      <c r="E3" s="1037" t="s">
        <v>1408</v>
      </c>
      <c r="F3" s="1060" t="s">
        <v>1542</v>
      </c>
      <c r="G3" s="1043" t="s">
        <v>1544</v>
      </c>
    </row>
    <row r="4" spans="2:11" ht="14.25" customHeight="1">
      <c r="B4" s="1054"/>
      <c r="C4" s="1038"/>
      <c r="D4" s="1035"/>
      <c r="E4" s="1038"/>
      <c r="F4" s="1061"/>
      <c r="G4" s="1044"/>
    </row>
    <row r="5" spans="2:11" ht="14.25" customHeight="1">
      <c r="B5" s="1055"/>
      <c r="C5" s="1039"/>
      <c r="D5" s="1036"/>
      <c r="E5" s="1039"/>
      <c r="F5" s="1062"/>
      <c r="G5" s="670">
        <f>'RABATOVÝ LIST '!J10</f>
        <v>0</v>
      </c>
    </row>
    <row r="6" spans="2:11" ht="14.25" customHeight="1" thickBot="1">
      <c r="C6" s="174"/>
      <c r="D6" s="176"/>
      <c r="G6" s="44"/>
    </row>
    <row r="7" spans="2:11" ht="14.25" customHeight="1">
      <c r="B7" s="229"/>
      <c r="C7" s="1020" t="s">
        <v>1569</v>
      </c>
      <c r="D7" s="1020"/>
      <c r="E7" s="1020"/>
      <c r="F7" s="1020"/>
      <c r="G7" s="1021"/>
    </row>
    <row r="8" spans="2:11" ht="14.25" customHeight="1">
      <c r="B8" s="230"/>
      <c r="C8" s="1018"/>
      <c r="D8" s="1018"/>
      <c r="E8" s="1018"/>
      <c r="F8" s="1018"/>
      <c r="G8" s="1019"/>
    </row>
    <row r="9" spans="2:11" ht="14.25" customHeight="1">
      <c r="B9" s="4"/>
      <c r="C9" s="1018"/>
      <c r="D9" s="1018"/>
      <c r="E9" s="1018"/>
      <c r="F9" s="1018"/>
      <c r="G9" s="1019"/>
    </row>
    <row r="10" spans="2:11" ht="14.25" customHeight="1">
      <c r="B10" s="4"/>
      <c r="C10" s="239">
        <v>17116025</v>
      </c>
      <c r="D10" s="240">
        <v>25</v>
      </c>
      <c r="E10" s="240">
        <v>40</v>
      </c>
      <c r="F10" s="324">
        <v>93.473510409400006</v>
      </c>
      <c r="G10" s="325">
        <f>F10*(100-$G$5)/100</f>
        <v>93.473510409400006</v>
      </c>
      <c r="J10" s="988"/>
      <c r="K10" s="44"/>
    </row>
    <row r="11" spans="2:11" ht="14.25" customHeight="1">
      <c r="B11" s="5" t="s">
        <v>1428</v>
      </c>
      <c r="C11" s="231">
        <v>17116032</v>
      </c>
      <c r="D11" s="232">
        <v>32</v>
      </c>
      <c r="E11" s="232">
        <v>40</v>
      </c>
      <c r="F11" s="222">
        <v>107.73218148880002</v>
      </c>
      <c r="G11" s="326">
        <f t="shared" ref="G11:G27" si="0">F11*(100-$G$5)/100</f>
        <v>107.73218148880001</v>
      </c>
      <c r="J11" s="987"/>
      <c r="K11" s="44"/>
    </row>
    <row r="12" spans="2:11" ht="14.25" customHeight="1">
      <c r="B12" s="4"/>
      <c r="C12" s="231">
        <v>17116040</v>
      </c>
      <c r="D12" s="232">
        <v>40</v>
      </c>
      <c r="E12" s="232">
        <v>40</v>
      </c>
      <c r="F12" s="222">
        <v>128.34013358320001</v>
      </c>
      <c r="G12" s="326">
        <f t="shared" si="0"/>
        <v>128.34013358320001</v>
      </c>
      <c r="K12" s="44"/>
    </row>
    <row r="13" spans="2:11" ht="14.25" customHeight="1">
      <c r="B13" s="4"/>
      <c r="C13" s="231">
        <v>17116050</v>
      </c>
      <c r="D13" s="232">
        <v>50</v>
      </c>
      <c r="E13" s="232">
        <v>20</v>
      </c>
      <c r="F13" s="222">
        <v>172.70044360800003</v>
      </c>
      <c r="G13" s="326">
        <f t="shared" si="0"/>
        <v>172.70044360800003</v>
      </c>
      <c r="K13" s="44"/>
    </row>
    <row r="14" spans="2:11" ht="14.25" customHeight="1">
      <c r="B14" s="230"/>
      <c r="C14" s="231">
        <v>17116063</v>
      </c>
      <c r="D14" s="232">
        <v>63</v>
      </c>
      <c r="E14" s="232">
        <v>38</v>
      </c>
      <c r="F14" s="222">
        <v>196.45280153840002</v>
      </c>
      <c r="G14" s="326">
        <f t="shared" si="0"/>
        <v>196.45280153840002</v>
      </c>
      <c r="K14" s="44"/>
    </row>
    <row r="15" spans="2:11" ht="14.25" customHeight="1">
      <c r="B15" s="230"/>
      <c r="C15" s="231">
        <v>17116075</v>
      </c>
      <c r="D15" s="232">
        <v>75</v>
      </c>
      <c r="E15" s="232">
        <v>32</v>
      </c>
      <c r="F15" s="222">
        <v>289.93840581640001</v>
      </c>
      <c r="G15" s="326">
        <f t="shared" si="0"/>
        <v>289.93840581640001</v>
      </c>
      <c r="K15" s="44"/>
    </row>
    <row r="16" spans="2:11" ht="14.25" customHeight="1">
      <c r="B16" s="230"/>
      <c r="C16" s="231">
        <v>17116090</v>
      </c>
      <c r="D16" s="232">
        <v>90</v>
      </c>
      <c r="E16" s="232">
        <v>16</v>
      </c>
      <c r="F16" s="222">
        <v>320.0279508932</v>
      </c>
      <c r="G16" s="326">
        <f t="shared" si="0"/>
        <v>320.0279508932</v>
      </c>
      <c r="K16" s="44"/>
    </row>
    <row r="17" spans="2:13" ht="14.25" customHeight="1">
      <c r="B17" s="230"/>
      <c r="C17" s="231">
        <v>17116110</v>
      </c>
      <c r="D17" s="232">
        <v>110</v>
      </c>
      <c r="E17" s="232">
        <v>12</v>
      </c>
      <c r="F17" s="222">
        <v>405.59207123820005</v>
      </c>
      <c r="G17" s="326">
        <f t="shared" si="0"/>
        <v>405.59207123820011</v>
      </c>
      <c r="K17" s="44"/>
    </row>
    <row r="18" spans="2:13" ht="14.25" customHeight="1">
      <c r="B18" s="230"/>
      <c r="C18" s="231">
        <v>17116125</v>
      </c>
      <c r="D18" s="232">
        <v>125</v>
      </c>
      <c r="E18" s="232">
        <v>10</v>
      </c>
      <c r="F18" s="222">
        <v>587.7862016972</v>
      </c>
      <c r="G18" s="326">
        <f t="shared" si="0"/>
        <v>587.7862016972</v>
      </c>
      <c r="K18" s="44"/>
    </row>
    <row r="19" spans="2:13" ht="14.25" customHeight="1">
      <c r="B19" s="230"/>
      <c r="C19" s="231">
        <v>17116140</v>
      </c>
      <c r="D19" s="232">
        <v>140</v>
      </c>
      <c r="E19" s="232">
        <v>12</v>
      </c>
      <c r="F19" s="222">
        <v>758.87816078140008</v>
      </c>
      <c r="G19" s="326">
        <f t="shared" si="0"/>
        <v>758.87816078140008</v>
      </c>
      <c r="K19" s="44"/>
    </row>
    <row r="20" spans="2:13" ht="14.25" customHeight="1">
      <c r="B20" s="230"/>
      <c r="C20" s="231">
        <v>17116160</v>
      </c>
      <c r="D20" s="232">
        <v>160</v>
      </c>
      <c r="E20" s="232">
        <v>12</v>
      </c>
      <c r="F20" s="222">
        <v>847.6108746996</v>
      </c>
      <c r="G20" s="326">
        <f t="shared" si="0"/>
        <v>847.6108746996</v>
      </c>
      <c r="K20" s="44"/>
    </row>
    <row r="21" spans="2:13" ht="14.25" customHeight="1">
      <c r="B21" s="230"/>
      <c r="C21" s="231">
        <v>17116180</v>
      </c>
      <c r="D21" s="232">
        <v>180</v>
      </c>
      <c r="E21" s="232">
        <v>9</v>
      </c>
      <c r="F21" s="222">
        <v>1327.6528010393999</v>
      </c>
      <c r="G21" s="326">
        <f t="shared" si="0"/>
        <v>1327.6528010393999</v>
      </c>
      <c r="K21" s="44"/>
    </row>
    <row r="22" spans="2:13" ht="14.25" customHeight="1">
      <c r="B22" s="230"/>
      <c r="C22" s="231">
        <v>17116200</v>
      </c>
      <c r="D22" s="232">
        <v>200</v>
      </c>
      <c r="E22" s="232" t="s">
        <v>15</v>
      </c>
      <c r="F22" s="222">
        <v>1118.2474662304001</v>
      </c>
      <c r="G22" s="326">
        <f t="shared" si="0"/>
        <v>1118.2474662304001</v>
      </c>
      <c r="K22" s="44"/>
    </row>
    <row r="23" spans="2:13" ht="14.25" customHeight="1">
      <c r="B23" s="230"/>
      <c r="C23" s="231">
        <v>17116225</v>
      </c>
      <c r="D23" s="232">
        <v>225</v>
      </c>
      <c r="E23" s="232" t="s">
        <v>15</v>
      </c>
      <c r="F23" s="222">
        <v>1728.4798880492001</v>
      </c>
      <c r="G23" s="326">
        <f t="shared" si="0"/>
        <v>1728.4798880492003</v>
      </c>
      <c r="K23" s="44"/>
    </row>
    <row r="24" spans="2:13" ht="14.25" customHeight="1">
      <c r="B24" s="230"/>
      <c r="C24" s="231">
        <v>17116250</v>
      </c>
      <c r="D24" s="232">
        <v>250</v>
      </c>
      <c r="E24" s="232" t="s">
        <v>15</v>
      </c>
      <c r="F24" s="222">
        <v>2099.2174299822</v>
      </c>
      <c r="G24" s="326">
        <f t="shared" si="0"/>
        <v>2099.2174299822</v>
      </c>
      <c r="K24" s="44"/>
    </row>
    <row r="25" spans="2:13" ht="14.25" customHeight="1">
      <c r="B25" s="230"/>
      <c r="C25" s="231">
        <v>17116280</v>
      </c>
      <c r="D25" s="232">
        <v>280</v>
      </c>
      <c r="E25" s="232" t="s">
        <v>15</v>
      </c>
      <c r="F25" s="222">
        <v>4509.9245396260003</v>
      </c>
      <c r="G25" s="326">
        <f t="shared" si="0"/>
        <v>4509.9245396260003</v>
      </c>
      <c r="K25" s="44"/>
    </row>
    <row r="26" spans="2:13" ht="14.25" customHeight="1">
      <c r="B26" s="230"/>
      <c r="C26" s="231">
        <v>17116315</v>
      </c>
      <c r="D26" s="232">
        <v>315</v>
      </c>
      <c r="E26" s="232" t="s">
        <v>15</v>
      </c>
      <c r="F26" s="222">
        <v>5657.378698525401</v>
      </c>
      <c r="G26" s="326">
        <f t="shared" si="0"/>
        <v>5657.378698525401</v>
      </c>
      <c r="K26" s="44"/>
    </row>
    <row r="27" spans="2:13" ht="14.25" customHeight="1">
      <c r="B27" s="230"/>
      <c r="C27" s="231">
        <v>17116355</v>
      </c>
      <c r="D27" s="232">
        <v>355</v>
      </c>
      <c r="E27" s="232" t="s">
        <v>15</v>
      </c>
      <c r="F27" s="222">
        <v>10597.4700503848</v>
      </c>
      <c r="G27" s="326">
        <f t="shared" si="0"/>
        <v>10597.4700503848</v>
      </c>
      <c r="K27" s="44"/>
      <c r="M27" s="44"/>
    </row>
    <row r="28" spans="2:13" ht="14.25" customHeight="1">
      <c r="B28" s="230"/>
      <c r="C28" s="336">
        <v>17116400</v>
      </c>
      <c r="D28" s="337">
        <v>400</v>
      </c>
      <c r="E28" s="337" t="s">
        <v>15</v>
      </c>
      <c r="F28" s="357" t="s">
        <v>1373</v>
      </c>
      <c r="G28" s="358" t="str">
        <f>F28</f>
        <v>na dotaz</v>
      </c>
      <c r="K28" s="44"/>
      <c r="M28" s="44"/>
    </row>
    <row r="29" spans="2:13" ht="14.25" customHeight="1">
      <c r="B29" s="230"/>
      <c r="C29" s="336">
        <v>17116450</v>
      </c>
      <c r="D29" s="337">
        <v>450</v>
      </c>
      <c r="E29" s="337" t="s">
        <v>15</v>
      </c>
      <c r="F29" s="357" t="s">
        <v>1373</v>
      </c>
      <c r="G29" s="358" t="str">
        <f>F29</f>
        <v>na dotaz</v>
      </c>
      <c r="K29" s="44"/>
      <c r="M29" s="44"/>
    </row>
    <row r="30" spans="2:13" ht="14.25" customHeight="1">
      <c r="B30" s="230"/>
      <c r="C30" s="336">
        <v>17116500</v>
      </c>
      <c r="D30" s="337">
        <v>500</v>
      </c>
      <c r="E30" s="337" t="s">
        <v>15</v>
      </c>
      <c r="F30" s="357" t="s">
        <v>1373</v>
      </c>
      <c r="G30" s="358" t="str">
        <f>F30</f>
        <v>na dotaz</v>
      </c>
      <c r="K30" s="44"/>
      <c r="M30" s="44"/>
    </row>
    <row r="31" spans="2:13" ht="14.25" customHeight="1">
      <c r="B31" s="230"/>
      <c r="C31" s="336">
        <v>17116560</v>
      </c>
      <c r="D31" s="337">
        <v>560</v>
      </c>
      <c r="E31" s="337" t="s">
        <v>15</v>
      </c>
      <c r="F31" s="357" t="s">
        <v>1373</v>
      </c>
      <c r="G31" s="358" t="str">
        <f>F31</f>
        <v>na dotaz</v>
      </c>
      <c r="H31" s="42"/>
      <c r="K31" s="44"/>
      <c r="M31" s="44"/>
    </row>
    <row r="32" spans="2:13" ht="14.25" customHeight="1">
      <c r="B32" s="230"/>
      <c r="C32" s="336">
        <v>17116630</v>
      </c>
      <c r="D32" s="337">
        <v>630</v>
      </c>
      <c r="E32" s="337" t="s">
        <v>15</v>
      </c>
      <c r="F32" s="357" t="s">
        <v>1373</v>
      </c>
      <c r="G32" s="358" t="str">
        <f>F32</f>
        <v>na dotaz</v>
      </c>
      <c r="K32" s="44"/>
      <c r="M32" s="44"/>
    </row>
    <row r="33" spans="2:13" ht="14.25" customHeight="1">
      <c r="B33" s="230"/>
      <c r="C33" s="1056" t="s">
        <v>1568</v>
      </c>
      <c r="D33" s="1056"/>
      <c r="E33" s="1056"/>
      <c r="F33" s="1056"/>
      <c r="G33" s="1057"/>
      <c r="K33" s="44"/>
      <c r="M33" s="44"/>
    </row>
    <row r="34" spans="2:13" ht="14.25" customHeight="1">
      <c r="B34" s="230"/>
      <c r="C34" s="1018"/>
      <c r="D34" s="1018"/>
      <c r="E34" s="1018"/>
      <c r="F34" s="1018"/>
      <c r="G34" s="1019"/>
      <c r="K34" s="44"/>
      <c r="M34" s="44"/>
    </row>
    <row r="35" spans="2:13" ht="14.25" customHeight="1">
      <c r="B35" s="230"/>
      <c r="C35" s="1018"/>
      <c r="D35" s="1018"/>
      <c r="E35" s="1018"/>
      <c r="F35" s="1018"/>
      <c r="G35" s="1019"/>
      <c r="K35" s="44"/>
      <c r="M35" s="44"/>
    </row>
    <row r="36" spans="2:13" ht="14.25" customHeight="1">
      <c r="B36" s="4"/>
      <c r="C36" s="239">
        <v>17110040</v>
      </c>
      <c r="D36" s="240">
        <v>40</v>
      </c>
      <c r="E36" s="240">
        <v>40</v>
      </c>
      <c r="F36" s="324">
        <v>128.34013358320001</v>
      </c>
      <c r="G36" s="325">
        <f t="shared" ref="G36:G51" si="1">F36*(100-$G$5)/100</f>
        <v>128.34013358320001</v>
      </c>
      <c r="K36" s="44"/>
      <c r="M36" s="44"/>
    </row>
    <row r="37" spans="2:13" ht="14.25" customHeight="1">
      <c r="B37" s="4"/>
      <c r="C37" s="231">
        <v>17110050</v>
      </c>
      <c r="D37" s="232">
        <v>50</v>
      </c>
      <c r="E37" s="232">
        <v>20</v>
      </c>
      <c r="F37" s="222">
        <v>164.05332755900002</v>
      </c>
      <c r="G37" s="326">
        <f t="shared" si="1"/>
        <v>164.05332755900002</v>
      </c>
      <c r="K37" s="44"/>
      <c r="M37" s="44"/>
    </row>
    <row r="38" spans="2:13" ht="14.25" customHeight="1">
      <c r="B38" s="4"/>
      <c r="C38" s="231">
        <v>17110063</v>
      </c>
      <c r="D38" s="232">
        <v>63</v>
      </c>
      <c r="E38" s="232">
        <v>38</v>
      </c>
      <c r="F38" s="222">
        <v>184.58871644180002</v>
      </c>
      <c r="G38" s="326">
        <f t="shared" si="1"/>
        <v>184.58871644180002</v>
      </c>
      <c r="K38" s="44"/>
      <c r="M38" s="44"/>
    </row>
    <row r="39" spans="2:13" ht="14.25" customHeight="1">
      <c r="B39" s="4"/>
      <c r="C39" s="231">
        <v>17110075</v>
      </c>
      <c r="D39" s="232">
        <v>75</v>
      </c>
      <c r="E39" s="232">
        <v>32</v>
      </c>
      <c r="F39" s="222">
        <v>273.75680962960007</v>
      </c>
      <c r="G39" s="326">
        <f t="shared" si="1"/>
        <v>273.75680962960007</v>
      </c>
      <c r="K39" s="44"/>
      <c r="M39" s="44"/>
    </row>
    <row r="40" spans="2:13" ht="14.25" customHeight="1">
      <c r="B40" s="230"/>
      <c r="C40" s="231">
        <v>17110090</v>
      </c>
      <c r="D40" s="232">
        <v>90</v>
      </c>
      <c r="E40" s="232">
        <v>16</v>
      </c>
      <c r="F40" s="222">
        <v>301.70573996420001</v>
      </c>
      <c r="G40" s="326">
        <f t="shared" si="1"/>
        <v>301.70573996420001</v>
      </c>
      <c r="K40" s="44"/>
      <c r="M40" s="44"/>
    </row>
    <row r="41" spans="2:13" ht="14.25" customHeight="1">
      <c r="B41" s="230"/>
      <c r="C41" s="231">
        <v>17110110</v>
      </c>
      <c r="D41" s="232">
        <v>110</v>
      </c>
      <c r="E41" s="232">
        <v>12</v>
      </c>
      <c r="F41" s="222">
        <v>399.10975766860008</v>
      </c>
      <c r="G41" s="326">
        <f t="shared" si="1"/>
        <v>399.10975766860008</v>
      </c>
      <c r="I41" s="671"/>
      <c r="K41" s="44"/>
      <c r="M41" s="44"/>
    </row>
    <row r="42" spans="2:13" ht="14.25" customHeight="1">
      <c r="B42" s="230"/>
      <c r="C42" s="231">
        <v>17110125</v>
      </c>
      <c r="D42" s="232">
        <v>125</v>
      </c>
      <c r="E42" s="232">
        <v>10</v>
      </c>
      <c r="F42" s="222">
        <v>556.51145749760008</v>
      </c>
      <c r="G42" s="326">
        <f t="shared" si="1"/>
        <v>556.51145749760008</v>
      </c>
      <c r="K42" s="44"/>
      <c r="M42" s="44"/>
    </row>
    <row r="43" spans="2:13" ht="14.25" customHeight="1">
      <c r="B43" s="230"/>
      <c r="C43" s="231">
        <v>17110140</v>
      </c>
      <c r="D43" s="232">
        <v>140</v>
      </c>
      <c r="E43" s="232">
        <v>12</v>
      </c>
      <c r="F43" s="222">
        <v>745.96190911659994</v>
      </c>
      <c r="G43" s="326">
        <f t="shared" si="1"/>
        <v>745.96190911660005</v>
      </c>
      <c r="K43" s="44"/>
      <c r="M43" s="44"/>
    </row>
    <row r="44" spans="2:13" ht="14.25" customHeight="1">
      <c r="B44" s="230"/>
      <c r="C44" s="231">
        <v>17110160</v>
      </c>
      <c r="D44" s="232">
        <v>160</v>
      </c>
      <c r="E44" s="232">
        <v>12</v>
      </c>
      <c r="F44" s="222">
        <v>821.71790202700015</v>
      </c>
      <c r="G44" s="326">
        <f t="shared" si="1"/>
        <v>821.71790202700004</v>
      </c>
      <c r="K44" s="44"/>
      <c r="M44" s="44"/>
    </row>
    <row r="45" spans="2:13" ht="14.25" customHeight="1">
      <c r="B45" s="230"/>
      <c r="C45" s="231">
        <v>17110180</v>
      </c>
      <c r="D45" s="232">
        <v>180</v>
      </c>
      <c r="E45" s="232">
        <v>9</v>
      </c>
      <c r="F45" s="222">
        <v>1275.8910434314</v>
      </c>
      <c r="G45" s="326">
        <f t="shared" si="1"/>
        <v>1275.8910434314</v>
      </c>
      <c r="K45" s="44"/>
      <c r="M45" s="44"/>
    </row>
    <row r="46" spans="2:13" ht="14.25" customHeight="1">
      <c r="B46" s="230"/>
      <c r="C46" s="231">
        <v>17110200</v>
      </c>
      <c r="D46" s="232">
        <v>200</v>
      </c>
      <c r="E46" s="232" t="s">
        <v>15</v>
      </c>
      <c r="F46" s="222">
        <v>1077.2734394136</v>
      </c>
      <c r="G46" s="326">
        <f t="shared" si="1"/>
        <v>1077.2734394136</v>
      </c>
      <c r="K46" s="44"/>
      <c r="M46" s="44"/>
    </row>
    <row r="47" spans="2:13" ht="14.25" customHeight="1">
      <c r="B47" s="230"/>
      <c r="C47" s="231">
        <v>17110225</v>
      </c>
      <c r="D47" s="232">
        <v>225</v>
      </c>
      <c r="E47" s="232" t="s">
        <v>15</v>
      </c>
      <c r="F47" s="222">
        <v>1705.8522598986001</v>
      </c>
      <c r="G47" s="326">
        <f t="shared" si="1"/>
        <v>1705.8522598986001</v>
      </c>
      <c r="K47" s="44"/>
      <c r="M47" s="44"/>
    </row>
    <row r="48" spans="2:13" ht="14.25" customHeight="1">
      <c r="B48" s="230"/>
      <c r="C48" s="231">
        <v>17110250</v>
      </c>
      <c r="D48" s="232">
        <v>250</v>
      </c>
      <c r="E48" s="232" t="s">
        <v>15</v>
      </c>
      <c r="F48" s="222">
        <v>2040.9975465418001</v>
      </c>
      <c r="G48" s="326">
        <f t="shared" si="1"/>
        <v>2040.9975465418001</v>
      </c>
      <c r="K48" s="44"/>
      <c r="M48" s="44"/>
    </row>
    <row r="49" spans="2:13" ht="14.25" customHeight="1">
      <c r="B49" s="230"/>
      <c r="C49" s="231">
        <v>17110280</v>
      </c>
      <c r="D49" s="232">
        <v>280</v>
      </c>
      <c r="E49" s="232" t="s">
        <v>15</v>
      </c>
      <c r="F49" s="222">
        <v>3943.8468320658008</v>
      </c>
      <c r="G49" s="326">
        <f t="shared" si="1"/>
        <v>3943.8468320658008</v>
      </c>
      <c r="K49" s="44"/>
      <c r="M49" s="44"/>
    </row>
    <row r="50" spans="2:13" ht="14.25" customHeight="1">
      <c r="B50" s="230"/>
      <c r="C50" s="231">
        <v>17110315</v>
      </c>
      <c r="D50" s="232">
        <v>315</v>
      </c>
      <c r="E50" s="232" t="s">
        <v>15</v>
      </c>
      <c r="F50" s="222">
        <v>4758.1390987724008</v>
      </c>
      <c r="G50" s="326">
        <f t="shared" si="1"/>
        <v>4758.1390987724008</v>
      </c>
      <c r="K50" s="44"/>
      <c r="M50" s="44"/>
    </row>
    <row r="51" spans="2:13" ht="14.25" customHeight="1">
      <c r="B51" s="230"/>
      <c r="C51" s="231">
        <v>17110355</v>
      </c>
      <c r="D51" s="232">
        <v>355</v>
      </c>
      <c r="E51" s="232" t="s">
        <v>15</v>
      </c>
      <c r="F51" s="222">
        <v>8988.0180170967997</v>
      </c>
      <c r="G51" s="326">
        <f t="shared" si="1"/>
        <v>8988.0180170967997</v>
      </c>
      <c r="K51" s="44"/>
      <c r="M51" s="44"/>
    </row>
    <row r="52" spans="2:13" ht="14.25" customHeight="1">
      <c r="B52" s="230"/>
      <c r="C52" s="336">
        <v>17110400</v>
      </c>
      <c r="D52" s="337">
        <v>400</v>
      </c>
      <c r="E52" s="337" t="s">
        <v>15</v>
      </c>
      <c r="F52" s="357" t="s">
        <v>1373</v>
      </c>
      <c r="G52" s="358" t="str">
        <f>F52</f>
        <v>na dotaz</v>
      </c>
      <c r="K52" s="44"/>
      <c r="M52" s="44"/>
    </row>
    <row r="53" spans="2:13" ht="14.25" customHeight="1">
      <c r="B53" s="230"/>
      <c r="C53" s="336">
        <v>17110450</v>
      </c>
      <c r="D53" s="337">
        <v>450</v>
      </c>
      <c r="E53" s="337" t="s">
        <v>15</v>
      </c>
      <c r="F53" s="357" t="s">
        <v>1373</v>
      </c>
      <c r="G53" s="358" t="str">
        <f>F53</f>
        <v>na dotaz</v>
      </c>
      <c r="K53" s="44"/>
      <c r="M53" s="44"/>
    </row>
    <row r="54" spans="2:13" ht="14.25" customHeight="1">
      <c r="B54" s="230"/>
      <c r="C54" s="336">
        <v>17110500</v>
      </c>
      <c r="D54" s="337">
        <v>500</v>
      </c>
      <c r="E54" s="337" t="s">
        <v>15</v>
      </c>
      <c r="F54" s="357" t="s">
        <v>1373</v>
      </c>
      <c r="G54" s="358" t="str">
        <f>F54</f>
        <v>na dotaz</v>
      </c>
      <c r="K54" s="44"/>
      <c r="M54" s="44"/>
    </row>
    <row r="55" spans="2:13" ht="14.25" customHeight="1">
      <c r="B55" s="230"/>
      <c r="C55" s="336">
        <v>17110560</v>
      </c>
      <c r="D55" s="337">
        <v>560</v>
      </c>
      <c r="E55" s="337" t="s">
        <v>15</v>
      </c>
      <c r="F55" s="357" t="s">
        <v>1373</v>
      </c>
      <c r="G55" s="358" t="str">
        <f>F55</f>
        <v>na dotaz</v>
      </c>
      <c r="K55" s="44"/>
      <c r="M55" s="44"/>
    </row>
    <row r="56" spans="2:13" ht="14.25" customHeight="1">
      <c r="B56" s="230"/>
      <c r="C56" s="336">
        <v>17110630</v>
      </c>
      <c r="D56" s="337">
        <v>630</v>
      </c>
      <c r="E56" s="337" t="s">
        <v>15</v>
      </c>
      <c r="F56" s="357" t="s">
        <v>1373</v>
      </c>
      <c r="G56" s="358" t="str">
        <f>F56</f>
        <v>na dotaz</v>
      </c>
      <c r="K56" s="44"/>
      <c r="M56" s="44"/>
    </row>
    <row r="57" spans="2:13" ht="14.25" customHeight="1">
      <c r="B57" s="22"/>
      <c r="C57" s="106"/>
      <c r="D57" s="61"/>
      <c r="E57" s="61"/>
      <c r="F57" s="62"/>
      <c r="G57" s="70"/>
      <c r="K57" s="44"/>
      <c r="M57" s="44"/>
    </row>
    <row r="58" spans="2:13" ht="14.25" customHeight="1">
      <c r="B58" s="22"/>
      <c r="C58" s="106"/>
      <c r="D58" s="61"/>
      <c r="E58" s="61"/>
      <c r="F58" s="62"/>
      <c r="G58" s="70"/>
      <c r="K58" s="44"/>
      <c r="M58" s="44"/>
    </row>
    <row r="59" spans="2:13" ht="14.25" customHeight="1" thickBot="1">
      <c r="B59" s="64"/>
      <c r="C59" s="107"/>
      <c r="D59" s="71"/>
      <c r="E59" s="71"/>
      <c r="F59" s="73"/>
      <c r="G59" s="72"/>
      <c r="K59" s="44"/>
      <c r="M59" s="44"/>
    </row>
    <row r="60" spans="2:13" ht="14.25" customHeight="1">
      <c r="B60" s="666"/>
      <c r="C60" s="106"/>
      <c r="D60" s="61"/>
      <c r="E60" s="61"/>
      <c r="F60" s="62"/>
      <c r="G60" s="667"/>
      <c r="K60" s="44"/>
      <c r="M60" s="44"/>
    </row>
    <row r="61" spans="2:13" ht="14.25" customHeight="1">
      <c r="B61" s="666"/>
      <c r="C61" s="106"/>
      <c r="D61" s="61"/>
      <c r="E61" s="61"/>
      <c r="F61" s="62"/>
      <c r="G61" s="667"/>
      <c r="K61" s="44"/>
      <c r="M61" s="44"/>
    </row>
    <row r="62" spans="2:13" ht="14.25" customHeight="1" thickBot="1">
      <c r="B62" s="666"/>
      <c r="C62" s="106"/>
      <c r="D62" s="61"/>
      <c r="E62" s="61"/>
      <c r="F62" s="62"/>
      <c r="G62" s="667"/>
      <c r="K62" s="44"/>
      <c r="M62" s="44"/>
    </row>
    <row r="63" spans="2:13" ht="14.25" customHeight="1">
      <c r="B63" s="229"/>
      <c r="C63" s="235"/>
      <c r="D63" s="105"/>
      <c r="E63" s="105"/>
      <c r="F63" s="236"/>
      <c r="G63" s="237"/>
      <c r="K63" s="44"/>
    </row>
    <row r="64" spans="2:13" ht="14.25" customHeight="1">
      <c r="B64" s="4"/>
      <c r="C64" s="1058"/>
      <c r="D64" s="1058"/>
      <c r="E64" s="1058"/>
      <c r="F64" s="1058"/>
      <c r="G64" s="1059"/>
      <c r="K64" s="44"/>
    </row>
    <row r="65" spans="2:11" ht="14.25" customHeight="1">
      <c r="B65" s="243" t="s">
        <v>1430</v>
      </c>
      <c r="C65" s="231" t="s">
        <v>634</v>
      </c>
      <c r="D65" s="232">
        <v>90</v>
      </c>
      <c r="E65" s="232">
        <v>1</v>
      </c>
      <c r="F65" s="222">
        <v>3387.4079377798002</v>
      </c>
      <c r="G65" s="326">
        <f>F65*(100-$G$5)/100</f>
        <v>3387.4079377798002</v>
      </c>
      <c r="K65" s="44"/>
    </row>
    <row r="66" spans="2:11" ht="14.25" customHeight="1">
      <c r="B66" s="243" t="s">
        <v>1431</v>
      </c>
      <c r="C66" s="231" t="s">
        <v>635</v>
      </c>
      <c r="D66" s="232">
        <v>110</v>
      </c>
      <c r="E66" s="232">
        <v>1</v>
      </c>
      <c r="F66" s="222">
        <v>4494.3839184750004</v>
      </c>
      <c r="G66" s="326">
        <f>F66*(100-$G$5)/100</f>
        <v>4494.3839184750004</v>
      </c>
      <c r="K66" s="44"/>
    </row>
    <row r="67" spans="2:11" ht="14.25" customHeight="1">
      <c r="B67" s="243"/>
      <c r="C67" s="231" t="s">
        <v>636</v>
      </c>
      <c r="D67" s="232">
        <v>125</v>
      </c>
      <c r="E67" s="232">
        <v>1</v>
      </c>
      <c r="F67" s="222">
        <v>4627.3560037320003</v>
      </c>
      <c r="G67" s="326">
        <f>F67*(100-$G$5)/100</f>
        <v>4627.3560037320003</v>
      </c>
      <c r="K67" s="44"/>
    </row>
    <row r="68" spans="2:11" ht="14.25" customHeight="1">
      <c r="B68" s="230"/>
      <c r="C68" s="239" t="s">
        <v>637</v>
      </c>
      <c r="D68" s="240">
        <v>160</v>
      </c>
      <c r="E68" s="240">
        <v>1</v>
      </c>
      <c r="F68" s="324">
        <v>6345.3263199678004</v>
      </c>
      <c r="G68" s="325">
        <f>F68*(100-$G$5)/100</f>
        <v>6345.3263199678004</v>
      </c>
      <c r="K68" s="44"/>
    </row>
    <row r="69" spans="2:11" ht="14.25" customHeight="1">
      <c r="B69" s="230"/>
      <c r="C69" s="231" t="s">
        <v>638</v>
      </c>
      <c r="D69" s="232">
        <v>180</v>
      </c>
      <c r="E69" s="232">
        <v>1</v>
      </c>
      <c r="F69" s="222">
        <v>8898.0275408442012</v>
      </c>
      <c r="G69" s="326">
        <f>F69*(100-$G$5)/100</f>
        <v>8898.0275408442012</v>
      </c>
      <c r="K69" s="44"/>
    </row>
    <row r="70" spans="2:11" ht="14.25" customHeight="1">
      <c r="B70" s="230"/>
      <c r="C70" s="59"/>
      <c r="D70" s="29"/>
      <c r="E70" s="29"/>
      <c r="F70" s="30"/>
      <c r="G70" s="238"/>
      <c r="K70" s="44"/>
    </row>
    <row r="71" spans="2:11" ht="14.25" customHeight="1">
      <c r="B71" s="230"/>
      <c r="C71" s="59"/>
      <c r="D71" s="29"/>
      <c r="E71" s="29"/>
      <c r="F71" s="30"/>
      <c r="G71" s="238"/>
      <c r="K71" s="44"/>
    </row>
    <row r="72" spans="2:11" ht="14.25" customHeight="1">
      <c r="B72" s="22"/>
      <c r="C72" s="106"/>
      <c r="D72" s="61"/>
      <c r="E72" s="61"/>
      <c r="F72" s="62"/>
      <c r="G72" s="70"/>
      <c r="K72" s="44"/>
    </row>
    <row r="73" spans="2:11" ht="14.25" customHeight="1" thickBot="1">
      <c r="B73" s="64"/>
      <c r="C73" s="107"/>
      <c r="D73" s="71"/>
      <c r="E73" s="71"/>
      <c r="F73" s="73"/>
      <c r="G73" s="72"/>
      <c r="K73" s="44"/>
    </row>
    <row r="74" spans="2:11" ht="14.25" customHeight="1" thickBot="1">
      <c r="C74" s="67"/>
      <c r="E74" s="8"/>
      <c r="F74" s="68"/>
      <c r="G74" s="18"/>
      <c r="K74" s="44"/>
    </row>
    <row r="75" spans="2:11" ht="14.25" customHeight="1">
      <c r="B75" s="84"/>
      <c r="C75" s="1049" t="s">
        <v>1584</v>
      </c>
      <c r="D75" s="1049"/>
      <c r="E75" s="1049"/>
      <c r="F75" s="1049"/>
      <c r="G75" s="1050"/>
      <c r="K75" s="44"/>
    </row>
    <row r="76" spans="2:11" ht="14.25" customHeight="1">
      <c r="B76" s="4"/>
      <c r="C76" s="1047"/>
      <c r="D76" s="1047"/>
      <c r="E76" s="1047"/>
      <c r="F76" s="1047"/>
      <c r="G76" s="1048"/>
      <c r="H76" s="177"/>
      <c r="K76" s="44"/>
    </row>
    <row r="77" spans="2:11" ht="14.25" customHeight="1">
      <c r="B77" s="230"/>
      <c r="C77" s="231" t="s">
        <v>624</v>
      </c>
      <c r="D77" s="232">
        <v>110</v>
      </c>
      <c r="E77" s="232">
        <v>1</v>
      </c>
      <c r="F77" s="222">
        <v>385.17762104139996</v>
      </c>
      <c r="G77" s="326">
        <f t="shared" ref="G77:G86" si="2">F77*(100-$G$5)/100</f>
        <v>385.17762104139996</v>
      </c>
      <c r="H77" s="177"/>
      <c r="K77" s="44"/>
    </row>
    <row r="78" spans="2:11" ht="14.25" customHeight="1">
      <c r="B78" s="243" t="s">
        <v>1430</v>
      </c>
      <c r="C78" s="231" t="s">
        <v>625</v>
      </c>
      <c r="D78" s="232">
        <v>125</v>
      </c>
      <c r="E78" s="232">
        <v>1</v>
      </c>
      <c r="F78" s="222">
        <v>422.1122957458</v>
      </c>
      <c r="G78" s="326">
        <f t="shared" si="2"/>
        <v>422.1122957458</v>
      </c>
      <c r="H78" s="177"/>
      <c r="K78" s="44"/>
    </row>
    <row r="79" spans="2:11" ht="14.25" customHeight="1">
      <c r="B79" s="5" t="s">
        <v>1432</v>
      </c>
      <c r="C79" s="231" t="s">
        <v>626</v>
      </c>
      <c r="D79" s="232">
        <v>140</v>
      </c>
      <c r="E79" s="232">
        <v>1</v>
      </c>
      <c r="F79" s="222">
        <v>624.72087640159987</v>
      </c>
      <c r="G79" s="326">
        <f t="shared" si="2"/>
        <v>624.72087640159987</v>
      </c>
      <c r="H79" s="177"/>
      <c r="K79" s="44"/>
    </row>
    <row r="80" spans="2:11" ht="14.25" customHeight="1">
      <c r="B80" s="230"/>
      <c r="C80" s="231" t="s">
        <v>627</v>
      </c>
      <c r="D80" s="232">
        <v>160</v>
      </c>
      <c r="E80" s="232">
        <v>1</v>
      </c>
      <c r="F80" s="222">
        <v>715.47326637599997</v>
      </c>
      <c r="G80" s="326">
        <f t="shared" si="2"/>
        <v>715.47326637599997</v>
      </c>
      <c r="H80" s="177"/>
      <c r="K80" s="44"/>
    </row>
    <row r="81" spans="2:11" ht="14.25" customHeight="1">
      <c r="B81" s="230"/>
      <c r="C81" s="231" t="s">
        <v>628</v>
      </c>
      <c r="D81" s="232">
        <v>180</v>
      </c>
      <c r="E81" s="232">
        <v>1</v>
      </c>
      <c r="F81" s="222">
        <v>1091.1451066978</v>
      </c>
      <c r="G81" s="326">
        <f t="shared" si="2"/>
        <v>1091.1451066978</v>
      </c>
      <c r="H81" s="177"/>
      <c r="K81" s="44"/>
    </row>
    <row r="82" spans="2:11" ht="14.25" customHeight="1">
      <c r="B82" s="230"/>
      <c r="C82" s="231" t="s">
        <v>629</v>
      </c>
      <c r="D82" s="232">
        <v>200</v>
      </c>
      <c r="E82" s="232">
        <v>1</v>
      </c>
      <c r="F82" s="222">
        <v>1235.7152119422001</v>
      </c>
      <c r="G82" s="326">
        <f t="shared" si="2"/>
        <v>1235.7152119422001</v>
      </c>
      <c r="H82" s="177"/>
      <c r="K82" s="44"/>
    </row>
    <row r="83" spans="2:11" ht="14.25" customHeight="1">
      <c r="B83" s="230"/>
      <c r="C83" s="231" t="s">
        <v>630</v>
      </c>
      <c r="D83" s="232">
        <v>225</v>
      </c>
      <c r="E83" s="232">
        <v>1</v>
      </c>
      <c r="F83" s="222">
        <v>1448.8817398858</v>
      </c>
      <c r="G83" s="326">
        <f t="shared" si="2"/>
        <v>1448.8817398858</v>
      </c>
      <c r="H83" s="177"/>
      <c r="K83" s="44"/>
    </row>
    <row r="84" spans="2:11" ht="14.25" customHeight="1">
      <c r="B84" s="230"/>
      <c r="C84" s="231" t="s">
        <v>631</v>
      </c>
      <c r="D84" s="232">
        <v>250</v>
      </c>
      <c r="E84" s="232">
        <v>1</v>
      </c>
      <c r="F84" s="222">
        <v>1840.3844542050001</v>
      </c>
      <c r="G84" s="326">
        <f t="shared" si="2"/>
        <v>1840.3844542050001</v>
      </c>
      <c r="H84" s="177"/>
      <c r="K84" s="44"/>
    </row>
    <row r="85" spans="2:11" ht="14.25" customHeight="1">
      <c r="B85" s="230"/>
      <c r="C85" s="231" t="s">
        <v>632</v>
      </c>
      <c r="D85" s="232">
        <v>280</v>
      </c>
      <c r="E85" s="232">
        <v>1</v>
      </c>
      <c r="F85" s="222">
        <v>4079.6730703124003</v>
      </c>
      <c r="G85" s="326">
        <f t="shared" si="2"/>
        <v>4079.6730703124003</v>
      </c>
      <c r="H85" s="177"/>
      <c r="K85" s="44"/>
    </row>
    <row r="86" spans="2:11" ht="14.25" customHeight="1">
      <c r="B86" s="230"/>
      <c r="C86" s="231" t="s">
        <v>633</v>
      </c>
      <c r="D86" s="232">
        <v>315</v>
      </c>
      <c r="E86" s="232">
        <v>1</v>
      </c>
      <c r="F86" s="222">
        <v>5571.8145781804014</v>
      </c>
      <c r="G86" s="326">
        <f t="shared" si="2"/>
        <v>5571.8145781804014</v>
      </c>
      <c r="K86" s="44"/>
    </row>
    <row r="87" spans="2:11" ht="14.25" customHeight="1">
      <c r="B87" s="230"/>
      <c r="C87" s="1045" t="s">
        <v>1585</v>
      </c>
      <c r="D87" s="1045"/>
      <c r="E87" s="1045"/>
      <c r="F87" s="1045"/>
      <c r="G87" s="1046"/>
      <c r="K87" s="44"/>
    </row>
    <row r="88" spans="2:11" ht="14.25" customHeight="1">
      <c r="B88" s="230"/>
      <c r="C88" s="1047"/>
      <c r="D88" s="1047"/>
      <c r="E88" s="1047"/>
      <c r="F88" s="1047"/>
      <c r="G88" s="1048"/>
      <c r="H88" s="177"/>
      <c r="K88" s="44"/>
    </row>
    <row r="89" spans="2:11" ht="14.25" customHeight="1">
      <c r="B89" s="230"/>
      <c r="C89" s="231" t="s">
        <v>639</v>
      </c>
      <c r="D89" s="232">
        <v>110</v>
      </c>
      <c r="E89" s="232">
        <v>12</v>
      </c>
      <c r="F89" s="222">
        <v>399.10975766860008</v>
      </c>
      <c r="G89" s="326">
        <f t="shared" ref="G89:G98" si="3">F89*(100-$G$5)/100</f>
        <v>399.10975766860008</v>
      </c>
      <c r="H89" s="177"/>
      <c r="K89" s="44"/>
    </row>
    <row r="90" spans="2:11" ht="14.25" customHeight="1">
      <c r="B90" s="230"/>
      <c r="C90" s="231" t="s">
        <v>640</v>
      </c>
      <c r="D90" s="232">
        <v>125</v>
      </c>
      <c r="E90" s="232">
        <v>10</v>
      </c>
      <c r="F90" s="222">
        <v>556.51145749760008</v>
      </c>
      <c r="G90" s="326">
        <f t="shared" si="3"/>
        <v>556.51145749760008</v>
      </c>
      <c r="H90" s="177"/>
      <c r="K90" s="44"/>
    </row>
    <row r="91" spans="2:11" ht="14.25" customHeight="1">
      <c r="B91" s="230"/>
      <c r="C91" s="231" t="s">
        <v>641</v>
      </c>
      <c r="D91" s="232">
        <v>140</v>
      </c>
      <c r="E91" s="232">
        <v>12</v>
      </c>
      <c r="F91" s="222">
        <v>745.96190911659994</v>
      </c>
      <c r="G91" s="326">
        <f t="shared" si="3"/>
        <v>745.96190911660005</v>
      </c>
      <c r="H91" s="177"/>
      <c r="K91" s="44"/>
    </row>
    <row r="92" spans="2:11" ht="14.25" customHeight="1">
      <c r="B92" s="230"/>
      <c r="C92" s="231" t="s">
        <v>642</v>
      </c>
      <c r="D92" s="232">
        <v>160</v>
      </c>
      <c r="E92" s="232">
        <v>12</v>
      </c>
      <c r="F92" s="222">
        <v>821.71790202700015</v>
      </c>
      <c r="G92" s="326">
        <f t="shared" si="3"/>
        <v>821.71790202700004</v>
      </c>
      <c r="H92" s="177"/>
      <c r="K92" s="44"/>
    </row>
    <row r="93" spans="2:11" ht="14.25" customHeight="1">
      <c r="B93" s="230"/>
      <c r="C93" s="231" t="s">
        <v>643</v>
      </c>
      <c r="D93" s="232">
        <v>180</v>
      </c>
      <c r="E93" s="232">
        <v>9</v>
      </c>
      <c r="F93" s="222">
        <v>1275.8910434314</v>
      </c>
      <c r="G93" s="326">
        <f t="shared" si="3"/>
        <v>1275.8910434314</v>
      </c>
      <c r="H93" s="177"/>
      <c r="K93" s="44"/>
    </row>
    <row r="94" spans="2:11" ht="14.25" customHeight="1">
      <c r="B94" s="230"/>
      <c r="C94" s="231" t="s">
        <v>644</v>
      </c>
      <c r="D94" s="232">
        <v>200</v>
      </c>
      <c r="E94" s="232">
        <v>1</v>
      </c>
      <c r="F94" s="222">
        <v>1077.2734394136</v>
      </c>
      <c r="G94" s="326">
        <f t="shared" si="3"/>
        <v>1077.2734394136</v>
      </c>
      <c r="H94" s="177"/>
      <c r="K94" s="44"/>
    </row>
    <row r="95" spans="2:11" ht="14.25" customHeight="1">
      <c r="B95" s="230"/>
      <c r="C95" s="231" t="s">
        <v>645</v>
      </c>
      <c r="D95" s="232">
        <v>225</v>
      </c>
      <c r="E95" s="232">
        <v>1</v>
      </c>
      <c r="F95" s="222">
        <v>1705.8522598986001</v>
      </c>
      <c r="G95" s="326">
        <f t="shared" si="3"/>
        <v>1705.8522598986001</v>
      </c>
      <c r="H95" s="177"/>
      <c r="K95" s="44"/>
    </row>
    <row r="96" spans="2:11" ht="14.25" customHeight="1">
      <c r="B96" s="230"/>
      <c r="C96" s="231" t="s">
        <v>646</v>
      </c>
      <c r="D96" s="232">
        <v>250</v>
      </c>
      <c r="E96" s="232">
        <v>1</v>
      </c>
      <c r="F96" s="222">
        <v>2040.9975465418001</v>
      </c>
      <c r="G96" s="326">
        <f t="shared" si="3"/>
        <v>2040.9975465418001</v>
      </c>
      <c r="H96" s="177"/>
      <c r="K96" s="44"/>
    </row>
    <row r="97" spans="2:11" ht="14.25" customHeight="1">
      <c r="B97" s="230"/>
      <c r="C97" s="231" t="s">
        <v>647</v>
      </c>
      <c r="D97" s="232">
        <v>280</v>
      </c>
      <c r="E97" s="232">
        <v>1</v>
      </c>
      <c r="F97" s="222">
        <v>3943.8468320658008</v>
      </c>
      <c r="G97" s="326">
        <f t="shared" si="3"/>
        <v>3943.8468320658008</v>
      </c>
      <c r="H97" s="177"/>
      <c r="K97" s="44"/>
    </row>
    <row r="98" spans="2:11" ht="14.25" customHeight="1">
      <c r="B98" s="230"/>
      <c r="C98" s="231" t="s">
        <v>648</v>
      </c>
      <c r="D98" s="232">
        <v>315</v>
      </c>
      <c r="E98" s="232">
        <v>1</v>
      </c>
      <c r="F98" s="222">
        <v>4758.1390987724008</v>
      </c>
      <c r="G98" s="326">
        <f t="shared" si="3"/>
        <v>4758.1390987724008</v>
      </c>
      <c r="K98" s="44"/>
    </row>
    <row r="99" spans="2:11" ht="14.25" customHeight="1">
      <c r="B99" s="230"/>
      <c r="C99" s="59"/>
      <c r="D99" s="29"/>
      <c r="E99" s="29"/>
      <c r="F99" s="30"/>
      <c r="G99" s="238"/>
      <c r="K99" s="44"/>
    </row>
    <row r="100" spans="2:11" ht="14.25" customHeight="1" thickBot="1">
      <c r="B100" s="249"/>
      <c r="C100" s="250"/>
      <c r="D100" s="251"/>
      <c r="E100" s="251"/>
      <c r="F100" s="252"/>
      <c r="G100" s="253"/>
      <c r="K100" s="44"/>
    </row>
    <row r="101" spans="2:11" ht="14.25" customHeight="1" thickBot="1">
      <c r="B101" s="244"/>
      <c r="C101" s="28"/>
      <c r="D101" s="245"/>
      <c r="E101" s="245"/>
      <c r="F101" s="246"/>
      <c r="G101" s="247"/>
      <c r="K101" s="44"/>
    </row>
    <row r="102" spans="2:11" ht="14.25" customHeight="1">
      <c r="B102" s="229"/>
      <c r="C102" s="1049" t="s">
        <v>1584</v>
      </c>
      <c r="D102" s="1049"/>
      <c r="E102" s="1049"/>
      <c r="F102" s="1049"/>
      <c r="G102" s="1050"/>
      <c r="K102" s="44"/>
    </row>
    <row r="103" spans="2:11" ht="14.25" customHeight="1">
      <c r="B103" s="4"/>
      <c r="C103" s="1047"/>
      <c r="D103" s="1047"/>
      <c r="E103" s="1047"/>
      <c r="F103" s="1047"/>
      <c r="G103" s="1048"/>
      <c r="K103" s="44"/>
    </row>
    <row r="104" spans="2:11" ht="14.25" customHeight="1">
      <c r="B104" s="4"/>
      <c r="C104" s="231">
        <v>177162520</v>
      </c>
      <c r="D104" s="232" t="s">
        <v>409</v>
      </c>
      <c r="E104" s="232" t="s">
        <v>15</v>
      </c>
      <c r="F104" s="222">
        <v>144.59429298160001</v>
      </c>
      <c r="G104" s="326">
        <f>F104*(100-$G$5)/100</f>
        <v>144.59429298160001</v>
      </c>
      <c r="K104" s="44"/>
    </row>
    <row r="105" spans="2:11" ht="14.25" customHeight="1">
      <c r="B105" s="5" t="s">
        <v>1375</v>
      </c>
      <c r="C105" s="231">
        <v>177163220</v>
      </c>
      <c r="D105" s="232" t="s">
        <v>410</v>
      </c>
      <c r="E105" s="232"/>
      <c r="F105" s="222">
        <v>144.59429298160001</v>
      </c>
      <c r="G105" s="326">
        <f t="shared" ref="G105:G161" si="4">F105*(100-$G$5)/100</f>
        <v>144.59429298160001</v>
      </c>
      <c r="K105" s="44"/>
    </row>
    <row r="106" spans="2:11" ht="14.25" customHeight="1">
      <c r="B106" s="4"/>
      <c r="C106" s="231">
        <v>177163225</v>
      </c>
      <c r="D106" s="232" t="s">
        <v>31</v>
      </c>
      <c r="E106" s="232" t="s">
        <v>15</v>
      </c>
      <c r="F106" s="222">
        <v>144.59429298160001</v>
      </c>
      <c r="G106" s="326">
        <f t="shared" si="4"/>
        <v>144.59429298160001</v>
      </c>
      <c r="K106" s="44"/>
    </row>
    <row r="107" spans="2:11" ht="14.25" customHeight="1">
      <c r="B107" s="230"/>
      <c r="C107" s="231">
        <v>177164020</v>
      </c>
      <c r="D107" s="232" t="s">
        <v>27</v>
      </c>
      <c r="E107" s="232" t="s">
        <v>15</v>
      </c>
      <c r="F107" s="222">
        <v>144.59429298160001</v>
      </c>
      <c r="G107" s="326">
        <f t="shared" si="4"/>
        <v>144.59429298160001</v>
      </c>
      <c r="K107" s="44"/>
    </row>
    <row r="108" spans="2:11" ht="14.25" customHeight="1">
      <c r="B108" s="230"/>
      <c r="C108" s="231">
        <v>177164025</v>
      </c>
      <c r="D108" s="232" t="s">
        <v>32</v>
      </c>
      <c r="E108" s="232" t="s">
        <v>15</v>
      </c>
      <c r="F108" s="222">
        <v>144.59429298160001</v>
      </c>
      <c r="G108" s="326">
        <f t="shared" si="4"/>
        <v>144.59429298160001</v>
      </c>
      <c r="K108" s="44"/>
    </row>
    <row r="109" spans="2:11" ht="14.25" customHeight="1">
      <c r="B109" s="230"/>
      <c r="C109" s="231">
        <v>177164032</v>
      </c>
      <c r="D109" s="232" t="s">
        <v>0</v>
      </c>
      <c r="E109" s="232" t="s">
        <v>15</v>
      </c>
      <c r="F109" s="222">
        <v>144.59429298160001</v>
      </c>
      <c r="G109" s="326">
        <f t="shared" si="4"/>
        <v>144.59429298160001</v>
      </c>
      <c r="K109" s="44"/>
    </row>
    <row r="110" spans="2:11" ht="14.25" customHeight="1">
      <c r="B110" s="230"/>
      <c r="C110" s="231">
        <v>177165025</v>
      </c>
      <c r="D110" s="232" t="s">
        <v>33</v>
      </c>
      <c r="E110" s="232" t="s">
        <v>15</v>
      </c>
      <c r="F110" s="222">
        <v>138.42641999559999</v>
      </c>
      <c r="G110" s="326">
        <f t="shared" si="4"/>
        <v>138.42641999559999</v>
      </c>
      <c r="K110" s="44"/>
    </row>
    <row r="111" spans="2:11" ht="14.25" customHeight="1">
      <c r="B111" s="230"/>
      <c r="C111" s="231">
        <v>177165032</v>
      </c>
      <c r="D111" s="232" t="s">
        <v>1</v>
      </c>
      <c r="E111" s="232" t="s">
        <v>15</v>
      </c>
      <c r="F111" s="222">
        <v>138.42641999559999</v>
      </c>
      <c r="G111" s="326">
        <f t="shared" si="4"/>
        <v>138.42641999559999</v>
      </c>
      <c r="K111" s="44"/>
    </row>
    <row r="112" spans="2:11" ht="14.25" customHeight="1">
      <c r="B112" s="230"/>
      <c r="C112" s="231">
        <v>177165040</v>
      </c>
      <c r="D112" s="232" t="s">
        <v>34</v>
      </c>
      <c r="E112" s="232" t="s">
        <v>15</v>
      </c>
      <c r="F112" s="222">
        <v>138.42641999559999</v>
      </c>
      <c r="G112" s="326">
        <f t="shared" si="4"/>
        <v>138.42641999559999</v>
      </c>
      <c r="K112" s="44"/>
    </row>
    <row r="113" spans="2:11" ht="14.25" customHeight="1">
      <c r="B113" s="230"/>
      <c r="C113" s="231">
        <v>177166325</v>
      </c>
      <c r="D113" s="232" t="s">
        <v>397</v>
      </c>
      <c r="E113" s="232" t="s">
        <v>15</v>
      </c>
      <c r="F113" s="222">
        <v>199.96002343240002</v>
      </c>
      <c r="G113" s="326">
        <f t="shared" si="4"/>
        <v>199.96002343240002</v>
      </c>
      <c r="K113" s="44"/>
    </row>
    <row r="114" spans="2:11" ht="14.25" customHeight="1">
      <c r="B114" s="230"/>
      <c r="C114" s="231">
        <v>177166332</v>
      </c>
      <c r="D114" s="232" t="s">
        <v>2</v>
      </c>
      <c r="E114" s="232" t="s">
        <v>15</v>
      </c>
      <c r="F114" s="222">
        <v>199.96002343240002</v>
      </c>
      <c r="G114" s="326">
        <f t="shared" si="4"/>
        <v>199.96002343240002</v>
      </c>
      <c r="K114" s="44"/>
    </row>
    <row r="115" spans="2:11" ht="14.25" customHeight="1">
      <c r="B115" s="230"/>
      <c r="C115" s="231">
        <v>177166340</v>
      </c>
      <c r="D115" s="232" t="s">
        <v>28</v>
      </c>
      <c r="E115" s="232" t="s">
        <v>15</v>
      </c>
      <c r="F115" s="222">
        <v>199.96002343240002</v>
      </c>
      <c r="G115" s="326">
        <f t="shared" si="4"/>
        <v>199.96002343240002</v>
      </c>
      <c r="K115" s="44"/>
    </row>
    <row r="116" spans="2:11" ht="14.25" customHeight="1">
      <c r="B116" s="230"/>
      <c r="C116" s="231">
        <v>177166350</v>
      </c>
      <c r="D116" s="232" t="s">
        <v>29</v>
      </c>
      <c r="E116" s="232">
        <v>36</v>
      </c>
      <c r="F116" s="222">
        <v>199.96002343240002</v>
      </c>
      <c r="G116" s="326">
        <f t="shared" si="4"/>
        <v>199.96002343240002</v>
      </c>
      <c r="K116" s="44"/>
    </row>
    <row r="117" spans="2:11" ht="14.25" customHeight="1">
      <c r="B117" s="230"/>
      <c r="C117" s="231">
        <v>177167540</v>
      </c>
      <c r="D117" s="232" t="s">
        <v>396</v>
      </c>
      <c r="E117" s="232" t="s">
        <v>15</v>
      </c>
      <c r="F117" s="222">
        <v>257.00680161859998</v>
      </c>
      <c r="G117" s="326">
        <f t="shared" si="4"/>
        <v>257.00680161859998</v>
      </c>
      <c r="K117" s="44"/>
    </row>
    <row r="118" spans="2:11" ht="14.25" customHeight="1">
      <c r="B118" s="230"/>
      <c r="C118" s="231">
        <v>177167550</v>
      </c>
      <c r="D118" s="232" t="s">
        <v>30</v>
      </c>
      <c r="E118" s="232" t="s">
        <v>15</v>
      </c>
      <c r="F118" s="222">
        <v>257.00680161859998</v>
      </c>
      <c r="G118" s="326">
        <f t="shared" si="4"/>
        <v>257.00680161859998</v>
      </c>
      <c r="K118" s="44"/>
    </row>
    <row r="119" spans="2:11" ht="14.25" customHeight="1">
      <c r="B119" s="230"/>
      <c r="C119" s="231">
        <v>177167563</v>
      </c>
      <c r="D119" s="232" t="s">
        <v>3</v>
      </c>
      <c r="E119" s="232">
        <v>20</v>
      </c>
      <c r="F119" s="222">
        <v>257.00680161859998</v>
      </c>
      <c r="G119" s="326">
        <f t="shared" si="4"/>
        <v>257.00680161859998</v>
      </c>
      <c r="K119" s="44"/>
    </row>
    <row r="120" spans="2:11" ht="14.25" customHeight="1">
      <c r="B120" s="230"/>
      <c r="C120" s="231">
        <v>177169050</v>
      </c>
      <c r="D120" s="232" t="s">
        <v>398</v>
      </c>
      <c r="E120" s="232">
        <v>24</v>
      </c>
      <c r="F120" s="222">
        <v>382.90397374459997</v>
      </c>
      <c r="G120" s="326">
        <f t="shared" si="4"/>
        <v>382.90397374459991</v>
      </c>
      <c r="K120" s="44"/>
    </row>
    <row r="121" spans="2:11" ht="14.25" customHeight="1">
      <c r="B121" s="230"/>
      <c r="C121" s="231">
        <v>177169063</v>
      </c>
      <c r="D121" s="232" t="s">
        <v>4</v>
      </c>
      <c r="E121" s="232">
        <v>24</v>
      </c>
      <c r="F121" s="222">
        <v>382.90397374459997</v>
      </c>
      <c r="G121" s="326">
        <f t="shared" si="4"/>
        <v>382.90397374459991</v>
      </c>
      <c r="K121" s="44"/>
    </row>
    <row r="122" spans="2:11" ht="14.25" customHeight="1">
      <c r="B122" s="230"/>
      <c r="C122" s="231">
        <v>177169075</v>
      </c>
      <c r="D122" s="232" t="s">
        <v>35</v>
      </c>
      <c r="E122" s="232">
        <v>24</v>
      </c>
      <c r="F122" s="222">
        <v>382.90397374459997</v>
      </c>
      <c r="G122" s="326">
        <f t="shared" si="4"/>
        <v>382.90397374459991</v>
      </c>
      <c r="K122" s="44"/>
    </row>
    <row r="123" spans="2:11" ht="14.25" customHeight="1">
      <c r="B123" s="230"/>
      <c r="C123" s="231">
        <v>1771611050</v>
      </c>
      <c r="D123" s="232" t="s">
        <v>411</v>
      </c>
      <c r="E123" s="232">
        <v>24</v>
      </c>
      <c r="F123" s="222">
        <v>440.55544536079998</v>
      </c>
      <c r="G123" s="326">
        <f t="shared" si="4"/>
        <v>440.55544536079998</v>
      </c>
      <c r="K123" s="44"/>
    </row>
    <row r="124" spans="2:11" ht="14.25" customHeight="1">
      <c r="B124" s="230"/>
      <c r="C124" s="231">
        <v>1771611063</v>
      </c>
      <c r="D124" s="232" t="s">
        <v>5</v>
      </c>
      <c r="E124" s="232">
        <v>24</v>
      </c>
      <c r="F124" s="222">
        <v>440.55544536079998</v>
      </c>
      <c r="G124" s="326">
        <f t="shared" si="4"/>
        <v>440.55544536079998</v>
      </c>
      <c r="K124" s="44"/>
    </row>
    <row r="125" spans="2:11" ht="14.25" customHeight="1">
      <c r="B125" s="230"/>
      <c r="C125" s="231">
        <v>1771611075</v>
      </c>
      <c r="D125" s="232" t="s">
        <v>36</v>
      </c>
      <c r="E125" s="232">
        <v>18</v>
      </c>
      <c r="F125" s="222">
        <v>440.55544536079998</v>
      </c>
      <c r="G125" s="326">
        <f t="shared" si="4"/>
        <v>440.55544536079998</v>
      </c>
      <c r="K125" s="44"/>
    </row>
    <row r="126" spans="2:11" ht="14.25" customHeight="1">
      <c r="B126" s="230"/>
      <c r="C126" s="231">
        <v>1771611090</v>
      </c>
      <c r="D126" s="232" t="s">
        <v>7</v>
      </c>
      <c r="E126" s="232">
        <v>18</v>
      </c>
      <c r="F126" s="222">
        <v>440.55544536079998</v>
      </c>
      <c r="G126" s="326">
        <f t="shared" si="4"/>
        <v>440.55544536079998</v>
      </c>
      <c r="K126" s="44"/>
    </row>
    <row r="127" spans="2:11" ht="14.25" customHeight="1">
      <c r="B127" s="230"/>
      <c r="C127" s="231">
        <v>1771612563</v>
      </c>
      <c r="D127" s="232" t="s">
        <v>6</v>
      </c>
      <c r="E127" s="232" t="s">
        <v>15</v>
      </c>
      <c r="F127" s="222">
        <v>604.82646255460008</v>
      </c>
      <c r="G127" s="326">
        <f t="shared" si="4"/>
        <v>604.82646255460008</v>
      </c>
      <c r="K127" s="44"/>
    </row>
    <row r="128" spans="2:11" ht="14.25" customHeight="1">
      <c r="B128" s="230"/>
      <c r="C128" s="231">
        <v>1771612575</v>
      </c>
      <c r="D128" s="232" t="s">
        <v>412</v>
      </c>
      <c r="E128" s="232">
        <v>12</v>
      </c>
      <c r="F128" s="222">
        <v>604.82646255460008</v>
      </c>
      <c r="G128" s="326">
        <f t="shared" si="4"/>
        <v>604.82646255460008</v>
      </c>
      <c r="K128" s="44"/>
    </row>
    <row r="129" spans="2:11" ht="14.25" customHeight="1">
      <c r="B129" s="230"/>
      <c r="C129" s="231">
        <v>1771612590</v>
      </c>
      <c r="D129" s="232" t="s">
        <v>8</v>
      </c>
      <c r="E129" s="232">
        <v>12</v>
      </c>
      <c r="F129" s="222">
        <v>604.82646255460008</v>
      </c>
      <c r="G129" s="326">
        <f t="shared" si="4"/>
        <v>604.82646255460008</v>
      </c>
      <c r="K129" s="44"/>
    </row>
    <row r="130" spans="2:11" ht="14.25" customHeight="1">
      <c r="B130" s="230"/>
      <c r="C130" s="231">
        <v>17716125110</v>
      </c>
      <c r="D130" s="232" t="s">
        <v>37</v>
      </c>
      <c r="E130" s="232">
        <v>12</v>
      </c>
      <c r="F130" s="222">
        <v>604.82646255460008</v>
      </c>
      <c r="G130" s="326">
        <f t="shared" si="4"/>
        <v>604.82646255460008</v>
      </c>
      <c r="K130" s="44"/>
    </row>
    <row r="131" spans="2:11" ht="14.25" customHeight="1">
      <c r="B131" s="230"/>
      <c r="C131" s="231">
        <v>1771614090</v>
      </c>
      <c r="D131" s="232" t="s">
        <v>395</v>
      </c>
      <c r="E131" s="232">
        <v>12</v>
      </c>
      <c r="F131" s="222">
        <v>1046.8452660160001</v>
      </c>
      <c r="G131" s="326">
        <f t="shared" si="4"/>
        <v>1046.8452660160001</v>
      </c>
      <c r="K131" s="44"/>
    </row>
    <row r="132" spans="2:11" ht="14.25" customHeight="1">
      <c r="B132" s="230"/>
      <c r="C132" s="231">
        <v>17716140110</v>
      </c>
      <c r="D132" s="232" t="s">
        <v>38</v>
      </c>
      <c r="E132" s="232">
        <v>12</v>
      </c>
      <c r="F132" s="222">
        <v>1046.8452660160001</v>
      </c>
      <c r="G132" s="326">
        <f t="shared" si="4"/>
        <v>1046.8452660160001</v>
      </c>
      <c r="K132" s="44"/>
    </row>
    <row r="133" spans="2:11" ht="14.25" customHeight="1">
      <c r="B133" s="230"/>
      <c r="C133" s="231">
        <v>17716140125</v>
      </c>
      <c r="D133" s="232" t="s">
        <v>39</v>
      </c>
      <c r="E133" s="232">
        <v>8</v>
      </c>
      <c r="F133" s="222">
        <v>1046.8452660160001</v>
      </c>
      <c r="G133" s="326">
        <f t="shared" si="4"/>
        <v>1046.8452660160001</v>
      </c>
      <c r="K133" s="44"/>
    </row>
    <row r="134" spans="2:11" ht="14.25" customHeight="1">
      <c r="B134" s="230"/>
      <c r="C134" s="231">
        <v>1771616090</v>
      </c>
      <c r="D134" s="232" t="s">
        <v>9</v>
      </c>
      <c r="E134" s="232">
        <v>6</v>
      </c>
      <c r="F134" s="222">
        <v>1154.3839456072001</v>
      </c>
      <c r="G134" s="326">
        <f t="shared" si="4"/>
        <v>1154.3839456072001</v>
      </c>
      <c r="K134" s="44"/>
    </row>
    <row r="135" spans="2:11" ht="14.25" customHeight="1">
      <c r="B135" s="230"/>
      <c r="C135" s="231">
        <v>17716160110</v>
      </c>
      <c r="D135" s="232" t="s">
        <v>10</v>
      </c>
      <c r="E135" s="232">
        <v>6</v>
      </c>
      <c r="F135" s="222">
        <v>1154.3839456072001</v>
      </c>
      <c r="G135" s="326">
        <f t="shared" si="4"/>
        <v>1154.3839456072001</v>
      </c>
      <c r="K135" s="44"/>
    </row>
    <row r="136" spans="2:11" ht="14.25" customHeight="1">
      <c r="B136" s="230"/>
      <c r="C136" s="231">
        <v>17716160125</v>
      </c>
      <c r="D136" s="232" t="s">
        <v>40</v>
      </c>
      <c r="E136" s="232">
        <v>5</v>
      </c>
      <c r="F136" s="222">
        <v>1154.3839456072001</v>
      </c>
      <c r="G136" s="326">
        <f t="shared" si="4"/>
        <v>1154.3839456072001</v>
      </c>
      <c r="K136" s="44"/>
    </row>
    <row r="137" spans="2:11" ht="14.25" customHeight="1">
      <c r="B137" s="230"/>
      <c r="C137" s="231">
        <v>17716160140</v>
      </c>
      <c r="D137" s="232" t="s">
        <v>41</v>
      </c>
      <c r="E137" s="232">
        <v>6</v>
      </c>
      <c r="F137" s="222">
        <v>1154.3839456072001</v>
      </c>
      <c r="G137" s="326">
        <f t="shared" si="4"/>
        <v>1154.3839456072001</v>
      </c>
      <c r="K137" s="44"/>
    </row>
    <row r="138" spans="2:11" ht="14.25" customHeight="1">
      <c r="B138" s="230"/>
      <c r="C138" s="231">
        <v>17716180125</v>
      </c>
      <c r="D138" s="232" t="s">
        <v>11</v>
      </c>
      <c r="E138" s="232" t="s">
        <v>15</v>
      </c>
      <c r="F138" s="222">
        <v>1459.7299400200002</v>
      </c>
      <c r="G138" s="326">
        <f t="shared" si="4"/>
        <v>1459.7299400200002</v>
      </c>
      <c r="K138" s="44"/>
    </row>
    <row r="139" spans="2:11" ht="14.25" customHeight="1">
      <c r="B139" s="230"/>
      <c r="C139" s="231">
        <v>17716180140</v>
      </c>
      <c r="D139" s="232" t="s">
        <v>55</v>
      </c>
      <c r="E139" s="232" t="s">
        <v>15</v>
      </c>
      <c r="F139" s="222">
        <v>1459.7299400200002</v>
      </c>
      <c r="G139" s="326">
        <f t="shared" si="4"/>
        <v>1459.7299400200002</v>
      </c>
      <c r="K139" s="44"/>
    </row>
    <row r="140" spans="2:11" ht="14.25" customHeight="1">
      <c r="B140" s="230"/>
      <c r="C140" s="231">
        <v>17716180160</v>
      </c>
      <c r="D140" s="232" t="s">
        <v>42</v>
      </c>
      <c r="E140" s="232">
        <v>8</v>
      </c>
      <c r="F140" s="222">
        <v>1459.7299400200002</v>
      </c>
      <c r="G140" s="326">
        <f t="shared" si="4"/>
        <v>1459.7299400200002</v>
      </c>
      <c r="K140" s="44"/>
    </row>
    <row r="141" spans="2:11" ht="14.25" customHeight="1">
      <c r="B141" s="230"/>
      <c r="C141" s="231">
        <v>17716200125</v>
      </c>
      <c r="D141" s="232" t="s">
        <v>416</v>
      </c>
      <c r="E141" s="232">
        <v>1</v>
      </c>
      <c r="F141" s="222">
        <v>1859.2387953524001</v>
      </c>
      <c r="G141" s="326">
        <f t="shared" si="4"/>
        <v>1859.2387953524001</v>
      </c>
      <c r="K141" s="44"/>
    </row>
    <row r="142" spans="2:11" ht="14.25" customHeight="1">
      <c r="B142" s="230"/>
      <c r="C142" s="231">
        <v>17716200140</v>
      </c>
      <c r="D142" s="232" t="s">
        <v>392</v>
      </c>
      <c r="E142" s="232">
        <v>1</v>
      </c>
      <c r="F142" s="222">
        <v>1677.0567587620003</v>
      </c>
      <c r="G142" s="326">
        <f t="shared" si="4"/>
        <v>1677.0567587620003</v>
      </c>
      <c r="K142" s="44"/>
    </row>
    <row r="143" spans="2:11" ht="14.25" customHeight="1">
      <c r="B143" s="230"/>
      <c r="C143" s="231">
        <v>17716200160</v>
      </c>
      <c r="D143" s="232" t="s">
        <v>43</v>
      </c>
      <c r="E143" s="232">
        <v>1</v>
      </c>
      <c r="F143" s="222">
        <v>1677.0567587620003</v>
      </c>
      <c r="G143" s="326">
        <f t="shared" si="4"/>
        <v>1677.0567587620003</v>
      </c>
      <c r="K143" s="44"/>
    </row>
    <row r="144" spans="2:11" ht="14.25" customHeight="1">
      <c r="B144" s="230"/>
      <c r="C144" s="231">
        <v>17716200180</v>
      </c>
      <c r="D144" s="232" t="s">
        <v>393</v>
      </c>
      <c r="E144" s="232">
        <v>1</v>
      </c>
      <c r="F144" s="222">
        <v>1677.0567587620003</v>
      </c>
      <c r="G144" s="326">
        <f t="shared" si="4"/>
        <v>1677.0567587620003</v>
      </c>
      <c r="K144" s="44"/>
    </row>
    <row r="145" spans="2:11" ht="14.25" customHeight="1">
      <c r="B145" s="230"/>
      <c r="C145" s="336">
        <v>1771622590</v>
      </c>
      <c r="D145" s="337" t="s">
        <v>413</v>
      </c>
      <c r="E145" s="337">
        <v>1</v>
      </c>
      <c r="F145" s="357" t="s">
        <v>1373</v>
      </c>
      <c r="G145" s="358" t="s">
        <v>1373</v>
      </c>
      <c r="K145" s="44"/>
    </row>
    <row r="146" spans="2:11" ht="14.25" customHeight="1">
      <c r="B146" s="230"/>
      <c r="C146" s="231">
        <v>17716225110</v>
      </c>
      <c r="D146" s="232" t="s">
        <v>415</v>
      </c>
      <c r="E146" s="232">
        <v>1</v>
      </c>
      <c r="F146" s="222">
        <v>3316.2959904118006</v>
      </c>
      <c r="G146" s="326">
        <f t="shared" si="4"/>
        <v>3316.2959904118006</v>
      </c>
      <c r="K146" s="44"/>
    </row>
    <row r="147" spans="2:11" ht="14.25" customHeight="1">
      <c r="B147" s="230"/>
      <c r="C147" s="336">
        <v>17716225125</v>
      </c>
      <c r="D147" s="337" t="s">
        <v>414</v>
      </c>
      <c r="E147" s="337">
        <v>1</v>
      </c>
      <c r="F147" s="357" t="s">
        <v>1373</v>
      </c>
      <c r="G147" s="358" t="s">
        <v>1373</v>
      </c>
      <c r="K147" s="44"/>
    </row>
    <row r="148" spans="2:11" ht="14.25" customHeight="1">
      <c r="B148" s="230"/>
      <c r="C148" s="231">
        <v>17716225160</v>
      </c>
      <c r="D148" s="232" t="s">
        <v>56</v>
      </c>
      <c r="E148" s="232">
        <v>1</v>
      </c>
      <c r="F148" s="222">
        <v>3830.5030955466004</v>
      </c>
      <c r="G148" s="326">
        <f t="shared" si="4"/>
        <v>3830.5030955466004</v>
      </c>
      <c r="K148" s="44"/>
    </row>
    <row r="149" spans="2:11" ht="14.25" customHeight="1">
      <c r="B149" s="230"/>
      <c r="C149" s="231">
        <v>17716225180</v>
      </c>
      <c r="D149" s="232" t="s">
        <v>44</v>
      </c>
      <c r="E149" s="232">
        <v>4</v>
      </c>
      <c r="F149" s="222">
        <v>3830.5030955466004</v>
      </c>
      <c r="G149" s="326">
        <f t="shared" si="4"/>
        <v>3830.5030955466004</v>
      </c>
      <c r="K149" s="44"/>
    </row>
    <row r="150" spans="2:11" ht="14.25" customHeight="1">
      <c r="B150" s="230"/>
      <c r="C150" s="231">
        <v>17716225200</v>
      </c>
      <c r="D150" s="232" t="s">
        <v>45</v>
      </c>
      <c r="E150" s="232" t="s">
        <v>15</v>
      </c>
      <c r="F150" s="222">
        <v>3830.5030955466004</v>
      </c>
      <c r="G150" s="326">
        <f t="shared" si="4"/>
        <v>3830.5030955466004</v>
      </c>
      <c r="K150" s="44"/>
    </row>
    <row r="151" spans="2:11" ht="14.25" customHeight="1">
      <c r="B151" s="230"/>
      <c r="C151" s="231">
        <v>17716250160</v>
      </c>
      <c r="D151" s="232" t="s">
        <v>46</v>
      </c>
      <c r="E151" s="232" t="s">
        <v>15</v>
      </c>
      <c r="F151" s="222">
        <v>5323.8660841431993</v>
      </c>
      <c r="G151" s="326">
        <f t="shared" si="4"/>
        <v>5323.8660841431993</v>
      </c>
      <c r="K151" s="44"/>
    </row>
    <row r="152" spans="2:11" ht="14.25" customHeight="1">
      <c r="B152" s="230"/>
      <c r="C152" s="231">
        <v>17716250180</v>
      </c>
      <c r="D152" s="232" t="s">
        <v>47</v>
      </c>
      <c r="E152" s="232" t="s">
        <v>15</v>
      </c>
      <c r="F152" s="222">
        <v>4592.1144706316009</v>
      </c>
      <c r="G152" s="326">
        <f t="shared" si="4"/>
        <v>4592.1144706316009</v>
      </c>
      <c r="K152" s="44"/>
    </row>
    <row r="153" spans="2:11" ht="14.25" customHeight="1">
      <c r="B153" s="230"/>
      <c r="C153" s="231">
        <v>17716250200</v>
      </c>
      <c r="D153" s="232" t="s">
        <v>16</v>
      </c>
      <c r="E153" s="232" t="s">
        <v>15</v>
      </c>
      <c r="F153" s="222">
        <v>4592.1144706316009</v>
      </c>
      <c r="G153" s="326">
        <f t="shared" si="4"/>
        <v>4592.1144706316009</v>
      </c>
      <c r="K153" s="44"/>
    </row>
    <row r="154" spans="2:11" ht="14.25" customHeight="1">
      <c r="B154" s="230"/>
      <c r="C154" s="231">
        <v>17716250225</v>
      </c>
      <c r="D154" s="232" t="s">
        <v>12</v>
      </c>
      <c r="E154" s="232" t="s">
        <v>15</v>
      </c>
      <c r="F154" s="222">
        <v>4165.0074071540002</v>
      </c>
      <c r="G154" s="326">
        <f t="shared" si="4"/>
        <v>4165.0074071540002</v>
      </c>
      <c r="K154" s="44"/>
    </row>
    <row r="155" spans="2:11" ht="14.25" customHeight="1">
      <c r="B155" s="230"/>
      <c r="C155" s="231">
        <v>17716280180</v>
      </c>
      <c r="D155" s="232" t="s">
        <v>48</v>
      </c>
      <c r="E155" s="232" t="s">
        <v>15</v>
      </c>
      <c r="F155" s="222">
        <v>5612.0629728812</v>
      </c>
      <c r="G155" s="326">
        <f t="shared" si="4"/>
        <v>5612.0629728812</v>
      </c>
      <c r="K155" s="44"/>
    </row>
    <row r="156" spans="2:11" ht="14.25" customHeight="1">
      <c r="B156" s="230"/>
      <c r="C156" s="231">
        <v>17716280225</v>
      </c>
      <c r="D156" s="232" t="s">
        <v>49</v>
      </c>
      <c r="E156" s="232" t="s">
        <v>15</v>
      </c>
      <c r="F156" s="222">
        <v>5612.0629728812</v>
      </c>
      <c r="G156" s="326">
        <f t="shared" si="4"/>
        <v>5612.0629728812</v>
      </c>
      <c r="K156" s="44"/>
    </row>
    <row r="157" spans="2:11" ht="14.25" customHeight="1">
      <c r="B157" s="230"/>
      <c r="C157" s="231">
        <v>17716280200</v>
      </c>
      <c r="D157" s="232" t="s">
        <v>57</v>
      </c>
      <c r="E157" s="232" t="s">
        <v>15</v>
      </c>
      <c r="F157" s="222">
        <v>5612.0629728812</v>
      </c>
      <c r="G157" s="326">
        <f t="shared" si="4"/>
        <v>5612.0629728812</v>
      </c>
      <c r="K157" s="44"/>
    </row>
    <row r="158" spans="2:11" ht="14.25" customHeight="1">
      <c r="B158" s="230"/>
      <c r="C158" s="231">
        <v>17716280250</v>
      </c>
      <c r="D158" s="232" t="s">
        <v>50</v>
      </c>
      <c r="E158" s="232" t="s">
        <v>15</v>
      </c>
      <c r="F158" s="222">
        <v>5612.0629728812</v>
      </c>
      <c r="G158" s="326">
        <f t="shared" si="4"/>
        <v>5612.0629728812</v>
      </c>
      <c r="K158" s="44"/>
    </row>
    <row r="159" spans="2:11" ht="14.25" customHeight="1">
      <c r="B159" s="230"/>
      <c r="C159" s="231">
        <v>17716315225</v>
      </c>
      <c r="D159" s="232" t="s">
        <v>51</v>
      </c>
      <c r="E159" s="232" t="s">
        <v>15</v>
      </c>
      <c r="F159" s="222">
        <v>6294.5562595849997</v>
      </c>
      <c r="G159" s="326">
        <f t="shared" si="4"/>
        <v>6294.5562595849997</v>
      </c>
      <c r="K159" s="44"/>
    </row>
    <row r="160" spans="2:11" ht="14.25" customHeight="1">
      <c r="B160" s="230"/>
      <c r="C160" s="231">
        <v>17716315250</v>
      </c>
      <c r="D160" s="232" t="s">
        <v>17</v>
      </c>
      <c r="E160" s="232" t="s">
        <v>15</v>
      </c>
      <c r="F160" s="222">
        <v>6294.5562595849997</v>
      </c>
      <c r="G160" s="326">
        <f t="shared" si="4"/>
        <v>6294.5562595849997</v>
      </c>
      <c r="K160" s="44"/>
    </row>
    <row r="161" spans="2:11" ht="14.25" customHeight="1">
      <c r="B161" s="230"/>
      <c r="C161" s="231">
        <v>17716315280</v>
      </c>
      <c r="D161" s="232" t="s">
        <v>13</v>
      </c>
      <c r="E161" s="232" t="s">
        <v>15</v>
      </c>
      <c r="F161" s="222">
        <v>6294.5562595849997</v>
      </c>
      <c r="G161" s="326">
        <f t="shared" si="4"/>
        <v>6294.5562595849997</v>
      </c>
      <c r="K161" s="44"/>
    </row>
    <row r="162" spans="2:11" ht="14.25" customHeight="1">
      <c r="B162" s="230"/>
      <c r="C162" s="336">
        <v>17716355250</v>
      </c>
      <c r="D162" s="337" t="s">
        <v>18</v>
      </c>
      <c r="E162" s="337" t="s">
        <v>15</v>
      </c>
      <c r="F162" s="338" t="s">
        <v>1373</v>
      </c>
      <c r="G162" s="339" t="s">
        <v>1373</v>
      </c>
      <c r="K162" s="44"/>
    </row>
    <row r="163" spans="2:11" ht="14.25" customHeight="1">
      <c r="B163" s="230"/>
      <c r="C163" s="336">
        <v>17716355315</v>
      </c>
      <c r="D163" s="337" t="s">
        <v>52</v>
      </c>
      <c r="E163" s="337" t="s">
        <v>15</v>
      </c>
      <c r="F163" s="338" t="s">
        <v>1373</v>
      </c>
      <c r="G163" s="339" t="s">
        <v>1373</v>
      </c>
      <c r="K163" s="44"/>
    </row>
    <row r="164" spans="2:11" ht="14.25" customHeight="1">
      <c r="B164" s="230"/>
      <c r="C164" s="336">
        <v>17716400280</v>
      </c>
      <c r="D164" s="337" t="s">
        <v>14</v>
      </c>
      <c r="E164" s="337" t="s">
        <v>15</v>
      </c>
      <c r="F164" s="338" t="s">
        <v>1373</v>
      </c>
      <c r="G164" s="339" t="s">
        <v>1373</v>
      </c>
      <c r="K164" s="44"/>
    </row>
    <row r="165" spans="2:11" ht="14.25" customHeight="1">
      <c r="B165" s="230"/>
      <c r="C165" s="336">
        <v>17716400315</v>
      </c>
      <c r="D165" s="337" t="s">
        <v>53</v>
      </c>
      <c r="E165" s="337" t="s">
        <v>15</v>
      </c>
      <c r="F165" s="338" t="s">
        <v>1373</v>
      </c>
      <c r="G165" s="339" t="s">
        <v>1373</v>
      </c>
      <c r="K165" s="44"/>
    </row>
    <row r="166" spans="2:11" ht="14.25" customHeight="1">
      <c r="B166" s="230"/>
      <c r="C166" s="336">
        <v>17716400355</v>
      </c>
      <c r="D166" s="337" t="s">
        <v>54</v>
      </c>
      <c r="E166" s="337" t="s">
        <v>15</v>
      </c>
      <c r="F166" s="338" t="s">
        <v>1373</v>
      </c>
      <c r="G166" s="339" t="s">
        <v>1373</v>
      </c>
      <c r="K166" s="44"/>
    </row>
    <row r="167" spans="2:11" ht="14.25" customHeight="1">
      <c r="B167" s="230"/>
      <c r="C167" s="1045" t="s">
        <v>1568</v>
      </c>
      <c r="D167" s="1045"/>
      <c r="E167" s="1045"/>
      <c r="F167" s="1045"/>
      <c r="G167" s="1046"/>
      <c r="K167" s="44"/>
    </row>
    <row r="168" spans="2:11" ht="14.25" customHeight="1">
      <c r="B168" s="4"/>
      <c r="C168" s="1047"/>
      <c r="D168" s="1047"/>
      <c r="E168" s="1047"/>
      <c r="F168" s="1047"/>
      <c r="G168" s="1048"/>
      <c r="K168" s="44"/>
    </row>
    <row r="169" spans="2:11" ht="14.25" customHeight="1">
      <c r="B169" s="4"/>
      <c r="C169" s="231">
        <v>177104032</v>
      </c>
      <c r="D169" s="232" t="s">
        <v>0</v>
      </c>
      <c r="E169" s="232" t="s">
        <v>15</v>
      </c>
      <c r="F169" s="222">
        <v>142.45367823940003</v>
      </c>
      <c r="G169" s="326">
        <f t="shared" ref="G169:G218" si="5">F169*(100-$G$5)/100</f>
        <v>142.45367823940003</v>
      </c>
      <c r="K169" s="44"/>
    </row>
    <row r="170" spans="2:11" ht="14.25" customHeight="1">
      <c r="B170" s="4"/>
      <c r="C170" s="231">
        <v>177105040</v>
      </c>
      <c r="D170" s="232" t="s">
        <v>34</v>
      </c>
      <c r="E170" s="232" t="s">
        <v>15</v>
      </c>
      <c r="F170" s="222">
        <v>136.11649109299998</v>
      </c>
      <c r="G170" s="326">
        <f t="shared" si="5"/>
        <v>136.11649109299998</v>
      </c>
      <c r="K170" s="44"/>
    </row>
    <row r="171" spans="2:11" ht="14.25" customHeight="1">
      <c r="B171" s="4"/>
      <c r="C171" s="231">
        <v>177106332</v>
      </c>
      <c r="D171" s="232" t="s">
        <v>2</v>
      </c>
      <c r="E171" s="232" t="s">
        <v>15</v>
      </c>
      <c r="F171" s="222">
        <v>197.34774781480004</v>
      </c>
      <c r="G171" s="326">
        <f t="shared" si="5"/>
        <v>197.34774781480007</v>
      </c>
      <c r="K171" s="44"/>
    </row>
    <row r="172" spans="2:11" ht="14.25" customHeight="1">
      <c r="B172" s="230"/>
      <c r="C172" s="231">
        <v>177106340</v>
      </c>
      <c r="D172" s="232" t="s">
        <v>28</v>
      </c>
      <c r="E172" s="232" t="s">
        <v>15</v>
      </c>
      <c r="F172" s="222">
        <v>197.34774781480004</v>
      </c>
      <c r="G172" s="326">
        <f t="shared" si="5"/>
        <v>197.34774781480007</v>
      </c>
      <c r="K172" s="44"/>
    </row>
    <row r="173" spans="2:11" ht="14.25" customHeight="1">
      <c r="B173" s="230"/>
      <c r="C173" s="231">
        <v>177106350</v>
      </c>
      <c r="D173" s="232" t="s">
        <v>29</v>
      </c>
      <c r="E173" s="232">
        <v>36</v>
      </c>
      <c r="F173" s="222">
        <v>197.34774781480004</v>
      </c>
      <c r="G173" s="326">
        <f t="shared" si="5"/>
        <v>197.34774781480007</v>
      </c>
      <c r="K173" s="44"/>
    </row>
    <row r="174" spans="2:11" ht="14.25" customHeight="1">
      <c r="B174" s="230"/>
      <c r="C174" s="231">
        <v>177107540</v>
      </c>
      <c r="D174" s="232" t="s">
        <v>396</v>
      </c>
      <c r="E174" s="232" t="s">
        <v>15</v>
      </c>
      <c r="F174" s="222">
        <v>256.08766760500004</v>
      </c>
      <c r="G174" s="326">
        <f t="shared" si="5"/>
        <v>256.08766760500004</v>
      </c>
      <c r="K174" s="44"/>
    </row>
    <row r="175" spans="2:11" ht="14.25" customHeight="1">
      <c r="B175" s="230"/>
      <c r="C175" s="231">
        <v>177107550</v>
      </c>
      <c r="D175" s="232" t="s">
        <v>30</v>
      </c>
      <c r="E175" s="232" t="s">
        <v>15</v>
      </c>
      <c r="F175" s="222">
        <v>256.08766760500004</v>
      </c>
      <c r="G175" s="326">
        <f t="shared" si="5"/>
        <v>256.08766760500004</v>
      </c>
      <c r="K175" s="44"/>
    </row>
    <row r="176" spans="2:11" ht="14.25" customHeight="1">
      <c r="B176" s="230"/>
      <c r="C176" s="231">
        <v>177107563</v>
      </c>
      <c r="D176" s="232" t="s">
        <v>3</v>
      </c>
      <c r="E176" s="232">
        <v>20</v>
      </c>
      <c r="F176" s="222">
        <v>256.08766760500004</v>
      </c>
      <c r="G176" s="326">
        <f t="shared" si="5"/>
        <v>256.08766760500004</v>
      </c>
      <c r="K176" s="44"/>
    </row>
    <row r="177" spans="2:11" ht="14.25" customHeight="1">
      <c r="B177" s="230"/>
      <c r="C177" s="231">
        <v>177109050</v>
      </c>
      <c r="D177" s="232" t="s">
        <v>398</v>
      </c>
      <c r="E177" s="232">
        <v>24</v>
      </c>
      <c r="F177" s="222">
        <v>385.75812673420006</v>
      </c>
      <c r="G177" s="326">
        <f t="shared" si="5"/>
        <v>385.75812673420006</v>
      </c>
      <c r="K177" s="44"/>
    </row>
    <row r="178" spans="2:11" ht="14.25" customHeight="1">
      <c r="B178" s="230"/>
      <c r="C178" s="231">
        <v>177109063</v>
      </c>
      <c r="D178" s="232" t="s">
        <v>4</v>
      </c>
      <c r="E178" s="232">
        <v>24</v>
      </c>
      <c r="F178" s="222">
        <v>385.75812673420006</v>
      </c>
      <c r="G178" s="326">
        <f t="shared" si="5"/>
        <v>385.75812673420006</v>
      </c>
      <c r="K178" s="44"/>
    </row>
    <row r="179" spans="2:11" ht="14.25" customHeight="1">
      <c r="B179" s="230"/>
      <c r="C179" s="231">
        <v>177109075</v>
      </c>
      <c r="D179" s="232" t="s">
        <v>35</v>
      </c>
      <c r="E179" s="232">
        <v>24</v>
      </c>
      <c r="F179" s="222">
        <v>385.75812673420006</v>
      </c>
      <c r="G179" s="326">
        <f t="shared" si="5"/>
        <v>385.75812673420006</v>
      </c>
      <c r="K179" s="44"/>
    </row>
    <row r="180" spans="2:11" ht="14.25" customHeight="1">
      <c r="B180" s="230"/>
      <c r="C180" s="231">
        <v>1771011050</v>
      </c>
      <c r="D180" s="232" t="s">
        <v>411</v>
      </c>
      <c r="E180" s="232">
        <v>24</v>
      </c>
      <c r="F180" s="222">
        <v>446.22746973420004</v>
      </c>
      <c r="G180" s="326">
        <f t="shared" si="5"/>
        <v>446.22746973420004</v>
      </c>
      <c r="K180" s="44"/>
    </row>
    <row r="181" spans="2:11" ht="14.25" customHeight="1">
      <c r="B181" s="230"/>
      <c r="C181" s="231">
        <v>1771011063</v>
      </c>
      <c r="D181" s="232" t="s">
        <v>5</v>
      </c>
      <c r="E181" s="232">
        <v>24</v>
      </c>
      <c r="F181" s="222">
        <v>446.22746973420004</v>
      </c>
      <c r="G181" s="326">
        <f t="shared" si="5"/>
        <v>446.22746973420004</v>
      </c>
      <c r="K181" s="44"/>
    </row>
    <row r="182" spans="2:11" ht="14.25" customHeight="1">
      <c r="B182" s="230"/>
      <c r="C182" s="231">
        <v>1771011075</v>
      </c>
      <c r="D182" s="232" t="s">
        <v>36</v>
      </c>
      <c r="E182" s="232">
        <v>18</v>
      </c>
      <c r="F182" s="222">
        <v>446.22746973420004</v>
      </c>
      <c r="G182" s="326">
        <f t="shared" si="5"/>
        <v>446.22746973420004</v>
      </c>
      <c r="K182" s="44"/>
    </row>
    <row r="183" spans="2:11" ht="14.25" customHeight="1">
      <c r="B183" s="230"/>
      <c r="C183" s="231">
        <v>1771011090</v>
      </c>
      <c r="D183" s="232" t="s">
        <v>7</v>
      </c>
      <c r="E183" s="232">
        <v>18</v>
      </c>
      <c r="F183" s="222">
        <v>446.22746973420004</v>
      </c>
      <c r="G183" s="326">
        <f t="shared" si="5"/>
        <v>446.22746973420004</v>
      </c>
      <c r="K183" s="44"/>
    </row>
    <row r="184" spans="2:11" ht="14.25" customHeight="1">
      <c r="B184" s="230"/>
      <c r="C184" s="231">
        <v>1771012563</v>
      </c>
      <c r="D184" s="232" t="s">
        <v>6</v>
      </c>
      <c r="E184" s="232" t="s">
        <v>15</v>
      </c>
      <c r="F184" s="222">
        <v>720.26243834159993</v>
      </c>
      <c r="G184" s="326">
        <f t="shared" si="5"/>
        <v>720.26243834159993</v>
      </c>
      <c r="K184" s="44"/>
    </row>
    <row r="185" spans="2:11" ht="14.25" customHeight="1">
      <c r="B185" s="230"/>
      <c r="C185" s="231">
        <v>1771012575</v>
      </c>
      <c r="D185" s="232" t="s">
        <v>412</v>
      </c>
      <c r="E185" s="232">
        <v>12</v>
      </c>
      <c r="F185" s="222">
        <v>606.79776313640002</v>
      </c>
      <c r="G185" s="326">
        <f t="shared" si="5"/>
        <v>606.79776313640002</v>
      </c>
      <c r="K185" s="44"/>
    </row>
    <row r="186" spans="2:11" ht="14.25" customHeight="1">
      <c r="B186" s="230"/>
      <c r="C186" s="231">
        <v>1771012590</v>
      </c>
      <c r="D186" s="232" t="s">
        <v>8</v>
      </c>
      <c r="E186" s="232">
        <v>12</v>
      </c>
      <c r="F186" s="222">
        <v>606.79776313640002</v>
      </c>
      <c r="G186" s="326">
        <f t="shared" si="5"/>
        <v>606.79776313640002</v>
      </c>
      <c r="K186" s="44"/>
    </row>
    <row r="187" spans="2:11" ht="14.25" customHeight="1">
      <c r="B187" s="230"/>
      <c r="C187" s="231">
        <v>17710125110</v>
      </c>
      <c r="D187" s="232" t="s">
        <v>37</v>
      </c>
      <c r="E187" s="232">
        <v>12</v>
      </c>
      <c r="F187" s="222">
        <v>606.79776313640002</v>
      </c>
      <c r="G187" s="326">
        <f t="shared" si="5"/>
        <v>606.79776313640002</v>
      </c>
      <c r="K187" s="44"/>
    </row>
    <row r="188" spans="2:11" ht="14.25" customHeight="1">
      <c r="B188" s="230"/>
      <c r="C188" s="231">
        <v>1771014090</v>
      </c>
      <c r="D188" s="232" t="s">
        <v>395</v>
      </c>
      <c r="E188" s="232">
        <v>12</v>
      </c>
      <c r="F188" s="222">
        <v>1063.1719886260003</v>
      </c>
      <c r="G188" s="326">
        <f t="shared" si="5"/>
        <v>1063.1719886260003</v>
      </c>
      <c r="K188" s="44"/>
    </row>
    <row r="189" spans="2:11" ht="14.25" customHeight="1">
      <c r="B189" s="230"/>
      <c r="C189" s="231">
        <v>17710140110</v>
      </c>
      <c r="D189" s="232" t="s">
        <v>38</v>
      </c>
      <c r="E189" s="232">
        <v>12</v>
      </c>
      <c r="F189" s="222">
        <v>1063.1719886260003</v>
      </c>
      <c r="G189" s="326">
        <f t="shared" si="5"/>
        <v>1063.1719886260003</v>
      </c>
      <c r="K189" s="44"/>
    </row>
    <row r="190" spans="2:11" ht="14.25" customHeight="1">
      <c r="B190" s="230"/>
      <c r="C190" s="231">
        <v>17710140125</v>
      </c>
      <c r="D190" s="232" t="s">
        <v>39</v>
      </c>
      <c r="E190" s="232">
        <v>8</v>
      </c>
      <c r="F190" s="222">
        <v>1063.1719886260003</v>
      </c>
      <c r="G190" s="326">
        <f t="shared" si="5"/>
        <v>1063.1719886260003</v>
      </c>
      <c r="K190" s="44"/>
    </row>
    <row r="191" spans="2:11" ht="14.25" customHeight="1">
      <c r="B191" s="230"/>
      <c r="C191" s="231">
        <v>1771016090</v>
      </c>
      <c r="D191" s="232" t="s">
        <v>9</v>
      </c>
      <c r="E191" s="232">
        <v>6</v>
      </c>
      <c r="F191" s="222">
        <v>1183.6148260134003</v>
      </c>
      <c r="G191" s="326">
        <f t="shared" si="5"/>
        <v>1183.6148260134003</v>
      </c>
      <c r="K191" s="44"/>
    </row>
    <row r="192" spans="2:11" ht="14.25" customHeight="1">
      <c r="B192" s="230"/>
      <c r="C192" s="231">
        <v>17710160110</v>
      </c>
      <c r="D192" s="232" t="s">
        <v>10</v>
      </c>
      <c r="E192" s="232">
        <v>6</v>
      </c>
      <c r="F192" s="222">
        <v>1183.6148260134003</v>
      </c>
      <c r="G192" s="326">
        <f t="shared" si="5"/>
        <v>1183.6148260134003</v>
      </c>
      <c r="K192" s="44"/>
    </row>
    <row r="193" spans="2:11" ht="14.25" customHeight="1">
      <c r="B193" s="230"/>
      <c r="C193" s="231">
        <v>17710160125</v>
      </c>
      <c r="D193" s="232" t="s">
        <v>40</v>
      </c>
      <c r="E193" s="232">
        <v>5</v>
      </c>
      <c r="F193" s="222">
        <v>1183.6148260134003</v>
      </c>
      <c r="G193" s="326">
        <f t="shared" si="5"/>
        <v>1183.6148260134003</v>
      </c>
      <c r="K193" s="44"/>
    </row>
    <row r="194" spans="2:11" ht="14.25" customHeight="1">
      <c r="B194" s="230"/>
      <c r="C194" s="231">
        <v>17710160140</v>
      </c>
      <c r="D194" s="232" t="s">
        <v>41</v>
      </c>
      <c r="E194" s="232">
        <v>6</v>
      </c>
      <c r="F194" s="222">
        <v>1183.6148260134003</v>
      </c>
      <c r="G194" s="326">
        <f t="shared" si="5"/>
        <v>1183.6148260134003</v>
      </c>
      <c r="K194" s="44"/>
    </row>
    <row r="195" spans="2:11" ht="14.25" customHeight="1">
      <c r="B195" s="230"/>
      <c r="C195" s="231">
        <v>17710180125</v>
      </c>
      <c r="D195" s="232" t="s">
        <v>11</v>
      </c>
      <c r="E195" s="232" t="s">
        <v>15</v>
      </c>
      <c r="F195" s="222">
        <v>1463.6120718406003</v>
      </c>
      <c r="G195" s="326">
        <f t="shared" si="5"/>
        <v>1463.6120718406005</v>
      </c>
      <c r="K195" s="44"/>
    </row>
    <row r="196" spans="2:11" ht="14.25" customHeight="1">
      <c r="B196" s="230"/>
      <c r="C196" s="231">
        <v>17710180140</v>
      </c>
      <c r="D196" s="232" t="s">
        <v>55</v>
      </c>
      <c r="E196" s="232" t="s">
        <v>15</v>
      </c>
      <c r="F196" s="222">
        <v>1463.6120718406003</v>
      </c>
      <c r="G196" s="326">
        <f t="shared" si="5"/>
        <v>1463.6120718406005</v>
      </c>
      <c r="K196" s="44"/>
    </row>
    <row r="197" spans="2:11" ht="14.25" customHeight="1">
      <c r="B197" s="230"/>
      <c r="C197" s="231">
        <v>17710180160</v>
      </c>
      <c r="D197" s="232" t="s">
        <v>42</v>
      </c>
      <c r="E197" s="232">
        <v>8</v>
      </c>
      <c r="F197" s="222">
        <v>1463.6120718406003</v>
      </c>
      <c r="G197" s="326">
        <f t="shared" si="5"/>
        <v>1463.6120718406005</v>
      </c>
      <c r="K197" s="44"/>
    </row>
    <row r="198" spans="2:11" ht="14.25" customHeight="1">
      <c r="B198" s="230"/>
      <c r="C198" s="231">
        <v>17710200125</v>
      </c>
      <c r="D198" s="232" t="s">
        <v>416</v>
      </c>
      <c r="E198" s="232">
        <v>1</v>
      </c>
      <c r="F198" s="222">
        <v>1871.9857328568003</v>
      </c>
      <c r="G198" s="326">
        <f t="shared" si="5"/>
        <v>1871.9857328568003</v>
      </c>
      <c r="K198" s="44"/>
    </row>
    <row r="199" spans="2:11" ht="14.25" customHeight="1">
      <c r="B199" s="230"/>
      <c r="C199" s="231">
        <v>17710200140</v>
      </c>
      <c r="D199" s="232" t="s">
        <v>392</v>
      </c>
      <c r="E199" s="232">
        <v>1</v>
      </c>
      <c r="F199" s="222">
        <v>1687.4574857580001</v>
      </c>
      <c r="G199" s="326">
        <f t="shared" si="5"/>
        <v>1687.4574857580001</v>
      </c>
      <c r="K199" s="44"/>
    </row>
    <row r="200" spans="2:11" ht="14.25" customHeight="1">
      <c r="B200" s="230"/>
      <c r="C200" s="231">
        <v>17710200160</v>
      </c>
      <c r="D200" s="232" t="s">
        <v>43</v>
      </c>
      <c r="E200" s="232">
        <v>1</v>
      </c>
      <c r="F200" s="222">
        <v>1687.4574857580001</v>
      </c>
      <c r="G200" s="326">
        <f t="shared" si="5"/>
        <v>1687.4574857580001</v>
      </c>
      <c r="K200" s="44"/>
    </row>
    <row r="201" spans="2:11" ht="14.25" customHeight="1">
      <c r="B201" s="230"/>
      <c r="C201" s="231">
        <v>17710200180</v>
      </c>
      <c r="D201" s="232" t="s">
        <v>393</v>
      </c>
      <c r="E201" s="232">
        <v>1</v>
      </c>
      <c r="F201" s="222">
        <v>1687.4574857580001</v>
      </c>
      <c r="G201" s="326">
        <f t="shared" si="5"/>
        <v>1687.4574857580001</v>
      </c>
      <c r="K201" s="44"/>
    </row>
    <row r="202" spans="2:11" ht="14.25" customHeight="1">
      <c r="B202" s="230"/>
      <c r="C202" s="231">
        <v>1771022590</v>
      </c>
      <c r="D202" s="232" t="s">
        <v>413</v>
      </c>
      <c r="E202" s="232">
        <v>1</v>
      </c>
      <c r="F202" s="222">
        <v>3347.8609874578001</v>
      </c>
      <c r="G202" s="326">
        <f t="shared" si="5"/>
        <v>3347.8609874578001</v>
      </c>
      <c r="K202" s="44"/>
    </row>
    <row r="203" spans="2:11" ht="14.25" customHeight="1">
      <c r="B203" s="230"/>
      <c r="C203" s="231">
        <v>17710225110</v>
      </c>
      <c r="D203" s="232" t="s">
        <v>415</v>
      </c>
      <c r="E203" s="232">
        <v>1</v>
      </c>
      <c r="F203" s="222">
        <v>3347.8609874578001</v>
      </c>
      <c r="G203" s="326">
        <f t="shared" si="5"/>
        <v>3347.8609874578001</v>
      </c>
      <c r="K203" s="44"/>
    </row>
    <row r="204" spans="2:11" ht="14.25" customHeight="1">
      <c r="B204" s="230"/>
      <c r="C204" s="231">
        <v>17710225125</v>
      </c>
      <c r="D204" s="232" t="s">
        <v>414</v>
      </c>
      <c r="E204" s="232">
        <v>1</v>
      </c>
      <c r="F204" s="222">
        <v>3415.7801535153999</v>
      </c>
      <c r="G204" s="326">
        <f t="shared" si="5"/>
        <v>3415.7801535153999</v>
      </c>
      <c r="K204" s="44"/>
    </row>
    <row r="205" spans="2:11" ht="14.25" customHeight="1">
      <c r="B205" s="230"/>
      <c r="C205" s="231">
        <v>17710225160</v>
      </c>
      <c r="D205" s="232" t="s">
        <v>56</v>
      </c>
      <c r="E205" s="232">
        <v>1</v>
      </c>
      <c r="F205" s="222">
        <v>3736.2313898096004</v>
      </c>
      <c r="G205" s="326">
        <f t="shared" si="5"/>
        <v>3736.2313898096008</v>
      </c>
      <c r="K205" s="44"/>
    </row>
    <row r="206" spans="2:11" ht="14.25" customHeight="1">
      <c r="B206" s="230"/>
      <c r="C206" s="231">
        <v>17710225180</v>
      </c>
      <c r="D206" s="232" t="s">
        <v>44</v>
      </c>
      <c r="E206" s="232">
        <v>4</v>
      </c>
      <c r="F206" s="222">
        <v>3736.2313898096004</v>
      </c>
      <c r="G206" s="326">
        <f t="shared" si="5"/>
        <v>3736.2313898096008</v>
      </c>
      <c r="K206" s="44"/>
    </row>
    <row r="207" spans="2:11" ht="14.25" customHeight="1">
      <c r="B207" s="230"/>
      <c r="C207" s="231">
        <v>17710225200</v>
      </c>
      <c r="D207" s="232" t="s">
        <v>45</v>
      </c>
      <c r="E207" s="232" t="s">
        <v>15</v>
      </c>
      <c r="F207" s="222">
        <v>3736.2313898096004</v>
      </c>
      <c r="G207" s="326">
        <f t="shared" si="5"/>
        <v>3736.2313898096008</v>
      </c>
      <c r="K207" s="44"/>
    </row>
    <row r="208" spans="2:11" ht="14.25" customHeight="1">
      <c r="B208" s="230"/>
      <c r="C208" s="231">
        <v>17710250160</v>
      </c>
      <c r="D208" s="232" t="s">
        <v>46</v>
      </c>
      <c r="E208" s="232" t="s">
        <v>15</v>
      </c>
      <c r="F208" s="222">
        <v>3769.3081204306</v>
      </c>
      <c r="G208" s="326">
        <f t="shared" si="5"/>
        <v>3769.3081204305995</v>
      </c>
      <c r="K208" s="44"/>
    </row>
    <row r="209" spans="2:11" ht="14.25" customHeight="1">
      <c r="B209" s="230"/>
      <c r="C209" s="231">
        <v>17710250180</v>
      </c>
      <c r="D209" s="232" t="s">
        <v>47</v>
      </c>
      <c r="E209" s="232" t="s">
        <v>15</v>
      </c>
      <c r="F209" s="222">
        <v>4435.5109661301994</v>
      </c>
      <c r="G209" s="326">
        <f t="shared" si="5"/>
        <v>4435.5109661301994</v>
      </c>
      <c r="K209" s="44"/>
    </row>
    <row r="210" spans="2:11" ht="14.25" customHeight="1">
      <c r="B210" s="230"/>
      <c r="C210" s="231">
        <v>17710250200</v>
      </c>
      <c r="D210" s="232" t="s">
        <v>16</v>
      </c>
      <c r="E210" s="232" t="s">
        <v>15</v>
      </c>
      <c r="F210" s="222">
        <v>4435.5109661301994</v>
      </c>
      <c r="G210" s="326">
        <f t="shared" si="5"/>
        <v>4435.5109661301994</v>
      </c>
      <c r="K210" s="44"/>
    </row>
    <row r="211" spans="2:11" ht="14.25" customHeight="1">
      <c r="B211" s="230"/>
      <c r="C211" s="231">
        <v>17710250225</v>
      </c>
      <c r="D211" s="232" t="s">
        <v>12</v>
      </c>
      <c r="E211" s="232" t="s">
        <v>15</v>
      </c>
      <c r="F211" s="222">
        <v>3995.5844019366009</v>
      </c>
      <c r="G211" s="326">
        <f t="shared" si="5"/>
        <v>3995.5844019366009</v>
      </c>
      <c r="K211" s="44"/>
    </row>
    <row r="212" spans="2:11" ht="14.25" customHeight="1">
      <c r="B212" s="230"/>
      <c r="C212" s="231">
        <v>17710280180</v>
      </c>
      <c r="D212" s="232" t="s">
        <v>48</v>
      </c>
      <c r="E212" s="232" t="s">
        <v>15</v>
      </c>
      <c r="F212" s="222">
        <v>5780.4338115303999</v>
      </c>
      <c r="G212" s="326">
        <f t="shared" si="5"/>
        <v>5780.4338115303999</v>
      </c>
      <c r="K212" s="44"/>
    </row>
    <row r="213" spans="2:11" ht="14.25" customHeight="1">
      <c r="B213" s="230"/>
      <c r="C213" s="231">
        <v>17710280225</v>
      </c>
      <c r="D213" s="232" t="s">
        <v>49</v>
      </c>
      <c r="E213" s="232" t="s">
        <v>15</v>
      </c>
      <c r="F213" s="222">
        <v>5780.4338115303999</v>
      </c>
      <c r="G213" s="326">
        <f t="shared" si="5"/>
        <v>5780.4338115303999</v>
      </c>
      <c r="K213" s="44"/>
    </row>
    <row r="214" spans="2:11" ht="14.25" customHeight="1">
      <c r="B214" s="230"/>
      <c r="C214" s="231">
        <v>17710280200</v>
      </c>
      <c r="D214" s="232" t="s">
        <v>57</v>
      </c>
      <c r="E214" s="232" t="s">
        <v>15</v>
      </c>
      <c r="F214" s="222">
        <v>5780.4338115303999</v>
      </c>
      <c r="G214" s="326">
        <f t="shared" si="5"/>
        <v>5780.4338115303999</v>
      </c>
      <c r="K214" s="44"/>
    </row>
    <row r="215" spans="2:11" ht="14.25" customHeight="1">
      <c r="B215" s="230"/>
      <c r="C215" s="231">
        <v>17710280250</v>
      </c>
      <c r="D215" s="232" t="s">
        <v>50</v>
      </c>
      <c r="E215" s="232" t="s">
        <v>15</v>
      </c>
      <c r="F215" s="222">
        <v>5780.4338115303999</v>
      </c>
      <c r="G215" s="326">
        <f t="shared" si="5"/>
        <v>5780.4338115303999</v>
      </c>
      <c r="K215" s="44"/>
    </row>
    <row r="216" spans="2:11" ht="14.25" customHeight="1">
      <c r="B216" s="230"/>
      <c r="C216" s="231">
        <v>17710315225</v>
      </c>
      <c r="D216" s="232" t="s">
        <v>51</v>
      </c>
      <c r="E216" s="232" t="s">
        <v>15</v>
      </c>
      <c r="F216" s="222">
        <v>5564.7275711807997</v>
      </c>
      <c r="G216" s="326">
        <f t="shared" si="5"/>
        <v>5564.7275711807997</v>
      </c>
      <c r="K216" s="44"/>
    </row>
    <row r="217" spans="2:11" ht="14.25" customHeight="1">
      <c r="B217" s="230"/>
      <c r="C217" s="231">
        <v>17710315250</v>
      </c>
      <c r="D217" s="232" t="s">
        <v>17</v>
      </c>
      <c r="E217" s="232" t="s">
        <v>15</v>
      </c>
      <c r="F217" s="222">
        <v>5564.7275711807997</v>
      </c>
      <c r="G217" s="326">
        <f t="shared" si="5"/>
        <v>5564.7275711807997</v>
      </c>
      <c r="K217" s="44"/>
    </row>
    <row r="218" spans="2:11" ht="14.25" customHeight="1">
      <c r="B218" s="230"/>
      <c r="C218" s="231">
        <v>17710315280</v>
      </c>
      <c r="D218" s="232" t="s">
        <v>13</v>
      </c>
      <c r="E218" s="232" t="s">
        <v>15</v>
      </c>
      <c r="F218" s="222">
        <v>5564.7275711807997</v>
      </c>
      <c r="G218" s="326">
        <f t="shared" si="5"/>
        <v>5564.7275711807997</v>
      </c>
      <c r="K218" s="44"/>
    </row>
    <row r="219" spans="2:11" ht="14.25" customHeight="1">
      <c r="B219" s="230"/>
      <c r="C219" s="336">
        <v>17710355250</v>
      </c>
      <c r="D219" s="337" t="s">
        <v>18</v>
      </c>
      <c r="E219" s="337" t="s">
        <v>15</v>
      </c>
      <c r="F219" s="357" t="s">
        <v>1373</v>
      </c>
      <c r="G219" s="358" t="s">
        <v>1373</v>
      </c>
      <c r="K219" s="44"/>
    </row>
    <row r="220" spans="2:11" ht="14.25" customHeight="1">
      <c r="B220" s="230"/>
      <c r="C220" s="336">
        <v>17710355315</v>
      </c>
      <c r="D220" s="337" t="s">
        <v>52</v>
      </c>
      <c r="E220" s="337" t="s">
        <v>15</v>
      </c>
      <c r="F220" s="357" t="s">
        <v>1373</v>
      </c>
      <c r="G220" s="358" t="s">
        <v>1373</v>
      </c>
      <c r="K220" s="44"/>
    </row>
    <row r="221" spans="2:11" ht="14.25" customHeight="1">
      <c r="B221" s="230"/>
      <c r="C221" s="336">
        <v>17710400280</v>
      </c>
      <c r="D221" s="337" t="s">
        <v>14</v>
      </c>
      <c r="E221" s="337" t="s">
        <v>15</v>
      </c>
      <c r="F221" s="357" t="s">
        <v>1373</v>
      </c>
      <c r="G221" s="358" t="s">
        <v>1373</v>
      </c>
      <c r="K221" s="44"/>
    </row>
    <row r="222" spans="2:11" ht="14.25" customHeight="1">
      <c r="B222" s="230"/>
      <c r="C222" s="336">
        <v>17710400315</v>
      </c>
      <c r="D222" s="337" t="s">
        <v>53</v>
      </c>
      <c r="E222" s="337" t="s">
        <v>15</v>
      </c>
      <c r="F222" s="357" t="s">
        <v>1373</v>
      </c>
      <c r="G222" s="358" t="s">
        <v>1373</v>
      </c>
      <c r="K222" s="44"/>
    </row>
    <row r="223" spans="2:11" ht="14.25" customHeight="1">
      <c r="B223" s="230"/>
      <c r="C223" s="336">
        <v>17710400355</v>
      </c>
      <c r="D223" s="337" t="s">
        <v>54</v>
      </c>
      <c r="E223" s="337" t="s">
        <v>15</v>
      </c>
      <c r="F223" s="357" t="s">
        <v>1373</v>
      </c>
      <c r="G223" s="358" t="s">
        <v>1373</v>
      </c>
      <c r="K223" s="44"/>
    </row>
    <row r="224" spans="2:11" ht="14.25" customHeight="1" thickBot="1">
      <c r="B224" s="249"/>
      <c r="C224" s="250"/>
      <c r="D224" s="251"/>
      <c r="E224" s="251"/>
      <c r="F224" s="254"/>
      <c r="G224" s="253"/>
      <c r="K224" s="44"/>
    </row>
    <row r="225" spans="2:11" ht="14.25" customHeight="1" thickBot="1">
      <c r="B225" s="244"/>
      <c r="C225" s="28"/>
      <c r="D225" s="245"/>
      <c r="E225" s="245"/>
      <c r="F225" s="247"/>
      <c r="G225" s="247"/>
      <c r="K225" s="44"/>
    </row>
    <row r="226" spans="2:11" ht="14.25" customHeight="1">
      <c r="B226" s="229"/>
      <c r="C226" s="1049" t="s">
        <v>1584</v>
      </c>
      <c r="D226" s="1049"/>
      <c r="E226" s="1049"/>
      <c r="F226" s="1049"/>
      <c r="G226" s="1050"/>
      <c r="K226" s="44"/>
    </row>
    <row r="227" spans="2:11" ht="14.25" customHeight="1">
      <c r="B227" s="4"/>
      <c r="C227" s="1047"/>
      <c r="D227" s="1047"/>
      <c r="E227" s="1047"/>
      <c r="F227" s="1047"/>
      <c r="G227" s="1048"/>
      <c r="K227" s="44"/>
    </row>
    <row r="228" spans="2:11" ht="14.25" customHeight="1">
      <c r="B228" s="4"/>
      <c r="C228" s="231">
        <v>17416020</v>
      </c>
      <c r="D228" s="232">
        <v>20</v>
      </c>
      <c r="E228" s="232" t="s">
        <v>15</v>
      </c>
      <c r="F228" s="222">
        <v>112.49716571720001</v>
      </c>
      <c r="G228" s="326">
        <f>F228*(100-$G$5)/100</f>
        <v>112.49716571720001</v>
      </c>
      <c r="K228" s="44"/>
    </row>
    <row r="229" spans="2:11" ht="14.25" customHeight="1">
      <c r="B229" s="5" t="s">
        <v>1434</v>
      </c>
      <c r="C229" s="231">
        <v>17416025</v>
      </c>
      <c r="D229" s="232">
        <v>25</v>
      </c>
      <c r="E229" s="232" t="s">
        <v>15</v>
      </c>
      <c r="F229" s="222">
        <v>117.23796220839999</v>
      </c>
      <c r="G229" s="326">
        <f t="shared" ref="G229:G245" si="6">F229*(100-$G$5)/100</f>
        <v>117.23796220839999</v>
      </c>
      <c r="K229" s="44"/>
    </row>
    <row r="230" spans="2:11" ht="14.25" customHeight="1">
      <c r="B230" s="4"/>
      <c r="C230" s="231">
        <v>17416032</v>
      </c>
      <c r="D230" s="232">
        <v>32</v>
      </c>
      <c r="E230" s="232" t="s">
        <v>15</v>
      </c>
      <c r="F230" s="222">
        <v>123.57514935480002</v>
      </c>
      <c r="G230" s="326">
        <f t="shared" si="6"/>
        <v>123.57514935480002</v>
      </c>
      <c r="K230" s="44"/>
    </row>
    <row r="231" spans="2:11" ht="14.25" customHeight="1">
      <c r="B231" s="230"/>
      <c r="C231" s="231">
        <v>17416040</v>
      </c>
      <c r="D231" s="232">
        <v>40</v>
      </c>
      <c r="E231" s="232" t="s">
        <v>15</v>
      </c>
      <c r="F231" s="222">
        <v>161.59827223319999</v>
      </c>
      <c r="G231" s="326">
        <f t="shared" si="6"/>
        <v>161.59827223319999</v>
      </c>
      <c r="K231" s="44"/>
    </row>
    <row r="232" spans="2:11" ht="14.25" customHeight="1">
      <c r="B232" s="230"/>
      <c r="C232" s="231">
        <v>17416050</v>
      </c>
      <c r="D232" s="232">
        <v>50</v>
      </c>
      <c r="E232" s="232" t="s">
        <v>15</v>
      </c>
      <c r="F232" s="222">
        <v>215.45226910900004</v>
      </c>
      <c r="G232" s="326">
        <f t="shared" si="6"/>
        <v>215.45226910900004</v>
      </c>
      <c r="K232" s="44"/>
    </row>
    <row r="233" spans="2:11" ht="14.25" customHeight="1">
      <c r="B233" s="230"/>
      <c r="C233" s="231">
        <v>17416063</v>
      </c>
      <c r="D233" s="232">
        <v>63</v>
      </c>
      <c r="E233" s="232">
        <v>36</v>
      </c>
      <c r="F233" s="222">
        <v>380.23122878400005</v>
      </c>
      <c r="G233" s="326">
        <f t="shared" si="6"/>
        <v>380.23122878400005</v>
      </c>
      <c r="K233" s="44"/>
    </row>
    <row r="234" spans="2:11" ht="14.25" customHeight="1">
      <c r="B234" s="230"/>
      <c r="C234" s="231">
        <v>17416075</v>
      </c>
      <c r="D234" s="232">
        <v>75</v>
      </c>
      <c r="E234" s="232">
        <v>24</v>
      </c>
      <c r="F234" s="222">
        <v>573.51543674920003</v>
      </c>
      <c r="G234" s="326">
        <f t="shared" si="6"/>
        <v>573.51543674920003</v>
      </c>
      <c r="K234" s="44"/>
    </row>
    <row r="235" spans="2:11" ht="14.25" customHeight="1">
      <c r="B235" s="230"/>
      <c r="C235" s="231">
        <v>17416090</v>
      </c>
      <c r="D235" s="232">
        <v>90</v>
      </c>
      <c r="E235" s="232">
        <v>16</v>
      </c>
      <c r="F235" s="222">
        <v>499.90005858100005</v>
      </c>
      <c r="G235" s="326">
        <f t="shared" si="6"/>
        <v>499.90005858100005</v>
      </c>
      <c r="K235" s="44"/>
    </row>
    <row r="236" spans="2:11" ht="14.25" customHeight="1">
      <c r="B236" s="230"/>
      <c r="C236" s="231">
        <v>17416110</v>
      </c>
      <c r="D236" s="232">
        <v>110</v>
      </c>
      <c r="E236" s="232">
        <v>12</v>
      </c>
      <c r="F236" s="222">
        <v>929.06307972060006</v>
      </c>
      <c r="G236" s="326">
        <f t="shared" si="6"/>
        <v>929.06307972060006</v>
      </c>
      <c r="K236" s="44"/>
    </row>
    <row r="237" spans="2:11" ht="14.25" customHeight="1">
      <c r="B237" s="230"/>
      <c r="C237" s="231">
        <v>17416125</v>
      </c>
      <c r="D237" s="232">
        <v>125</v>
      </c>
      <c r="E237" s="232">
        <v>10</v>
      </c>
      <c r="F237" s="222">
        <v>1433.5829961068005</v>
      </c>
      <c r="G237" s="326">
        <f t="shared" si="6"/>
        <v>1433.5829961068005</v>
      </c>
      <c r="K237" s="44"/>
    </row>
    <row r="238" spans="2:11" ht="14.25" customHeight="1">
      <c r="B238" s="230"/>
      <c r="C238" s="231">
        <v>17416140</v>
      </c>
      <c r="D238" s="232">
        <v>140</v>
      </c>
      <c r="E238" s="232">
        <v>8</v>
      </c>
      <c r="F238" s="222">
        <v>1737.9856687688</v>
      </c>
      <c r="G238" s="326">
        <f t="shared" si="6"/>
        <v>1737.9856687688</v>
      </c>
      <c r="K238" s="44"/>
    </row>
    <row r="239" spans="2:11" ht="14.25" customHeight="1">
      <c r="B239" s="230"/>
      <c r="C239" s="231">
        <v>17416160</v>
      </c>
      <c r="D239" s="232">
        <v>160</v>
      </c>
      <c r="E239" s="232">
        <v>4</v>
      </c>
      <c r="F239" s="222">
        <v>2048.5320266796002</v>
      </c>
      <c r="G239" s="326">
        <f t="shared" si="6"/>
        <v>2048.5320266796002</v>
      </c>
      <c r="K239" s="44"/>
    </row>
    <row r="240" spans="2:11" ht="14.25" customHeight="1">
      <c r="B240" s="230"/>
      <c r="C240" s="231">
        <v>17416180</v>
      </c>
      <c r="D240" s="232">
        <v>180</v>
      </c>
      <c r="E240" s="232">
        <v>4</v>
      </c>
      <c r="F240" s="222">
        <v>2563.4284823246003</v>
      </c>
      <c r="G240" s="326">
        <f t="shared" si="6"/>
        <v>2563.4284823246003</v>
      </c>
      <c r="K240" s="44"/>
    </row>
    <row r="241" spans="2:11" ht="14.25" customHeight="1">
      <c r="B241" s="230"/>
      <c r="C241" s="231">
        <v>17416200</v>
      </c>
      <c r="D241" s="232">
        <v>200</v>
      </c>
      <c r="E241" s="232" t="s">
        <v>15</v>
      </c>
      <c r="F241" s="222">
        <v>3509.2657577934001</v>
      </c>
      <c r="G241" s="326">
        <f t="shared" si="6"/>
        <v>3509.2657577934001</v>
      </c>
      <c r="K241" s="44"/>
    </row>
    <row r="242" spans="2:11" ht="14.25" customHeight="1">
      <c r="B242" s="230"/>
      <c r="C242" s="231">
        <v>17416225</v>
      </c>
      <c r="D242" s="232">
        <v>225</v>
      </c>
      <c r="E242" s="232" t="s">
        <v>15</v>
      </c>
      <c r="F242" s="222">
        <v>4028.9151037982001</v>
      </c>
      <c r="G242" s="326">
        <f t="shared" si="6"/>
        <v>4028.9151037982001</v>
      </c>
      <c r="K242" s="44"/>
    </row>
    <row r="243" spans="2:11" ht="14.25" customHeight="1">
      <c r="B243" s="230"/>
      <c r="C243" s="231">
        <v>17416250</v>
      </c>
      <c r="D243" s="232">
        <v>250</v>
      </c>
      <c r="E243" s="232" t="s">
        <v>15</v>
      </c>
      <c r="F243" s="222">
        <v>6289.5735857218006</v>
      </c>
      <c r="G243" s="326">
        <f t="shared" si="6"/>
        <v>6289.5735857218006</v>
      </c>
      <c r="K243" s="44"/>
    </row>
    <row r="244" spans="2:11" ht="14.25" customHeight="1">
      <c r="B244" s="230"/>
      <c r="C244" s="231">
        <v>17416280</v>
      </c>
      <c r="D244" s="232">
        <v>280</v>
      </c>
      <c r="E244" s="232" t="s">
        <v>15</v>
      </c>
      <c r="F244" s="222">
        <v>17761.236833988998</v>
      </c>
      <c r="G244" s="326">
        <f t="shared" si="6"/>
        <v>17761.236833988998</v>
      </c>
      <c r="K244" s="44"/>
    </row>
    <row r="245" spans="2:11" ht="14.25" customHeight="1">
      <c r="B245" s="230"/>
      <c r="C245" s="231">
        <v>17416315</v>
      </c>
      <c r="D245" s="232">
        <v>315</v>
      </c>
      <c r="E245" s="232" t="s">
        <v>15</v>
      </c>
      <c r="F245" s="222">
        <v>14612.598143979001</v>
      </c>
      <c r="G245" s="326">
        <f t="shared" si="6"/>
        <v>14612.598143979001</v>
      </c>
      <c r="K245" s="44"/>
    </row>
    <row r="246" spans="2:11" ht="14.25" customHeight="1">
      <c r="B246" s="230"/>
      <c r="C246" s="336">
        <v>17416355</v>
      </c>
      <c r="D246" s="337">
        <v>355</v>
      </c>
      <c r="E246" s="337" t="s">
        <v>15</v>
      </c>
      <c r="F246" s="357" t="s">
        <v>1373</v>
      </c>
      <c r="G246" s="358" t="str">
        <f>F246</f>
        <v>na dotaz</v>
      </c>
      <c r="K246" s="44"/>
    </row>
    <row r="247" spans="2:11" ht="14.25" customHeight="1">
      <c r="B247" s="230"/>
      <c r="C247" s="336">
        <v>17416400</v>
      </c>
      <c r="D247" s="337">
        <v>400</v>
      </c>
      <c r="E247" s="337" t="s">
        <v>15</v>
      </c>
      <c r="F247" s="357" t="s">
        <v>1373</v>
      </c>
      <c r="G247" s="358" t="str">
        <f>F247</f>
        <v>na dotaz</v>
      </c>
      <c r="K247" s="44"/>
    </row>
    <row r="248" spans="2:11" ht="14.25" customHeight="1">
      <c r="B248" s="230"/>
      <c r="C248" s="336">
        <v>17416450</v>
      </c>
      <c r="D248" s="337">
        <v>450</v>
      </c>
      <c r="E248" s="337" t="s">
        <v>15</v>
      </c>
      <c r="F248" s="357" t="s">
        <v>1373</v>
      </c>
      <c r="G248" s="358" t="str">
        <f>F248</f>
        <v>na dotaz</v>
      </c>
      <c r="K248" s="44"/>
    </row>
    <row r="249" spans="2:11" ht="14.25" customHeight="1">
      <c r="B249" s="230"/>
      <c r="C249" s="336">
        <v>17416500</v>
      </c>
      <c r="D249" s="337">
        <v>500</v>
      </c>
      <c r="E249" s="337" t="s">
        <v>15</v>
      </c>
      <c r="F249" s="357" t="s">
        <v>1373</v>
      </c>
      <c r="G249" s="358" t="str">
        <f>F249</f>
        <v>na dotaz</v>
      </c>
      <c r="K249" s="44"/>
    </row>
    <row r="250" spans="2:11" ht="12" customHeight="1">
      <c r="B250" s="230"/>
      <c r="C250" s="1045" t="s">
        <v>1568</v>
      </c>
      <c r="D250" s="1045"/>
      <c r="E250" s="1045"/>
      <c r="F250" s="1045"/>
      <c r="G250" s="1046"/>
      <c r="K250" s="44"/>
    </row>
    <row r="251" spans="2:11" ht="14.25" customHeight="1">
      <c r="B251" s="230"/>
      <c r="C251" s="1047"/>
      <c r="D251" s="1047"/>
      <c r="E251" s="1047"/>
      <c r="F251" s="1047"/>
      <c r="G251" s="1048"/>
      <c r="K251" s="44"/>
    </row>
    <row r="252" spans="2:11" ht="14.25" customHeight="1">
      <c r="B252" s="4"/>
      <c r="C252" s="231">
        <v>17410090</v>
      </c>
      <c r="D252" s="232">
        <v>90</v>
      </c>
      <c r="E252" s="232">
        <v>16</v>
      </c>
      <c r="F252" s="222">
        <v>488.04806735300002</v>
      </c>
      <c r="G252" s="326">
        <f>F252*(100-$G$5)/100</f>
        <v>488.04806735300002</v>
      </c>
      <c r="K252" s="44"/>
    </row>
    <row r="253" spans="2:11" ht="14.25" customHeight="1">
      <c r="B253" s="230"/>
      <c r="C253" s="231">
        <v>17410110</v>
      </c>
      <c r="D253" s="232">
        <v>110</v>
      </c>
      <c r="E253" s="232">
        <v>12</v>
      </c>
      <c r="F253" s="222">
        <v>903.18220091659998</v>
      </c>
      <c r="G253" s="326">
        <f t="shared" ref="G253:G262" si="7">F253*(100-$G$5)/100</f>
        <v>903.18220091659998</v>
      </c>
      <c r="K253" s="44"/>
    </row>
    <row r="254" spans="2:11" ht="14.25" customHeight="1">
      <c r="B254" s="4"/>
      <c r="C254" s="231">
        <v>17410125</v>
      </c>
      <c r="D254" s="232">
        <v>125</v>
      </c>
      <c r="E254" s="232">
        <v>10</v>
      </c>
      <c r="F254" s="222">
        <v>1416.3250456146002</v>
      </c>
      <c r="G254" s="326">
        <f t="shared" si="7"/>
        <v>1416.3250456146002</v>
      </c>
      <c r="K254" s="44"/>
    </row>
    <row r="255" spans="2:11" ht="14.25" customHeight="1">
      <c r="B255" s="230"/>
      <c r="C255" s="231">
        <v>17410140</v>
      </c>
      <c r="D255" s="232">
        <v>140</v>
      </c>
      <c r="E255" s="232">
        <v>8</v>
      </c>
      <c r="F255" s="222">
        <v>1667.9137941004005</v>
      </c>
      <c r="G255" s="326">
        <f t="shared" si="7"/>
        <v>1667.9137941004003</v>
      </c>
      <c r="K255" s="44"/>
    </row>
    <row r="256" spans="2:11" ht="14.25" customHeight="1">
      <c r="B256" s="230"/>
      <c r="C256" s="231">
        <v>17410160</v>
      </c>
      <c r="D256" s="232">
        <v>160</v>
      </c>
      <c r="E256" s="232">
        <v>4</v>
      </c>
      <c r="F256" s="222">
        <v>1996.7581752030003</v>
      </c>
      <c r="G256" s="326">
        <f t="shared" si="7"/>
        <v>1996.7581752030005</v>
      </c>
      <c r="K256" s="44"/>
    </row>
    <row r="257" spans="2:11" ht="14.25" customHeight="1">
      <c r="B257" s="230"/>
      <c r="C257" s="231">
        <v>17410180</v>
      </c>
      <c r="D257" s="232">
        <v>180</v>
      </c>
      <c r="E257" s="232">
        <v>4</v>
      </c>
      <c r="F257" s="222">
        <v>2389.8330924401998</v>
      </c>
      <c r="G257" s="326">
        <f t="shared" si="7"/>
        <v>2389.8330924401998</v>
      </c>
      <c r="K257" s="44"/>
    </row>
    <row r="258" spans="2:11" ht="14.25" customHeight="1">
      <c r="B258" s="230"/>
      <c r="C258" s="231">
        <v>17410200</v>
      </c>
      <c r="D258" s="232">
        <v>200</v>
      </c>
      <c r="E258" s="232" t="s">
        <v>15</v>
      </c>
      <c r="F258" s="222">
        <v>3054.2581394556</v>
      </c>
      <c r="G258" s="326">
        <f t="shared" si="7"/>
        <v>3054.2581394556</v>
      </c>
      <c r="K258" s="44"/>
    </row>
    <row r="259" spans="2:11" ht="14.25" customHeight="1">
      <c r="B259" s="230"/>
      <c r="C259" s="231">
        <v>17410225</v>
      </c>
      <c r="D259" s="232">
        <v>225</v>
      </c>
      <c r="E259" s="232" t="s">
        <v>15</v>
      </c>
      <c r="F259" s="222">
        <v>3559.8785978844003</v>
      </c>
      <c r="G259" s="326">
        <f t="shared" si="7"/>
        <v>3559.8785978844007</v>
      </c>
      <c r="K259" s="44"/>
    </row>
    <row r="260" spans="2:11" ht="14.25" customHeight="1">
      <c r="B260" s="230"/>
      <c r="C260" s="231">
        <v>17410250</v>
      </c>
      <c r="D260" s="232">
        <v>250</v>
      </c>
      <c r="E260" s="232" t="s">
        <v>15</v>
      </c>
      <c r="F260" s="222">
        <v>5249.0776007207987</v>
      </c>
      <c r="G260" s="326">
        <f t="shared" si="7"/>
        <v>5249.0776007207987</v>
      </c>
      <c r="K260" s="44"/>
    </row>
    <row r="261" spans="2:11" ht="14.25" customHeight="1">
      <c r="B261" s="230"/>
      <c r="C261" s="231">
        <v>17410280</v>
      </c>
      <c r="D261" s="232">
        <v>280</v>
      </c>
      <c r="E261" s="232" t="s">
        <v>15</v>
      </c>
      <c r="F261" s="222">
        <v>16181.946908989401</v>
      </c>
      <c r="G261" s="326">
        <f t="shared" si="7"/>
        <v>16181.946908989403</v>
      </c>
      <c r="K261" s="44"/>
    </row>
    <row r="262" spans="2:11" ht="14.25" customHeight="1">
      <c r="B262" s="230"/>
      <c r="C262" s="231">
        <v>17410315</v>
      </c>
      <c r="D262" s="232">
        <v>315</v>
      </c>
      <c r="E262" s="232" t="s">
        <v>15</v>
      </c>
      <c r="F262" s="222">
        <v>13482.607531338001</v>
      </c>
      <c r="G262" s="326">
        <f t="shared" si="7"/>
        <v>13482.607531338001</v>
      </c>
      <c r="K262" s="44"/>
    </row>
    <row r="263" spans="2:11" ht="14.25" customHeight="1">
      <c r="B263" s="230"/>
      <c r="C263" s="336">
        <v>17410355</v>
      </c>
      <c r="D263" s="337">
        <v>355</v>
      </c>
      <c r="E263" s="337" t="s">
        <v>15</v>
      </c>
      <c r="F263" s="357" t="s">
        <v>1373</v>
      </c>
      <c r="G263" s="358" t="s">
        <v>1373</v>
      </c>
      <c r="K263" s="44"/>
    </row>
    <row r="264" spans="2:11" ht="14.25" customHeight="1">
      <c r="B264" s="230"/>
      <c r="C264" s="336">
        <v>17410400</v>
      </c>
      <c r="D264" s="337">
        <v>400</v>
      </c>
      <c r="E264" s="337" t="s">
        <v>15</v>
      </c>
      <c r="F264" s="357" t="s">
        <v>1373</v>
      </c>
      <c r="G264" s="358" t="s">
        <v>1373</v>
      </c>
      <c r="K264" s="44"/>
    </row>
    <row r="265" spans="2:11" ht="14.25" customHeight="1">
      <c r="B265" s="230"/>
      <c r="C265" s="336">
        <v>17410450</v>
      </c>
      <c r="D265" s="337">
        <v>450</v>
      </c>
      <c r="E265" s="337" t="s">
        <v>15</v>
      </c>
      <c r="F265" s="357" t="s">
        <v>1373</v>
      </c>
      <c r="G265" s="358" t="s">
        <v>1373</v>
      </c>
      <c r="K265" s="44"/>
    </row>
    <row r="266" spans="2:11" ht="14.25" customHeight="1">
      <c r="B266" s="230"/>
      <c r="C266" s="336">
        <v>17410500</v>
      </c>
      <c r="D266" s="337">
        <v>500</v>
      </c>
      <c r="E266" s="337" t="s">
        <v>15</v>
      </c>
      <c r="F266" s="357" t="s">
        <v>1373</v>
      </c>
      <c r="G266" s="358" t="s">
        <v>1373</v>
      </c>
      <c r="K266" s="44"/>
    </row>
    <row r="267" spans="2:11" ht="12" customHeight="1" thickBot="1">
      <c r="B267" s="249"/>
      <c r="C267" s="250"/>
      <c r="D267" s="251"/>
      <c r="E267" s="251"/>
      <c r="F267" s="252"/>
      <c r="G267" s="253"/>
      <c r="K267" s="44"/>
    </row>
    <row r="268" spans="2:11" ht="14.25" customHeight="1" thickBot="1">
      <c r="B268" s="244"/>
      <c r="C268" s="28"/>
      <c r="D268" s="245"/>
      <c r="E268" s="245"/>
      <c r="F268" s="246"/>
      <c r="G268" s="247"/>
      <c r="K268" s="44"/>
    </row>
    <row r="269" spans="2:11" ht="12" customHeight="1">
      <c r="B269" s="229"/>
      <c r="C269" s="1049" t="s">
        <v>1584</v>
      </c>
      <c r="D269" s="1049"/>
      <c r="E269" s="1049"/>
      <c r="F269" s="1049"/>
      <c r="G269" s="1050"/>
      <c r="K269" s="44"/>
    </row>
    <row r="270" spans="2:11" ht="14.25" customHeight="1">
      <c r="B270" s="4"/>
      <c r="C270" s="1047"/>
      <c r="D270" s="1047"/>
      <c r="E270" s="1047"/>
      <c r="F270" s="1047"/>
      <c r="G270" s="1048"/>
      <c r="K270" s="44"/>
    </row>
    <row r="271" spans="2:11" ht="14.25" customHeight="1">
      <c r="B271" s="4"/>
      <c r="C271" s="231">
        <v>17516020</v>
      </c>
      <c r="D271" s="232">
        <v>20</v>
      </c>
      <c r="E271" s="232" t="s">
        <v>15</v>
      </c>
      <c r="F271" s="222">
        <v>123.5267738804</v>
      </c>
      <c r="G271" s="326">
        <f>F271*(100-$G$5)/100</f>
        <v>123.5267738804</v>
      </c>
      <c r="K271" s="44"/>
    </row>
    <row r="272" spans="2:11" ht="14.25" customHeight="1">
      <c r="B272" s="5" t="s">
        <v>1433</v>
      </c>
      <c r="C272" s="231">
        <v>17516025</v>
      </c>
      <c r="D272" s="232">
        <v>25</v>
      </c>
      <c r="E272" s="232" t="s">
        <v>15</v>
      </c>
      <c r="F272" s="222">
        <v>128.34013358320001</v>
      </c>
      <c r="G272" s="326">
        <f t="shared" ref="G272:G288" si="8">F272*(100-$G$5)/100</f>
        <v>128.34013358320001</v>
      </c>
      <c r="K272" s="44"/>
    </row>
    <row r="273" spans="2:13" ht="14.25" customHeight="1">
      <c r="B273" s="4"/>
      <c r="C273" s="231">
        <v>17516032</v>
      </c>
      <c r="D273" s="232">
        <v>32</v>
      </c>
      <c r="E273" s="232" t="s">
        <v>15</v>
      </c>
      <c r="F273" s="222">
        <v>152.09249151359998</v>
      </c>
      <c r="G273" s="326">
        <f t="shared" si="8"/>
        <v>152.09249151359998</v>
      </c>
      <c r="K273" s="44"/>
    </row>
    <row r="274" spans="2:13" ht="14.25" customHeight="1">
      <c r="B274" s="22"/>
      <c r="C274" s="231">
        <v>17516040</v>
      </c>
      <c r="D274" s="232">
        <v>40</v>
      </c>
      <c r="E274" s="232" t="s">
        <v>15</v>
      </c>
      <c r="F274" s="222">
        <v>188.53131760539998</v>
      </c>
      <c r="G274" s="326">
        <f t="shared" si="8"/>
        <v>188.53131760539998</v>
      </c>
      <c r="K274" s="44"/>
    </row>
    <row r="275" spans="2:13" ht="14.25" customHeight="1">
      <c r="B275" s="22"/>
      <c r="C275" s="231">
        <v>17516050</v>
      </c>
      <c r="D275" s="232">
        <v>50</v>
      </c>
      <c r="E275" s="232" t="s">
        <v>15</v>
      </c>
      <c r="F275" s="222">
        <v>210.71147261779998</v>
      </c>
      <c r="G275" s="326">
        <f t="shared" si="8"/>
        <v>210.71147261779998</v>
      </c>
      <c r="K275" s="44"/>
    </row>
    <row r="276" spans="2:13" ht="14.25" customHeight="1">
      <c r="B276" s="22"/>
      <c r="C276" s="231">
        <v>17516063</v>
      </c>
      <c r="D276" s="232">
        <v>63</v>
      </c>
      <c r="E276" s="232" t="s">
        <v>15</v>
      </c>
      <c r="F276" s="222">
        <v>380.23122878400005</v>
      </c>
      <c r="G276" s="326">
        <f t="shared" si="8"/>
        <v>380.23122878400005</v>
      </c>
      <c r="K276" s="44"/>
    </row>
    <row r="277" spans="2:13" ht="14.25" customHeight="1">
      <c r="B277" s="22"/>
      <c r="C277" s="231">
        <v>17516075</v>
      </c>
      <c r="D277" s="232">
        <v>75</v>
      </c>
      <c r="E277" s="232" t="s">
        <v>15</v>
      </c>
      <c r="F277" s="222">
        <v>587.7862016972</v>
      </c>
      <c r="G277" s="326">
        <f t="shared" si="8"/>
        <v>587.7862016972</v>
      </c>
      <c r="K277" s="44"/>
    </row>
    <row r="278" spans="2:13" ht="14.25" customHeight="1">
      <c r="B278" s="22"/>
      <c r="C278" s="231">
        <v>17516090</v>
      </c>
      <c r="D278" s="232">
        <v>90</v>
      </c>
      <c r="E278" s="232" t="s">
        <v>15</v>
      </c>
      <c r="F278" s="222">
        <v>469.14535073120004</v>
      </c>
      <c r="G278" s="326">
        <f t="shared" si="8"/>
        <v>469.14535073120004</v>
      </c>
      <c r="K278" s="44"/>
    </row>
    <row r="279" spans="2:13" ht="14.25" customHeight="1">
      <c r="B279" s="22"/>
      <c r="C279" s="231">
        <v>17516110</v>
      </c>
      <c r="D279" s="232">
        <v>110</v>
      </c>
      <c r="E279" s="232" t="s">
        <v>15</v>
      </c>
      <c r="F279" s="222">
        <v>855.23001191760011</v>
      </c>
      <c r="G279" s="326">
        <f t="shared" si="8"/>
        <v>855.23001191760011</v>
      </c>
      <c r="K279" s="44"/>
    </row>
    <row r="280" spans="2:13" ht="14.25" customHeight="1">
      <c r="B280" s="22"/>
      <c r="C280" s="231">
        <v>17516125</v>
      </c>
      <c r="D280" s="232">
        <v>125</v>
      </c>
      <c r="E280" s="232" t="s">
        <v>15</v>
      </c>
      <c r="F280" s="222">
        <v>1112.091687113</v>
      </c>
      <c r="G280" s="326">
        <f t="shared" si="8"/>
        <v>1112.091687113</v>
      </c>
      <c r="K280" s="44"/>
      <c r="M280" s="56"/>
    </row>
    <row r="281" spans="2:13" ht="14.25" customHeight="1">
      <c r="B281" s="22"/>
      <c r="C281" s="231">
        <v>17516140</v>
      </c>
      <c r="D281" s="232">
        <v>140</v>
      </c>
      <c r="E281" s="232" t="s">
        <v>15</v>
      </c>
      <c r="F281" s="222">
        <v>1737.9856687688</v>
      </c>
      <c r="G281" s="326">
        <f t="shared" si="8"/>
        <v>1737.9856687688</v>
      </c>
      <c r="K281" s="44"/>
      <c r="M281" s="56"/>
    </row>
    <row r="282" spans="2:13" ht="14.25" customHeight="1">
      <c r="B282" s="22"/>
      <c r="C282" s="231">
        <v>17516160</v>
      </c>
      <c r="D282" s="232">
        <v>160</v>
      </c>
      <c r="E282" s="232" t="s">
        <v>15</v>
      </c>
      <c r="F282" s="222">
        <v>2048.5320266796002</v>
      </c>
      <c r="G282" s="326">
        <f t="shared" si="8"/>
        <v>2048.5320266796002</v>
      </c>
      <c r="K282" s="44"/>
      <c r="M282" s="56"/>
    </row>
    <row r="283" spans="2:13" ht="14.25" customHeight="1">
      <c r="B283" s="22"/>
      <c r="C283" s="231">
        <v>17516180</v>
      </c>
      <c r="D283" s="232">
        <v>180</v>
      </c>
      <c r="E283" s="232" t="s">
        <v>15</v>
      </c>
      <c r="F283" s="222">
        <v>2576.0907627488</v>
      </c>
      <c r="G283" s="326">
        <f t="shared" si="8"/>
        <v>2576.0907627488</v>
      </c>
      <c r="K283" s="44"/>
    </row>
    <row r="284" spans="2:13" ht="14.25" customHeight="1">
      <c r="B284" s="22"/>
      <c r="C284" s="231">
        <v>17516200</v>
      </c>
      <c r="D284" s="232">
        <v>200</v>
      </c>
      <c r="E284" s="232" t="s">
        <v>15</v>
      </c>
      <c r="F284" s="222">
        <v>3509.2657577934001</v>
      </c>
      <c r="G284" s="326">
        <f t="shared" si="8"/>
        <v>3509.2657577934001</v>
      </c>
      <c r="K284" s="44"/>
    </row>
    <row r="285" spans="2:13" ht="14.25" customHeight="1">
      <c r="B285" s="22"/>
      <c r="C285" s="231">
        <v>17516225</v>
      </c>
      <c r="D285" s="232">
        <v>225</v>
      </c>
      <c r="E285" s="232" t="s">
        <v>15</v>
      </c>
      <c r="F285" s="222">
        <v>3731.0673079174007</v>
      </c>
      <c r="G285" s="326">
        <f t="shared" si="8"/>
        <v>3731.0673079174007</v>
      </c>
      <c r="K285" s="44"/>
    </row>
    <row r="286" spans="2:13" ht="14.25" customHeight="1">
      <c r="B286" s="22"/>
      <c r="C286" s="231">
        <v>17516250</v>
      </c>
      <c r="D286" s="232">
        <v>250</v>
      </c>
      <c r="E286" s="232" t="s">
        <v>15</v>
      </c>
      <c r="F286" s="222">
        <v>5380.5137646656003</v>
      </c>
      <c r="G286" s="326">
        <f t="shared" si="8"/>
        <v>5380.5137646656003</v>
      </c>
      <c r="K286" s="44"/>
      <c r="M286" s="56"/>
    </row>
    <row r="287" spans="2:13" ht="14.25" customHeight="1">
      <c r="B287" s="22"/>
      <c r="C287" s="231">
        <v>17516280</v>
      </c>
      <c r="D287" s="232">
        <v>280</v>
      </c>
      <c r="E287" s="232" t="s">
        <v>15</v>
      </c>
      <c r="F287" s="222">
        <v>10850.231904124803</v>
      </c>
      <c r="G287" s="326">
        <f t="shared" si="8"/>
        <v>10850.231904124805</v>
      </c>
      <c r="K287" s="44"/>
      <c r="M287" s="56"/>
    </row>
    <row r="288" spans="2:13" ht="14.25" customHeight="1">
      <c r="B288" s="22"/>
      <c r="C288" s="231">
        <v>17516315</v>
      </c>
      <c r="D288" s="232">
        <v>315</v>
      </c>
      <c r="E288" s="232" t="s">
        <v>15</v>
      </c>
      <c r="F288" s="222">
        <v>13518.961700349601</v>
      </c>
      <c r="G288" s="326">
        <f t="shared" si="8"/>
        <v>13518.961700349602</v>
      </c>
      <c r="K288" s="44"/>
      <c r="M288" s="56"/>
    </row>
    <row r="289" spans="2:13" ht="14.25" customHeight="1">
      <c r="B289" s="22"/>
      <c r="C289" s="336">
        <v>17516355</v>
      </c>
      <c r="D289" s="337">
        <v>355</v>
      </c>
      <c r="E289" s="337" t="s">
        <v>15</v>
      </c>
      <c r="F289" s="410" t="s">
        <v>1373</v>
      </c>
      <c r="G289" s="358" t="s">
        <v>1373</v>
      </c>
      <c r="K289" s="44"/>
      <c r="M289" s="56"/>
    </row>
    <row r="290" spans="2:13" ht="12" customHeight="1">
      <c r="B290" s="22"/>
      <c r="C290" s="1045" t="s">
        <v>1568</v>
      </c>
      <c r="D290" s="1045"/>
      <c r="E290" s="1045"/>
      <c r="F290" s="1045"/>
      <c r="G290" s="1046"/>
      <c r="K290" s="44"/>
      <c r="M290" s="56"/>
    </row>
    <row r="291" spans="2:13" ht="14.25" customHeight="1">
      <c r="B291" s="22"/>
      <c r="C291" s="1047"/>
      <c r="D291" s="1047"/>
      <c r="E291" s="1047"/>
      <c r="F291" s="1047"/>
      <c r="G291" s="1048"/>
      <c r="K291" s="44"/>
      <c r="M291" s="56"/>
    </row>
    <row r="292" spans="2:13" ht="14.25" customHeight="1">
      <c r="B292" s="4"/>
      <c r="C292" s="231">
        <v>17510090</v>
      </c>
      <c r="D292" s="232">
        <v>90</v>
      </c>
      <c r="E292" s="232" t="s">
        <v>15</v>
      </c>
      <c r="F292" s="222">
        <v>457.29335950320001</v>
      </c>
      <c r="G292" s="326">
        <f t="shared" ref="G292:G302" si="9">F292*(100-$G$5)/100</f>
        <v>457.29335950320007</v>
      </c>
      <c r="K292" s="44"/>
      <c r="M292" s="56"/>
    </row>
    <row r="293" spans="2:13" ht="14.25" customHeight="1">
      <c r="B293" s="22"/>
      <c r="C293" s="231">
        <v>17510110</v>
      </c>
      <c r="D293" s="232">
        <v>110</v>
      </c>
      <c r="E293" s="232" t="s">
        <v>15</v>
      </c>
      <c r="F293" s="222">
        <v>829.34913311360015</v>
      </c>
      <c r="G293" s="326">
        <f t="shared" si="9"/>
        <v>829.34913311360015</v>
      </c>
      <c r="K293" s="44"/>
      <c r="M293" s="56"/>
    </row>
    <row r="294" spans="2:13" ht="14.25" customHeight="1">
      <c r="B294" s="4"/>
      <c r="C294" s="231">
        <v>17510125</v>
      </c>
      <c r="D294" s="232">
        <v>125</v>
      </c>
      <c r="E294" s="232" t="s">
        <v>15</v>
      </c>
      <c r="F294" s="222">
        <v>1094.8337366208</v>
      </c>
      <c r="G294" s="326">
        <f t="shared" si="9"/>
        <v>1094.8337366208</v>
      </c>
      <c r="K294" s="44"/>
      <c r="M294" s="56"/>
    </row>
    <row r="295" spans="2:13" ht="14.25" customHeight="1">
      <c r="B295" s="22"/>
      <c r="C295" s="231">
        <v>17510140</v>
      </c>
      <c r="D295" s="232">
        <v>140</v>
      </c>
      <c r="E295" s="232" t="s">
        <v>15</v>
      </c>
      <c r="F295" s="222">
        <v>1667.9137941004005</v>
      </c>
      <c r="G295" s="326">
        <f t="shared" si="9"/>
        <v>1667.9137941004003</v>
      </c>
      <c r="K295" s="44"/>
    </row>
    <row r="296" spans="2:13" ht="14.25" customHeight="1">
      <c r="B296" s="22"/>
      <c r="C296" s="231">
        <v>17510160</v>
      </c>
      <c r="D296" s="232">
        <v>160</v>
      </c>
      <c r="E296" s="232" t="s">
        <v>15</v>
      </c>
      <c r="F296" s="222">
        <v>1996.7581752030003</v>
      </c>
      <c r="G296" s="326">
        <f t="shared" si="9"/>
        <v>1996.7581752030005</v>
      </c>
      <c r="K296" s="44"/>
    </row>
    <row r="297" spans="2:13" ht="14.25" customHeight="1">
      <c r="B297" s="22"/>
      <c r="C297" s="231">
        <v>17510180</v>
      </c>
      <c r="D297" s="232">
        <v>180</v>
      </c>
      <c r="E297" s="232" t="s">
        <v>15</v>
      </c>
      <c r="F297" s="222">
        <v>2402.507466733</v>
      </c>
      <c r="G297" s="326">
        <f t="shared" si="9"/>
        <v>2402.507466733</v>
      </c>
      <c r="K297" s="44"/>
    </row>
    <row r="298" spans="2:13" ht="14.25" customHeight="1">
      <c r="B298" s="22"/>
      <c r="C298" s="231">
        <v>17510200</v>
      </c>
      <c r="D298" s="232">
        <v>200</v>
      </c>
      <c r="E298" s="232" t="s">
        <v>15</v>
      </c>
      <c r="F298" s="222">
        <v>3054.2581394556</v>
      </c>
      <c r="G298" s="326">
        <f t="shared" si="9"/>
        <v>3054.2581394556</v>
      </c>
      <c r="K298" s="44"/>
    </row>
    <row r="299" spans="2:13" ht="14.25" customHeight="1">
      <c r="B299" s="22"/>
      <c r="C299" s="231">
        <v>17510225</v>
      </c>
      <c r="D299" s="232">
        <v>225</v>
      </c>
      <c r="E299" s="232" t="s">
        <v>15</v>
      </c>
      <c r="F299" s="222">
        <v>3262.0308020036005</v>
      </c>
      <c r="G299" s="326">
        <f t="shared" si="9"/>
        <v>3262.0308020036005</v>
      </c>
      <c r="K299" s="44"/>
    </row>
    <row r="300" spans="2:13" ht="14.25" customHeight="1">
      <c r="B300" s="22"/>
      <c r="C300" s="231">
        <v>17510250</v>
      </c>
      <c r="D300" s="232">
        <v>250</v>
      </c>
      <c r="E300" s="232" t="s">
        <v>15</v>
      </c>
      <c r="F300" s="222">
        <v>4340.0177796646003</v>
      </c>
      <c r="G300" s="326">
        <f t="shared" si="9"/>
        <v>4340.0177796646003</v>
      </c>
      <c r="K300" s="44"/>
    </row>
    <row r="301" spans="2:13" ht="14.25" customHeight="1">
      <c r="B301" s="22"/>
      <c r="C301" s="231">
        <v>17510280</v>
      </c>
      <c r="D301" s="232">
        <v>280</v>
      </c>
      <c r="E301" s="232" t="s">
        <v>15</v>
      </c>
      <c r="F301" s="222">
        <v>8184.1264773861994</v>
      </c>
      <c r="G301" s="326">
        <f t="shared" si="9"/>
        <v>8184.1264773861994</v>
      </c>
      <c r="K301" s="44"/>
    </row>
    <row r="302" spans="2:13" ht="14.25" customHeight="1">
      <c r="B302" s="22"/>
      <c r="C302" s="231">
        <v>17510315</v>
      </c>
      <c r="D302" s="232">
        <v>315</v>
      </c>
      <c r="E302" s="232" t="s">
        <v>15</v>
      </c>
      <c r="F302" s="222">
        <v>12388.971087708602</v>
      </c>
      <c r="G302" s="326">
        <f t="shared" si="9"/>
        <v>12388.971087708602</v>
      </c>
      <c r="K302" s="44"/>
    </row>
    <row r="303" spans="2:13" ht="12" customHeight="1" thickBot="1">
      <c r="B303" s="64"/>
      <c r="C303" s="250"/>
      <c r="D303" s="251"/>
      <c r="E303" s="251"/>
      <c r="F303" s="252"/>
      <c r="G303" s="253"/>
      <c r="K303" s="44"/>
    </row>
    <row r="304" spans="2:13" ht="14.25" customHeight="1" thickBot="1">
      <c r="C304" s="67"/>
      <c r="E304" s="8"/>
      <c r="F304" s="68"/>
      <c r="G304" s="18"/>
      <c r="K304" s="44"/>
    </row>
    <row r="305" spans="2:11" ht="14.25" customHeight="1">
      <c r="B305" s="229"/>
      <c r="C305" s="1049" t="s">
        <v>1584</v>
      </c>
      <c r="D305" s="1049"/>
      <c r="E305" s="1049"/>
      <c r="F305" s="1049"/>
      <c r="G305" s="1050"/>
      <c r="K305" s="44"/>
    </row>
    <row r="306" spans="2:11" ht="14.25" customHeight="1">
      <c r="B306" s="4"/>
      <c r="C306" s="1047"/>
      <c r="D306" s="1047"/>
      <c r="E306" s="1047"/>
      <c r="F306" s="1047"/>
      <c r="G306" s="1048"/>
      <c r="K306" s="44"/>
    </row>
    <row r="307" spans="2:11" ht="14.25" customHeight="1">
      <c r="B307" s="230"/>
      <c r="C307" s="231" t="s">
        <v>649</v>
      </c>
      <c r="D307" s="232">
        <v>75</v>
      </c>
      <c r="E307" s="232" t="s">
        <v>15</v>
      </c>
      <c r="F307" s="222">
        <v>1440.0411219392001</v>
      </c>
      <c r="G307" s="326">
        <f>F307*(100-$G$5)/100</f>
        <v>1440.0411219392001</v>
      </c>
      <c r="K307" s="44"/>
    </row>
    <row r="308" spans="2:11" ht="14.25" customHeight="1">
      <c r="B308" s="5" t="s">
        <v>1435</v>
      </c>
      <c r="C308" s="231" t="s">
        <v>650</v>
      </c>
      <c r="D308" s="232">
        <v>90</v>
      </c>
      <c r="E308" s="232" t="s">
        <v>15</v>
      </c>
      <c r="F308" s="222">
        <v>1637.6670287318</v>
      </c>
      <c r="G308" s="326">
        <f t="shared" ref="G308:G315" si="10">F308*(100-$G$5)/100</f>
        <v>1637.6670287318002</v>
      </c>
      <c r="K308" s="44"/>
    </row>
    <row r="309" spans="2:11" ht="14.25" customHeight="1">
      <c r="B309" s="230"/>
      <c r="C309" s="231" t="s">
        <v>651</v>
      </c>
      <c r="D309" s="232">
        <v>110</v>
      </c>
      <c r="E309" s="232" t="s">
        <v>15</v>
      </c>
      <c r="F309" s="222">
        <v>2038.4578341358001</v>
      </c>
      <c r="G309" s="326">
        <f t="shared" si="10"/>
        <v>2038.4578341358001</v>
      </c>
      <c r="K309" s="44"/>
    </row>
    <row r="310" spans="2:11" ht="14.25" customHeight="1">
      <c r="B310" s="230"/>
      <c r="C310" s="231" t="s">
        <v>652</v>
      </c>
      <c r="D310" s="232">
        <v>125</v>
      </c>
      <c r="E310" s="232" t="s">
        <v>15</v>
      </c>
      <c r="F310" s="222">
        <v>2555.3255903626005</v>
      </c>
      <c r="G310" s="326">
        <f t="shared" si="10"/>
        <v>2555.3255903626005</v>
      </c>
      <c r="K310" s="44"/>
    </row>
    <row r="311" spans="2:11" ht="14.25" customHeight="1">
      <c r="B311" s="230"/>
      <c r="C311" s="231" t="s">
        <v>653</v>
      </c>
      <c r="D311" s="232">
        <v>140</v>
      </c>
      <c r="E311" s="232" t="s">
        <v>15</v>
      </c>
      <c r="F311" s="222">
        <v>3074.9507486302</v>
      </c>
      <c r="G311" s="326">
        <f t="shared" si="10"/>
        <v>3074.9507486302</v>
      </c>
      <c r="K311" s="44"/>
    </row>
    <row r="312" spans="2:11" ht="14.25" customHeight="1">
      <c r="B312" s="230"/>
      <c r="C312" s="231" t="s">
        <v>654</v>
      </c>
      <c r="D312" s="232">
        <v>160</v>
      </c>
      <c r="E312" s="232" t="s">
        <v>15</v>
      </c>
      <c r="F312" s="222">
        <v>4318.7567586658006</v>
      </c>
      <c r="G312" s="326">
        <f t="shared" si="10"/>
        <v>4318.7567586658006</v>
      </c>
      <c r="K312" s="44"/>
    </row>
    <row r="313" spans="2:11" ht="14.25" customHeight="1">
      <c r="B313" s="230"/>
      <c r="C313" s="231" t="s">
        <v>655</v>
      </c>
      <c r="D313" s="232">
        <v>180</v>
      </c>
      <c r="E313" s="232" t="s">
        <v>15</v>
      </c>
      <c r="F313" s="222">
        <v>4747.1820538208003</v>
      </c>
      <c r="G313" s="326">
        <f t="shared" si="10"/>
        <v>4747.1820538208003</v>
      </c>
      <c r="K313" s="44"/>
    </row>
    <row r="314" spans="2:11" ht="14.25" customHeight="1">
      <c r="B314" s="230"/>
      <c r="C314" s="231" t="s">
        <v>656</v>
      </c>
      <c r="D314" s="232">
        <v>200</v>
      </c>
      <c r="E314" s="232" t="s">
        <v>15</v>
      </c>
      <c r="F314" s="222">
        <v>6474.6823385134003</v>
      </c>
      <c r="G314" s="326">
        <f t="shared" si="10"/>
        <v>6474.6823385134003</v>
      </c>
      <c r="K314" s="44"/>
    </row>
    <row r="315" spans="2:11" ht="14.25" customHeight="1">
      <c r="B315" s="230"/>
      <c r="C315" s="231" t="s">
        <v>657</v>
      </c>
      <c r="D315" s="232">
        <v>225</v>
      </c>
      <c r="E315" s="232" t="s">
        <v>15</v>
      </c>
      <c r="F315" s="222">
        <v>7507.0391499466014</v>
      </c>
      <c r="G315" s="326">
        <f t="shared" si="10"/>
        <v>7507.0391499466023</v>
      </c>
      <c r="K315" s="44"/>
    </row>
    <row r="316" spans="2:11" ht="14.25" customHeight="1">
      <c r="B316" s="4"/>
      <c r="C316" s="1045" t="s">
        <v>1568</v>
      </c>
      <c r="D316" s="1045"/>
      <c r="E316" s="1045"/>
      <c r="F316" s="1045"/>
      <c r="G316" s="1046"/>
      <c r="K316" s="44"/>
    </row>
    <row r="317" spans="2:11" ht="14.25" customHeight="1">
      <c r="B317" s="4"/>
      <c r="C317" s="1047"/>
      <c r="D317" s="1047"/>
      <c r="E317" s="1047"/>
      <c r="F317" s="1047"/>
      <c r="G317" s="1048"/>
      <c r="K317" s="44"/>
    </row>
    <row r="318" spans="2:11" ht="14.25" customHeight="1">
      <c r="B318" s="230"/>
      <c r="C318" s="231" t="s">
        <v>658</v>
      </c>
      <c r="D318" s="232">
        <v>75</v>
      </c>
      <c r="E318" s="232" t="s">
        <v>15</v>
      </c>
      <c r="F318" s="222">
        <v>1313.5755379890004</v>
      </c>
      <c r="G318" s="326">
        <f>F318*(100-$G$5)/100</f>
        <v>1313.5755379890004</v>
      </c>
      <c r="K318" s="44"/>
    </row>
    <row r="319" spans="2:11" ht="14.25" customHeight="1">
      <c r="B319" s="230"/>
      <c r="C319" s="231" t="s">
        <v>659</v>
      </c>
      <c r="D319" s="232">
        <v>90</v>
      </c>
      <c r="E319" s="232" t="s">
        <v>15</v>
      </c>
      <c r="F319" s="222">
        <v>1473.8918601506002</v>
      </c>
      <c r="G319" s="326">
        <f t="shared" ref="G319:G326" si="11">F319*(100-$G$5)/100</f>
        <v>1473.8918601506002</v>
      </c>
      <c r="K319" s="44"/>
    </row>
    <row r="320" spans="2:11" ht="14.25" customHeight="1">
      <c r="B320" s="230"/>
      <c r="C320" s="231" t="s">
        <v>660</v>
      </c>
      <c r="D320" s="232">
        <v>110</v>
      </c>
      <c r="E320" s="232" t="s">
        <v>15</v>
      </c>
      <c r="F320" s="222">
        <v>1820.7802932043999</v>
      </c>
      <c r="G320" s="326">
        <f t="shared" si="11"/>
        <v>1820.7802932043999</v>
      </c>
      <c r="K320" s="44"/>
    </row>
    <row r="321" spans="2:11" ht="14.25" customHeight="1">
      <c r="B321" s="230"/>
      <c r="C321" s="231" t="s">
        <v>661</v>
      </c>
      <c r="D321" s="232">
        <v>125</v>
      </c>
      <c r="E321" s="232" t="s">
        <v>15</v>
      </c>
      <c r="F321" s="222">
        <v>2190.4414808320003</v>
      </c>
      <c r="G321" s="326">
        <f t="shared" si="11"/>
        <v>2190.4414808320003</v>
      </c>
      <c r="K321" s="44"/>
    </row>
    <row r="322" spans="2:11" ht="14.25" customHeight="1">
      <c r="B322" s="230"/>
      <c r="C322" s="231" t="s">
        <v>662</v>
      </c>
      <c r="D322" s="232">
        <v>140</v>
      </c>
      <c r="E322" s="232" t="s">
        <v>15</v>
      </c>
      <c r="F322" s="222">
        <v>2624.0429517478005</v>
      </c>
      <c r="G322" s="326">
        <f t="shared" si="11"/>
        <v>2624.0429517478005</v>
      </c>
      <c r="K322" s="44"/>
    </row>
    <row r="323" spans="2:11" ht="14.25" customHeight="1">
      <c r="B323" s="230"/>
      <c r="C323" s="231" t="s">
        <v>663</v>
      </c>
      <c r="D323" s="232">
        <v>160</v>
      </c>
      <c r="E323" s="232" t="s">
        <v>15</v>
      </c>
      <c r="F323" s="222">
        <v>3923.8193856642001</v>
      </c>
      <c r="G323" s="326">
        <f t="shared" si="11"/>
        <v>3923.8193856642001</v>
      </c>
      <c r="K323" s="44"/>
    </row>
    <row r="324" spans="2:11" ht="14.25" customHeight="1">
      <c r="B324" s="230"/>
      <c r="C324" s="231" t="s">
        <v>664</v>
      </c>
      <c r="D324" s="232">
        <v>180</v>
      </c>
      <c r="E324" s="232" t="s">
        <v>15</v>
      </c>
      <c r="F324" s="222">
        <v>4429.9961620486001</v>
      </c>
      <c r="G324" s="326">
        <f t="shared" si="11"/>
        <v>4429.9961620486001</v>
      </c>
      <c r="K324" s="44"/>
    </row>
    <row r="325" spans="2:11" ht="14.25" customHeight="1">
      <c r="B325" s="230"/>
      <c r="C325" s="231" t="s">
        <v>665</v>
      </c>
      <c r="D325" s="232">
        <v>200</v>
      </c>
      <c r="E325" s="232" t="s">
        <v>15</v>
      </c>
      <c r="F325" s="222">
        <v>6026.8826658612006</v>
      </c>
      <c r="G325" s="326">
        <f t="shared" si="11"/>
        <v>6026.8826658611997</v>
      </c>
      <c r="K325" s="44"/>
    </row>
    <row r="326" spans="2:11" ht="14.25" customHeight="1">
      <c r="B326" s="230"/>
      <c r="C326" s="231" t="s">
        <v>666</v>
      </c>
      <c r="D326" s="232">
        <v>225</v>
      </c>
      <c r="E326" s="232" t="s">
        <v>15</v>
      </c>
      <c r="F326" s="222">
        <v>7182.5727492772012</v>
      </c>
      <c r="G326" s="326">
        <f t="shared" si="11"/>
        <v>7182.5727492772012</v>
      </c>
      <c r="K326" s="44"/>
    </row>
    <row r="327" spans="2:11" ht="14.25" customHeight="1">
      <c r="B327" s="230"/>
      <c r="C327" s="59"/>
      <c r="D327" s="29"/>
      <c r="E327" s="29"/>
      <c r="F327" s="30"/>
      <c r="G327" s="238"/>
      <c r="K327" s="44"/>
    </row>
    <row r="328" spans="2:11" ht="14.25" customHeight="1" thickBot="1">
      <c r="B328" s="249"/>
      <c r="C328" s="250"/>
      <c r="D328" s="251"/>
      <c r="E328" s="251"/>
      <c r="F328" s="252"/>
      <c r="G328" s="253"/>
      <c r="K328" s="44"/>
    </row>
    <row r="329" spans="2:11" ht="14.25" customHeight="1" thickBot="1">
      <c r="B329" s="244"/>
      <c r="C329" s="28"/>
      <c r="D329" s="245"/>
      <c r="E329" s="245"/>
      <c r="F329" s="246"/>
      <c r="G329" s="247"/>
      <c r="K329" s="44"/>
    </row>
    <row r="330" spans="2:11" ht="14.25" customHeight="1">
      <c r="B330" s="229"/>
      <c r="C330" s="1049" t="s">
        <v>1584</v>
      </c>
      <c r="D330" s="1049"/>
      <c r="E330" s="1049"/>
      <c r="F330" s="1049"/>
      <c r="G330" s="1050"/>
      <c r="K330" s="44"/>
    </row>
    <row r="331" spans="2:11" ht="14.25" customHeight="1">
      <c r="B331" s="257"/>
      <c r="C331" s="1047"/>
      <c r="D331" s="1047"/>
      <c r="E331" s="1047"/>
      <c r="F331" s="1047"/>
      <c r="G331" s="1048"/>
      <c r="K331" s="44"/>
    </row>
    <row r="332" spans="2:11" ht="14.25" customHeight="1">
      <c r="B332" s="257"/>
      <c r="C332" s="231">
        <v>17216020</v>
      </c>
      <c r="D332" s="232">
        <v>20</v>
      </c>
      <c r="E332" s="232" t="s">
        <v>15</v>
      </c>
      <c r="F332" s="222">
        <v>141.9699234954</v>
      </c>
      <c r="G332" s="326">
        <f>F332*(100-$G$5)/100</f>
        <v>141.9699234954</v>
      </c>
      <c r="K332" s="44"/>
    </row>
    <row r="333" spans="2:11" ht="14.25" customHeight="1">
      <c r="B333" s="258" t="s">
        <v>1583</v>
      </c>
      <c r="C333" s="231">
        <v>17216025</v>
      </c>
      <c r="D333" s="232">
        <v>25</v>
      </c>
      <c r="E333" s="232" t="s">
        <v>15</v>
      </c>
      <c r="F333" s="222">
        <v>153.6767883002</v>
      </c>
      <c r="G333" s="326">
        <f t="shared" ref="G333:G349" si="12">F333*(100-$G$5)/100</f>
        <v>153.6767883002</v>
      </c>
      <c r="K333" s="44"/>
    </row>
    <row r="334" spans="2:11" ht="14.25" customHeight="1">
      <c r="B334" s="257"/>
      <c r="C334" s="231">
        <v>17216032</v>
      </c>
      <c r="D334" s="232">
        <v>32</v>
      </c>
      <c r="E334" s="232" t="s">
        <v>15</v>
      </c>
      <c r="F334" s="222">
        <v>179.02553688580002</v>
      </c>
      <c r="G334" s="326">
        <f t="shared" si="12"/>
        <v>179.02553688580002</v>
      </c>
      <c r="K334" s="44"/>
    </row>
    <row r="335" spans="2:11" ht="14.25" customHeight="1">
      <c r="B335" s="257"/>
      <c r="C335" s="231">
        <v>17216040</v>
      </c>
      <c r="D335" s="232">
        <v>40</v>
      </c>
      <c r="E335" s="232" t="s">
        <v>15</v>
      </c>
      <c r="F335" s="222">
        <v>218.6329565508</v>
      </c>
      <c r="G335" s="326">
        <f t="shared" si="12"/>
        <v>218.6329565508</v>
      </c>
      <c r="K335" s="44"/>
    </row>
    <row r="336" spans="2:11" ht="14.25" customHeight="1">
      <c r="B336" s="257"/>
      <c r="C336" s="231">
        <v>17216050</v>
      </c>
      <c r="D336" s="232">
        <v>50</v>
      </c>
      <c r="E336" s="232" t="s">
        <v>15</v>
      </c>
      <c r="F336" s="222">
        <v>285.1855154566</v>
      </c>
      <c r="G336" s="326">
        <f t="shared" si="12"/>
        <v>285.1855154566</v>
      </c>
      <c r="K336" s="44"/>
    </row>
    <row r="337" spans="2:11" ht="14.25" customHeight="1">
      <c r="B337" s="257"/>
      <c r="C337" s="231">
        <v>17216063</v>
      </c>
      <c r="D337" s="232">
        <v>63</v>
      </c>
      <c r="E337" s="232">
        <v>8</v>
      </c>
      <c r="F337" s="222">
        <v>397.64639956800011</v>
      </c>
      <c r="G337" s="326">
        <f t="shared" si="12"/>
        <v>397.64639956800011</v>
      </c>
      <c r="K337" s="44"/>
    </row>
    <row r="338" spans="2:11" ht="14.25" customHeight="1">
      <c r="B338" s="257"/>
      <c r="C338" s="231">
        <v>17216075</v>
      </c>
      <c r="D338" s="232">
        <v>75</v>
      </c>
      <c r="E338" s="232">
        <v>12</v>
      </c>
      <c r="F338" s="222">
        <v>627.39362136220007</v>
      </c>
      <c r="G338" s="326">
        <f t="shared" si="12"/>
        <v>627.39362136220007</v>
      </c>
      <c r="K338" s="44"/>
    </row>
    <row r="339" spans="2:11" ht="14.25" customHeight="1">
      <c r="B339" s="257"/>
      <c r="C339" s="231">
        <v>17216090</v>
      </c>
      <c r="D339" s="232">
        <v>90</v>
      </c>
      <c r="E339" s="232">
        <v>10</v>
      </c>
      <c r="F339" s="222">
        <v>746.02237845960008</v>
      </c>
      <c r="G339" s="326">
        <f t="shared" si="12"/>
        <v>746.02237845960019</v>
      </c>
      <c r="K339" s="44"/>
    </row>
    <row r="340" spans="2:11" ht="14.25" customHeight="1">
      <c r="B340" s="257"/>
      <c r="C340" s="231">
        <v>17216110</v>
      </c>
      <c r="D340" s="232">
        <v>110</v>
      </c>
      <c r="E340" s="232">
        <v>10</v>
      </c>
      <c r="F340" s="222">
        <v>1041.3425558029999</v>
      </c>
      <c r="G340" s="326">
        <f t="shared" si="12"/>
        <v>1041.3425558029999</v>
      </c>
      <c r="K340" s="44"/>
    </row>
    <row r="341" spans="2:11" ht="14.25" customHeight="1">
      <c r="B341" s="257"/>
      <c r="C341" s="231">
        <v>17216125</v>
      </c>
      <c r="D341" s="232">
        <v>125</v>
      </c>
      <c r="E341" s="232">
        <v>8</v>
      </c>
      <c r="F341" s="222">
        <v>1675.0733643116002</v>
      </c>
      <c r="G341" s="326">
        <f t="shared" si="12"/>
        <v>1675.0733643116002</v>
      </c>
      <c r="K341" s="44"/>
    </row>
    <row r="342" spans="2:11" ht="14.25" customHeight="1">
      <c r="B342" s="257"/>
      <c r="C342" s="231">
        <v>17216140</v>
      </c>
      <c r="D342" s="232">
        <v>140</v>
      </c>
      <c r="E342" s="232">
        <v>5</v>
      </c>
      <c r="F342" s="222">
        <v>2239.5788689537999</v>
      </c>
      <c r="G342" s="326">
        <f t="shared" si="12"/>
        <v>2239.5788689537999</v>
      </c>
      <c r="K342" s="44"/>
    </row>
    <row r="343" spans="2:11" ht="14.25" customHeight="1">
      <c r="B343" s="257"/>
      <c r="C343" s="231">
        <v>17216160</v>
      </c>
      <c r="D343" s="232">
        <v>160</v>
      </c>
      <c r="E343" s="232">
        <v>3</v>
      </c>
      <c r="F343" s="222">
        <v>3037.1211276494</v>
      </c>
      <c r="G343" s="326">
        <f t="shared" si="12"/>
        <v>3037.1211276494</v>
      </c>
      <c r="K343" s="44"/>
    </row>
    <row r="344" spans="2:11" ht="14.25" customHeight="1">
      <c r="B344" s="257"/>
      <c r="C344" s="231">
        <v>17216180</v>
      </c>
      <c r="D344" s="232">
        <v>180</v>
      </c>
      <c r="E344" s="232">
        <v>2</v>
      </c>
      <c r="F344" s="222">
        <v>4789.3775613662001</v>
      </c>
      <c r="G344" s="326">
        <f t="shared" si="12"/>
        <v>4789.3775613662001</v>
      </c>
      <c r="K344" s="44"/>
    </row>
    <row r="345" spans="2:11" ht="14.25" customHeight="1">
      <c r="B345" s="257"/>
      <c r="C345" s="231">
        <v>17216200</v>
      </c>
      <c r="D345" s="232">
        <v>200</v>
      </c>
      <c r="E345" s="232" t="s">
        <v>15</v>
      </c>
      <c r="F345" s="222">
        <v>6238.8156192076003</v>
      </c>
      <c r="G345" s="326">
        <f t="shared" si="12"/>
        <v>6238.8156192076012</v>
      </c>
      <c r="K345" s="44"/>
    </row>
    <row r="346" spans="2:11" ht="14.25" customHeight="1">
      <c r="B346" s="257"/>
      <c r="C346" s="231">
        <v>17216225</v>
      </c>
      <c r="D346" s="232">
        <v>225</v>
      </c>
      <c r="E346" s="232" t="s">
        <v>15</v>
      </c>
      <c r="F346" s="222">
        <v>6498.7733247646011</v>
      </c>
      <c r="G346" s="326">
        <f t="shared" si="12"/>
        <v>6498.7733247646011</v>
      </c>
      <c r="K346" s="44"/>
    </row>
    <row r="347" spans="2:11" ht="14.25" customHeight="1">
      <c r="B347" s="257"/>
      <c r="C347" s="231">
        <v>17216250</v>
      </c>
      <c r="D347" s="232">
        <v>250</v>
      </c>
      <c r="E347" s="232" t="s">
        <v>15</v>
      </c>
      <c r="F347" s="222">
        <v>9619.6928679433986</v>
      </c>
      <c r="G347" s="326">
        <f t="shared" si="12"/>
        <v>9619.6928679433986</v>
      </c>
      <c r="K347" s="44"/>
    </row>
    <row r="348" spans="2:11" ht="14.25" customHeight="1">
      <c r="B348" s="257"/>
      <c r="C348" s="231">
        <v>17216280</v>
      </c>
      <c r="D348" s="232">
        <v>280</v>
      </c>
      <c r="E348" s="232" t="s">
        <v>15</v>
      </c>
      <c r="F348" s="222">
        <v>22814.115604412003</v>
      </c>
      <c r="G348" s="326">
        <f t="shared" si="12"/>
        <v>22814.115604412</v>
      </c>
      <c r="K348" s="44"/>
    </row>
    <row r="349" spans="2:11" ht="14.25" customHeight="1">
      <c r="B349" s="257"/>
      <c r="C349" s="231">
        <v>17216315</v>
      </c>
      <c r="D349" s="232">
        <v>315</v>
      </c>
      <c r="E349" s="232" t="s">
        <v>15</v>
      </c>
      <c r="F349" s="222">
        <v>19236.338080999602</v>
      </c>
      <c r="G349" s="326">
        <f t="shared" si="12"/>
        <v>19236.338080999602</v>
      </c>
      <c r="K349" s="44"/>
    </row>
    <row r="350" spans="2:11" ht="14.25" customHeight="1">
      <c r="B350" s="257"/>
      <c r="C350" s="336">
        <v>17216355</v>
      </c>
      <c r="D350" s="337">
        <v>355</v>
      </c>
      <c r="E350" s="337" t="s">
        <v>15</v>
      </c>
      <c r="F350" s="357" t="s">
        <v>1373</v>
      </c>
      <c r="G350" s="358" t="s">
        <v>1373</v>
      </c>
      <c r="K350" s="44"/>
    </row>
    <row r="351" spans="2:11" ht="14.25" customHeight="1">
      <c r="B351" s="257"/>
      <c r="C351" s="336">
        <v>17216400</v>
      </c>
      <c r="D351" s="337">
        <v>400</v>
      </c>
      <c r="E351" s="337" t="s">
        <v>15</v>
      </c>
      <c r="F351" s="357" t="s">
        <v>1373</v>
      </c>
      <c r="G351" s="358" t="s">
        <v>1373</v>
      </c>
      <c r="K351" s="44"/>
    </row>
    <row r="352" spans="2:11" ht="14.25" customHeight="1">
      <c r="B352" s="257"/>
      <c r="C352" s="1045" t="s">
        <v>1568</v>
      </c>
      <c r="D352" s="1045"/>
      <c r="E352" s="1045"/>
      <c r="F352" s="1045"/>
      <c r="G352" s="1046"/>
      <c r="K352" s="44"/>
    </row>
    <row r="353" spans="2:11" ht="14.25" customHeight="1">
      <c r="B353" s="257"/>
      <c r="C353" s="1047"/>
      <c r="D353" s="1047"/>
      <c r="E353" s="1047"/>
      <c r="F353" s="1047"/>
      <c r="G353" s="1048"/>
      <c r="K353" s="44"/>
    </row>
    <row r="354" spans="2:11" ht="14.25" customHeight="1">
      <c r="B354" s="257"/>
      <c r="C354" s="231">
        <v>17210090</v>
      </c>
      <c r="D354" s="232">
        <v>90</v>
      </c>
      <c r="E354" s="232">
        <v>10</v>
      </c>
      <c r="F354" s="222">
        <v>720.12940578700011</v>
      </c>
      <c r="G354" s="326">
        <f t="shared" ref="G354:G363" si="13">F354*(100-$G$5)/100</f>
        <v>720.12940578700011</v>
      </c>
      <c r="K354" s="44"/>
    </row>
    <row r="355" spans="2:11" ht="14.25" customHeight="1">
      <c r="B355" s="257"/>
      <c r="C355" s="231">
        <v>17210110</v>
      </c>
      <c r="D355" s="232">
        <v>110</v>
      </c>
      <c r="E355" s="232">
        <v>10</v>
      </c>
      <c r="F355" s="222">
        <v>1011.1320720402002</v>
      </c>
      <c r="G355" s="326">
        <f t="shared" si="13"/>
        <v>1011.1320720402003</v>
      </c>
      <c r="K355" s="44"/>
    </row>
    <row r="356" spans="2:11" ht="14.25" customHeight="1">
      <c r="B356" s="257"/>
      <c r="C356" s="231">
        <v>17210125</v>
      </c>
      <c r="D356" s="232">
        <v>125</v>
      </c>
      <c r="E356" s="232">
        <v>8</v>
      </c>
      <c r="F356" s="222">
        <v>1659.9802162988001</v>
      </c>
      <c r="G356" s="326">
        <f t="shared" si="13"/>
        <v>1659.9802162988001</v>
      </c>
      <c r="K356" s="44"/>
    </row>
    <row r="357" spans="2:11" ht="14.25" customHeight="1">
      <c r="B357" s="257"/>
      <c r="C357" s="231">
        <v>17210140</v>
      </c>
      <c r="D357" s="232">
        <v>140</v>
      </c>
      <c r="E357" s="232">
        <v>5</v>
      </c>
      <c r="F357" s="222">
        <v>2225.5620752464006</v>
      </c>
      <c r="G357" s="326">
        <f t="shared" si="13"/>
        <v>2225.5620752464006</v>
      </c>
      <c r="K357" s="44"/>
    </row>
    <row r="358" spans="2:11" ht="14.25" customHeight="1">
      <c r="B358" s="257"/>
      <c r="C358" s="231">
        <v>17210160</v>
      </c>
      <c r="D358" s="232">
        <v>160</v>
      </c>
      <c r="E358" s="232">
        <v>3</v>
      </c>
      <c r="F358" s="222">
        <v>2976.7606294668003</v>
      </c>
      <c r="G358" s="326">
        <f t="shared" si="13"/>
        <v>2976.7606294667999</v>
      </c>
      <c r="K358" s="44"/>
    </row>
    <row r="359" spans="2:11" ht="14.25" customHeight="1">
      <c r="B359" s="257"/>
      <c r="C359" s="231">
        <v>17210180</v>
      </c>
      <c r="D359" s="232">
        <v>180</v>
      </c>
      <c r="E359" s="232">
        <v>2</v>
      </c>
      <c r="F359" s="222">
        <v>4477.7790368872002</v>
      </c>
      <c r="G359" s="326">
        <f t="shared" si="13"/>
        <v>4477.7790368872002</v>
      </c>
      <c r="K359" s="44"/>
    </row>
    <row r="360" spans="2:11" ht="14.25" customHeight="1">
      <c r="B360" s="257"/>
      <c r="C360" s="231">
        <v>17210200</v>
      </c>
      <c r="D360" s="232">
        <v>200</v>
      </c>
      <c r="E360" s="232" t="s">
        <v>15</v>
      </c>
      <c r="F360" s="222">
        <v>5752.5332566702</v>
      </c>
      <c r="G360" s="326">
        <f t="shared" si="13"/>
        <v>5752.5332566702009</v>
      </c>
      <c r="K360" s="44"/>
    </row>
    <row r="361" spans="2:11" ht="14.25" customHeight="1">
      <c r="B361" s="257"/>
      <c r="C361" s="231">
        <v>17210225</v>
      </c>
      <c r="D361" s="232">
        <v>225</v>
      </c>
      <c r="E361" s="232" t="s">
        <v>15</v>
      </c>
      <c r="F361" s="222">
        <v>5943.4712541270001</v>
      </c>
      <c r="G361" s="326">
        <f t="shared" si="13"/>
        <v>5943.4712541270001</v>
      </c>
      <c r="K361" s="44"/>
    </row>
    <row r="362" spans="2:11" ht="14.25" customHeight="1">
      <c r="B362" s="257"/>
      <c r="C362" s="231">
        <v>17210250</v>
      </c>
      <c r="D362" s="232">
        <v>250</v>
      </c>
      <c r="E362" s="232" t="s">
        <v>15</v>
      </c>
      <c r="F362" s="222">
        <v>7972.1572424339993</v>
      </c>
      <c r="G362" s="326">
        <f t="shared" si="13"/>
        <v>7972.1572424339993</v>
      </c>
      <c r="K362" s="44"/>
    </row>
    <row r="363" spans="2:11" ht="14.25" customHeight="1">
      <c r="B363" s="257"/>
      <c r="C363" s="231">
        <v>17210280</v>
      </c>
      <c r="D363" s="232">
        <v>280</v>
      </c>
      <c r="E363" s="232" t="s">
        <v>15</v>
      </c>
      <c r="F363" s="222">
        <v>20523.790862812599</v>
      </c>
      <c r="G363" s="326">
        <f t="shared" si="13"/>
        <v>20523.790862812599</v>
      </c>
      <c r="K363" s="44"/>
    </row>
    <row r="364" spans="2:11" ht="14.25" customHeight="1">
      <c r="B364" s="257"/>
      <c r="C364" s="231">
        <v>17210315</v>
      </c>
      <c r="D364" s="232">
        <v>315</v>
      </c>
      <c r="E364" s="232" t="s">
        <v>15</v>
      </c>
      <c r="F364" s="222">
        <v>17994.225212567999</v>
      </c>
      <c r="G364" s="326">
        <f>F364*(100-$G$5)/100</f>
        <v>17994.225212567999</v>
      </c>
      <c r="K364" s="44"/>
    </row>
    <row r="365" spans="2:11" ht="14.25" customHeight="1">
      <c r="B365" s="257"/>
      <c r="C365" s="336">
        <v>17210355</v>
      </c>
      <c r="D365" s="337">
        <v>355</v>
      </c>
      <c r="E365" s="337" t="s">
        <v>15</v>
      </c>
      <c r="F365" s="357" t="s">
        <v>1373</v>
      </c>
      <c r="G365" s="358" t="s">
        <v>1373</v>
      </c>
      <c r="K365" s="44"/>
    </row>
    <row r="366" spans="2:11" ht="14.25" customHeight="1">
      <c r="B366" s="22"/>
      <c r="C366" s="336">
        <v>17210400</v>
      </c>
      <c r="D366" s="337">
        <v>400</v>
      </c>
      <c r="E366" s="337" t="s">
        <v>15</v>
      </c>
      <c r="F366" s="357" t="s">
        <v>1373</v>
      </c>
      <c r="G366" s="358" t="s">
        <v>1373</v>
      </c>
      <c r="K366" s="44"/>
    </row>
    <row r="367" spans="2:11" ht="14.25" customHeight="1" thickBot="1">
      <c r="B367" s="64"/>
      <c r="C367" s="250"/>
      <c r="D367" s="251"/>
      <c r="E367" s="251"/>
      <c r="F367" s="252"/>
      <c r="G367" s="253"/>
      <c r="K367" s="44"/>
    </row>
    <row r="368" spans="2:11" ht="14.25" customHeight="1" thickBot="1">
      <c r="C368" s="28"/>
      <c r="D368" s="245"/>
      <c r="E368" s="245"/>
      <c r="F368" s="246"/>
      <c r="G368" s="247"/>
      <c r="K368" s="44"/>
    </row>
    <row r="369" spans="2:11" ht="14.25" customHeight="1">
      <c r="B369" s="74"/>
      <c r="C369" s="1049" t="s">
        <v>1584</v>
      </c>
      <c r="D369" s="1049"/>
      <c r="E369" s="1049"/>
      <c r="F369" s="1049"/>
      <c r="G369" s="1050"/>
      <c r="K369" s="44"/>
    </row>
    <row r="370" spans="2:11" ht="14.25" customHeight="1">
      <c r="B370" s="4"/>
      <c r="C370" s="1047"/>
      <c r="D370" s="1047"/>
      <c r="E370" s="1047"/>
      <c r="F370" s="1047"/>
      <c r="G370" s="1048"/>
      <c r="K370" s="44"/>
    </row>
    <row r="371" spans="2:11" ht="14.25" customHeight="1">
      <c r="B371" s="22"/>
      <c r="C371" s="231">
        <v>17016040</v>
      </c>
      <c r="D371" s="232">
        <v>40</v>
      </c>
      <c r="E371" s="232" t="s">
        <v>15</v>
      </c>
      <c r="F371" s="222">
        <v>1587.5863188592002</v>
      </c>
      <c r="G371" s="326">
        <f>F371*(100-$G$5)/100</f>
        <v>1587.5863188592002</v>
      </c>
      <c r="K371" s="44"/>
    </row>
    <row r="372" spans="2:11" ht="14.25" customHeight="1">
      <c r="B372" s="258" t="s">
        <v>1582</v>
      </c>
      <c r="C372" s="231">
        <v>17016050</v>
      </c>
      <c r="D372" s="232">
        <v>50</v>
      </c>
      <c r="E372" s="232" t="s">
        <v>15</v>
      </c>
      <c r="F372" s="222">
        <v>2267.6124563685999</v>
      </c>
      <c r="G372" s="326">
        <f t="shared" ref="G372:G381" si="14">F372*(100-$G$5)/100</f>
        <v>2267.6124563685999</v>
      </c>
      <c r="K372" s="44"/>
    </row>
    <row r="373" spans="2:11" ht="14.25" customHeight="1">
      <c r="B373" s="22"/>
      <c r="C373" s="231">
        <v>17016063</v>
      </c>
      <c r="D373" s="232">
        <v>63</v>
      </c>
      <c r="E373" s="232">
        <v>8</v>
      </c>
      <c r="F373" s="222">
        <v>3175.1363561126004</v>
      </c>
      <c r="G373" s="326">
        <f t="shared" si="14"/>
        <v>3175.1363561126</v>
      </c>
      <c r="K373" s="44"/>
    </row>
    <row r="374" spans="2:11" ht="14.25" customHeight="1">
      <c r="B374" s="22"/>
      <c r="C374" s="231">
        <v>17016075</v>
      </c>
      <c r="D374" s="232">
        <v>75</v>
      </c>
      <c r="E374" s="232">
        <v>12</v>
      </c>
      <c r="F374" s="222">
        <v>4795.9324381474007</v>
      </c>
      <c r="G374" s="326">
        <f t="shared" si="14"/>
        <v>4795.9324381474007</v>
      </c>
      <c r="K374" s="44"/>
    </row>
    <row r="375" spans="2:11" ht="14.25" customHeight="1">
      <c r="B375" s="22"/>
      <c r="C375" s="231">
        <v>17016090</v>
      </c>
      <c r="D375" s="232">
        <v>90</v>
      </c>
      <c r="E375" s="232">
        <v>10</v>
      </c>
      <c r="F375" s="222">
        <v>7416.4560741326004</v>
      </c>
      <c r="G375" s="326">
        <f t="shared" si="14"/>
        <v>7416.4560741326004</v>
      </c>
      <c r="K375" s="44"/>
    </row>
    <row r="376" spans="2:11" ht="14.25" customHeight="1">
      <c r="B376" s="22"/>
      <c r="C376" s="231">
        <v>17016110</v>
      </c>
      <c r="D376" s="232">
        <v>110</v>
      </c>
      <c r="E376" s="232">
        <v>10</v>
      </c>
      <c r="F376" s="222">
        <v>10531.340776880001</v>
      </c>
      <c r="G376" s="326">
        <f t="shared" si="14"/>
        <v>10531.340776880003</v>
      </c>
      <c r="K376" s="44"/>
    </row>
    <row r="377" spans="2:11" ht="14.25" customHeight="1">
      <c r="B377" s="22"/>
      <c r="C377" s="231">
        <v>17016125</v>
      </c>
      <c r="D377" s="232">
        <v>125</v>
      </c>
      <c r="E377" s="232">
        <v>8</v>
      </c>
      <c r="F377" s="222">
        <v>14942.361659095199</v>
      </c>
      <c r="G377" s="326">
        <f t="shared" si="14"/>
        <v>14942.361659095199</v>
      </c>
      <c r="K377" s="44"/>
    </row>
    <row r="378" spans="2:11" ht="14.25" customHeight="1">
      <c r="B378" s="22"/>
      <c r="C378" s="231">
        <v>17016160</v>
      </c>
      <c r="D378" s="232">
        <v>160</v>
      </c>
      <c r="E378" s="232">
        <v>3</v>
      </c>
      <c r="F378" s="222">
        <v>26419.346209546402</v>
      </c>
      <c r="G378" s="326">
        <f t="shared" si="14"/>
        <v>26419.346209546402</v>
      </c>
      <c r="K378" s="44"/>
    </row>
    <row r="379" spans="2:11" ht="14.25" customHeight="1">
      <c r="B379" s="22"/>
      <c r="C379" s="231">
        <v>17016180</v>
      </c>
      <c r="D379" s="232">
        <v>180</v>
      </c>
      <c r="E379" s="232">
        <v>2</v>
      </c>
      <c r="F379" s="222">
        <v>30795.935847857399</v>
      </c>
      <c r="G379" s="326">
        <f t="shared" si="14"/>
        <v>30795.935847857399</v>
      </c>
      <c r="K379" s="44"/>
    </row>
    <row r="380" spans="2:11" ht="14.25" customHeight="1">
      <c r="B380" s="22"/>
      <c r="C380" s="231">
        <v>17016200</v>
      </c>
      <c r="D380" s="232">
        <v>200</v>
      </c>
      <c r="E380" s="232" t="s">
        <v>15</v>
      </c>
      <c r="F380" s="222">
        <v>36246.061920184598</v>
      </c>
      <c r="G380" s="326">
        <f t="shared" si="14"/>
        <v>36246.061920184598</v>
      </c>
      <c r="K380" s="44"/>
    </row>
    <row r="381" spans="2:11" ht="14.25" customHeight="1">
      <c r="B381" s="22"/>
      <c r="C381" s="231">
        <v>17016225</v>
      </c>
      <c r="D381" s="232">
        <v>225</v>
      </c>
      <c r="E381" s="232" t="s">
        <v>15</v>
      </c>
      <c r="F381" s="222">
        <v>51906.569590616411</v>
      </c>
      <c r="G381" s="326">
        <f t="shared" si="14"/>
        <v>51906.569590616411</v>
      </c>
      <c r="K381" s="44"/>
    </row>
    <row r="382" spans="2:11" ht="14.25" customHeight="1">
      <c r="B382" s="22"/>
      <c r="C382" s="1045" t="s">
        <v>1568</v>
      </c>
      <c r="D382" s="1045"/>
      <c r="E382" s="1045"/>
      <c r="F382" s="1045"/>
      <c r="G382" s="1046"/>
      <c r="K382" s="44"/>
    </row>
    <row r="383" spans="2:11" ht="14.25" customHeight="1">
      <c r="B383" s="4"/>
      <c r="C383" s="1047"/>
      <c r="D383" s="1047"/>
      <c r="E383" s="1047"/>
      <c r="F383" s="1047"/>
      <c r="G383" s="1048"/>
      <c r="K383" s="44"/>
    </row>
    <row r="384" spans="2:11" ht="14.25" customHeight="1">
      <c r="B384" s="22"/>
      <c r="C384" s="231">
        <v>17010040</v>
      </c>
      <c r="D384" s="232">
        <v>40</v>
      </c>
      <c r="E384" s="232" t="s">
        <v>15</v>
      </c>
      <c r="F384" s="222">
        <v>1437.3804708472001</v>
      </c>
      <c r="G384" s="326">
        <f>F384*(100-$G$5)/100</f>
        <v>1437.3804708472003</v>
      </c>
      <c r="K384" s="44"/>
    </row>
    <row r="385" spans="2:11" ht="14.25" customHeight="1">
      <c r="B385" s="22"/>
      <c r="C385" s="231">
        <v>17010050</v>
      </c>
      <c r="D385" s="232">
        <v>50</v>
      </c>
      <c r="E385" s="232" t="s">
        <v>15</v>
      </c>
      <c r="F385" s="222">
        <v>2066.2616380472004</v>
      </c>
      <c r="G385" s="326">
        <f t="shared" ref="G385:G394" si="15">F385*(100-$G$5)/100</f>
        <v>2066.2616380472004</v>
      </c>
      <c r="K385" s="44"/>
    </row>
    <row r="386" spans="2:11" ht="14.25" customHeight="1">
      <c r="B386" s="22"/>
      <c r="C386" s="231">
        <v>17010063</v>
      </c>
      <c r="D386" s="232">
        <v>63</v>
      </c>
      <c r="E386" s="232">
        <v>8</v>
      </c>
      <c r="F386" s="222">
        <v>2868.2181587818004</v>
      </c>
      <c r="G386" s="326">
        <f t="shared" si="15"/>
        <v>2868.2181587818004</v>
      </c>
      <c r="K386" s="44"/>
    </row>
    <row r="387" spans="2:11" ht="14.25" customHeight="1">
      <c r="B387" s="22"/>
      <c r="C387" s="231">
        <v>17010075</v>
      </c>
      <c r="D387" s="232">
        <v>75</v>
      </c>
      <c r="E387" s="232">
        <v>12</v>
      </c>
      <c r="F387" s="222">
        <v>4333.354058066001</v>
      </c>
      <c r="G387" s="326">
        <f t="shared" si="15"/>
        <v>4333.354058066001</v>
      </c>
      <c r="K387" s="44"/>
    </row>
    <row r="388" spans="2:11" ht="14.25" customHeight="1">
      <c r="B388" s="22"/>
      <c r="C388" s="231">
        <v>17010090</v>
      </c>
      <c r="D388" s="232">
        <v>90</v>
      </c>
      <c r="E388" s="232">
        <v>10</v>
      </c>
      <c r="F388" s="222">
        <v>6697.0402065930011</v>
      </c>
      <c r="G388" s="326">
        <f t="shared" si="15"/>
        <v>6697.0402065930011</v>
      </c>
      <c r="K388" s="44"/>
    </row>
    <row r="389" spans="2:11" ht="14.25" customHeight="1">
      <c r="B389" s="22"/>
      <c r="C389" s="231">
        <v>17010110</v>
      </c>
      <c r="D389" s="232">
        <v>110</v>
      </c>
      <c r="E389" s="232">
        <v>10</v>
      </c>
      <c r="F389" s="222">
        <v>9526.7514877524009</v>
      </c>
      <c r="G389" s="326">
        <f t="shared" si="15"/>
        <v>9526.7514877524009</v>
      </c>
      <c r="K389" s="44"/>
    </row>
    <row r="390" spans="2:11" ht="14.25" customHeight="1">
      <c r="B390" s="22"/>
      <c r="C390" s="231">
        <v>17010125</v>
      </c>
      <c r="D390" s="232">
        <v>125</v>
      </c>
      <c r="E390" s="232">
        <v>8</v>
      </c>
      <c r="F390" s="222">
        <v>14390.542622614401</v>
      </c>
      <c r="G390" s="326">
        <f t="shared" si="15"/>
        <v>14390.542622614401</v>
      </c>
      <c r="K390" s="44"/>
    </row>
    <row r="391" spans="2:11" ht="14.25" customHeight="1">
      <c r="B391" s="22"/>
      <c r="C391" s="231">
        <v>17010160</v>
      </c>
      <c r="D391" s="232">
        <v>160</v>
      </c>
      <c r="E391" s="232">
        <v>3</v>
      </c>
      <c r="F391" s="222">
        <v>20296.027035468804</v>
      </c>
      <c r="G391" s="326">
        <f t="shared" si="15"/>
        <v>20296.027035468804</v>
      </c>
      <c r="K391" s="44"/>
    </row>
    <row r="392" spans="2:11" ht="14.25" customHeight="1">
      <c r="B392" s="22"/>
      <c r="C392" s="231">
        <v>17010180</v>
      </c>
      <c r="D392" s="232">
        <v>180</v>
      </c>
      <c r="E392" s="232">
        <v>2</v>
      </c>
      <c r="F392" s="222">
        <v>24938.173840498603</v>
      </c>
      <c r="G392" s="326">
        <f t="shared" si="15"/>
        <v>24938.173840498603</v>
      </c>
      <c r="K392" s="44"/>
    </row>
    <row r="393" spans="2:11" ht="14.25" customHeight="1">
      <c r="B393" s="22"/>
      <c r="C393" s="231">
        <v>17010200</v>
      </c>
      <c r="D393" s="232">
        <v>200</v>
      </c>
      <c r="E393" s="232" t="s">
        <v>15</v>
      </c>
      <c r="F393" s="222">
        <v>32337.625935379601</v>
      </c>
      <c r="G393" s="326">
        <f t="shared" si="15"/>
        <v>32337.625935379601</v>
      </c>
      <c r="K393" s="44"/>
    </row>
    <row r="394" spans="2:11" ht="14.25" customHeight="1">
      <c r="B394" s="22"/>
      <c r="C394" s="231">
        <v>17010225</v>
      </c>
      <c r="D394" s="232">
        <v>225</v>
      </c>
      <c r="E394" s="232" t="s">
        <v>15</v>
      </c>
      <c r="F394" s="222">
        <v>38812.054302652403</v>
      </c>
      <c r="G394" s="326">
        <f t="shared" si="15"/>
        <v>38812.054302652403</v>
      </c>
      <c r="K394" s="44"/>
    </row>
    <row r="395" spans="2:11" ht="14.25" customHeight="1" thickBot="1">
      <c r="B395" s="64"/>
      <c r="C395" s="250"/>
      <c r="D395" s="251"/>
      <c r="E395" s="251"/>
      <c r="F395" s="252"/>
      <c r="G395" s="253"/>
      <c r="K395" s="44"/>
    </row>
    <row r="396" spans="2:11" ht="14.25" customHeight="1" thickBot="1">
      <c r="C396" s="28"/>
      <c r="D396" s="245"/>
      <c r="E396" s="245"/>
      <c r="F396" s="246"/>
      <c r="G396" s="247"/>
      <c r="K396" s="44"/>
    </row>
    <row r="397" spans="2:11" ht="14.25" customHeight="1">
      <c r="B397" s="229"/>
      <c r="C397" s="1049" t="s">
        <v>1584</v>
      </c>
      <c r="D397" s="1049"/>
      <c r="E397" s="1049"/>
      <c r="F397" s="1049"/>
      <c r="G397" s="1050"/>
      <c r="K397" s="44"/>
    </row>
    <row r="398" spans="2:11" ht="14.25" customHeight="1">
      <c r="B398" s="4"/>
      <c r="C398" s="1047"/>
      <c r="D398" s="1047"/>
      <c r="E398" s="1047"/>
      <c r="F398" s="1047"/>
      <c r="G398" s="1048"/>
      <c r="K398" s="44"/>
    </row>
    <row r="399" spans="2:11" ht="14.25" customHeight="1">
      <c r="B399" s="4"/>
      <c r="C399" s="231">
        <v>17616025</v>
      </c>
      <c r="D399" s="232">
        <v>25</v>
      </c>
      <c r="E399" s="232" t="s">
        <v>15</v>
      </c>
      <c r="F399" s="222">
        <v>112.49716571720001</v>
      </c>
      <c r="G399" s="326">
        <f>F399*(100-$G$5)/100</f>
        <v>112.49716571720001</v>
      </c>
      <c r="K399" s="44"/>
    </row>
    <row r="400" spans="2:11" ht="14.25" customHeight="1">
      <c r="B400" s="5" t="s">
        <v>1436</v>
      </c>
      <c r="C400" s="231">
        <v>17616032</v>
      </c>
      <c r="D400" s="232">
        <v>32</v>
      </c>
      <c r="E400" s="232" t="s">
        <v>15</v>
      </c>
      <c r="F400" s="222">
        <v>131.49663328780002</v>
      </c>
      <c r="G400" s="326">
        <f t="shared" ref="G400:G414" si="16">F400*(100-$G$5)/100</f>
        <v>131.49663328780002</v>
      </c>
      <c r="K400" s="44"/>
    </row>
    <row r="401" spans="2:11" ht="14.25" customHeight="1">
      <c r="B401" s="4"/>
      <c r="C401" s="231">
        <v>17616040</v>
      </c>
      <c r="D401" s="232">
        <v>40</v>
      </c>
      <c r="E401" s="232" t="s">
        <v>15</v>
      </c>
      <c r="F401" s="222">
        <v>160.0139754466</v>
      </c>
      <c r="G401" s="326">
        <f t="shared" si="16"/>
        <v>160.0139754466</v>
      </c>
      <c r="K401" s="44"/>
    </row>
    <row r="402" spans="2:11" ht="14.25" customHeight="1">
      <c r="B402" s="230"/>
      <c r="C402" s="231">
        <v>17616050</v>
      </c>
      <c r="D402" s="232">
        <v>50</v>
      </c>
      <c r="E402" s="232">
        <v>75</v>
      </c>
      <c r="F402" s="222">
        <v>202.78998868480002</v>
      </c>
      <c r="G402" s="326">
        <f t="shared" si="16"/>
        <v>202.78998868480002</v>
      </c>
      <c r="K402" s="44"/>
    </row>
    <row r="403" spans="2:11" ht="14.25" customHeight="1">
      <c r="B403" s="230"/>
      <c r="C403" s="231">
        <v>17616063</v>
      </c>
      <c r="D403" s="232">
        <v>63</v>
      </c>
      <c r="E403" s="232">
        <v>60</v>
      </c>
      <c r="F403" s="222">
        <v>264.58965723080001</v>
      </c>
      <c r="G403" s="326">
        <f t="shared" si="16"/>
        <v>264.58965723080001</v>
      </c>
      <c r="K403" s="44"/>
    </row>
    <row r="404" spans="2:11" ht="14.25" customHeight="1">
      <c r="B404" s="230"/>
      <c r="C404" s="231">
        <v>17616075</v>
      </c>
      <c r="D404" s="232">
        <v>75</v>
      </c>
      <c r="E404" s="232">
        <v>30</v>
      </c>
      <c r="F404" s="222">
        <v>573.51543674920003</v>
      </c>
      <c r="G404" s="326">
        <f t="shared" si="16"/>
        <v>573.51543674920003</v>
      </c>
      <c r="K404" s="44"/>
    </row>
    <row r="405" spans="2:11" ht="14.25" customHeight="1">
      <c r="B405" s="230"/>
      <c r="C405" s="231">
        <v>17616090</v>
      </c>
      <c r="D405" s="232">
        <v>90</v>
      </c>
      <c r="E405" s="232">
        <v>24</v>
      </c>
      <c r="F405" s="222">
        <v>611.53855962760008</v>
      </c>
      <c r="G405" s="326">
        <f t="shared" si="16"/>
        <v>611.53855962760008</v>
      </c>
      <c r="K405" s="44"/>
    </row>
    <row r="406" spans="2:11" ht="14.25" customHeight="1">
      <c r="B406" s="230"/>
      <c r="C406" s="231">
        <v>17616110</v>
      </c>
      <c r="D406" s="232">
        <v>110</v>
      </c>
      <c r="E406" s="232">
        <v>12</v>
      </c>
      <c r="F406" s="222">
        <v>787.40759680880001</v>
      </c>
      <c r="G406" s="326">
        <f t="shared" si="16"/>
        <v>787.40759680880001</v>
      </c>
      <c r="K406" s="44"/>
    </row>
    <row r="407" spans="2:11" ht="14.25" customHeight="1">
      <c r="B407" s="230"/>
      <c r="C407" s="231">
        <v>17616125</v>
      </c>
      <c r="D407" s="232">
        <v>125</v>
      </c>
      <c r="E407" s="232">
        <v>18</v>
      </c>
      <c r="F407" s="222">
        <v>1020.3113183075999</v>
      </c>
      <c r="G407" s="326">
        <f t="shared" si="16"/>
        <v>1020.3113183075999</v>
      </c>
      <c r="K407" s="44"/>
    </row>
    <row r="408" spans="2:11" ht="14.25" customHeight="1">
      <c r="B408" s="230"/>
      <c r="C408" s="231">
        <v>17616140</v>
      </c>
      <c r="D408" s="232">
        <v>140</v>
      </c>
      <c r="E408" s="232">
        <v>15</v>
      </c>
      <c r="F408" s="222">
        <v>1278.5275067862001</v>
      </c>
      <c r="G408" s="326">
        <f t="shared" si="16"/>
        <v>1278.5275067862001</v>
      </c>
      <c r="K408" s="44"/>
    </row>
    <row r="409" spans="2:11" ht="14.25" customHeight="1">
      <c r="B409" s="230"/>
      <c r="C409" s="231">
        <v>17616160</v>
      </c>
      <c r="D409" s="232">
        <v>160</v>
      </c>
      <c r="E409" s="232">
        <v>6</v>
      </c>
      <c r="F409" s="222">
        <v>1200.9090581114001</v>
      </c>
      <c r="G409" s="326">
        <f t="shared" si="16"/>
        <v>1200.9090581114001</v>
      </c>
      <c r="K409" s="44"/>
    </row>
    <row r="410" spans="2:11" ht="14.25" customHeight="1">
      <c r="B410" s="230"/>
      <c r="C410" s="231">
        <v>17616180</v>
      </c>
      <c r="D410" s="232">
        <v>180</v>
      </c>
      <c r="E410" s="232">
        <v>10</v>
      </c>
      <c r="F410" s="222">
        <v>1847.3021470442002</v>
      </c>
      <c r="G410" s="326">
        <f t="shared" si="16"/>
        <v>1847.3021470442002</v>
      </c>
      <c r="K410" s="44"/>
    </row>
    <row r="411" spans="2:11" ht="14.25" customHeight="1">
      <c r="B411" s="230"/>
      <c r="C411" s="231">
        <v>17616200</v>
      </c>
      <c r="D411" s="232">
        <v>200</v>
      </c>
      <c r="E411" s="232">
        <v>6</v>
      </c>
      <c r="F411" s="222">
        <v>2295.6702315206003</v>
      </c>
      <c r="G411" s="326">
        <f t="shared" si="16"/>
        <v>2295.6702315206003</v>
      </c>
      <c r="K411" s="44"/>
    </row>
    <row r="412" spans="2:11" ht="14.25" customHeight="1">
      <c r="B412" s="230"/>
      <c r="C412" s="231">
        <v>17616225</v>
      </c>
      <c r="D412" s="232">
        <v>225</v>
      </c>
      <c r="E412" s="232">
        <v>4</v>
      </c>
      <c r="F412" s="222">
        <v>2479.4486587662004</v>
      </c>
      <c r="G412" s="326">
        <f t="shared" si="16"/>
        <v>2479.4486587662004</v>
      </c>
      <c r="K412" s="44"/>
    </row>
    <row r="413" spans="2:11" ht="14.25" customHeight="1">
      <c r="B413" s="230"/>
      <c r="C413" s="231">
        <v>17616250</v>
      </c>
      <c r="D413" s="232">
        <v>250</v>
      </c>
      <c r="E413" s="232">
        <v>5</v>
      </c>
      <c r="F413" s="222">
        <v>3154.7823752588001</v>
      </c>
      <c r="G413" s="326">
        <f t="shared" si="16"/>
        <v>3154.7823752587997</v>
      </c>
      <c r="K413" s="44"/>
    </row>
    <row r="414" spans="2:11" ht="14.25" customHeight="1">
      <c r="B414" s="230"/>
      <c r="C414" s="231">
        <v>17616280</v>
      </c>
      <c r="D414" s="232">
        <v>280</v>
      </c>
      <c r="E414" s="232" t="s">
        <v>15</v>
      </c>
      <c r="F414" s="222">
        <v>7366.2907071798018</v>
      </c>
      <c r="G414" s="326">
        <f t="shared" si="16"/>
        <v>7366.2907071798018</v>
      </c>
      <c r="K414" s="44"/>
    </row>
    <row r="415" spans="2:11" ht="14.25" customHeight="1">
      <c r="B415" s="230"/>
      <c r="C415" s="231">
        <v>17616315</v>
      </c>
      <c r="D415" s="232">
        <v>315</v>
      </c>
      <c r="E415" s="232">
        <v>2</v>
      </c>
      <c r="F415" s="222">
        <v>6081.9218618598015</v>
      </c>
      <c r="G415" s="326">
        <v>4740.2483244983987</v>
      </c>
      <c r="K415" s="44"/>
    </row>
    <row r="416" spans="2:11" ht="14.25" customHeight="1">
      <c r="B416" s="230"/>
      <c r="C416" s="336">
        <v>17616355</v>
      </c>
      <c r="D416" s="337">
        <v>355</v>
      </c>
      <c r="E416" s="337" t="s">
        <v>15</v>
      </c>
      <c r="F416" s="357" t="s">
        <v>1373</v>
      </c>
      <c r="G416" s="358" t="s">
        <v>1373</v>
      </c>
      <c r="K416" s="44"/>
    </row>
    <row r="417" spans="2:11" ht="14.25" customHeight="1">
      <c r="B417" s="230"/>
      <c r="C417" s="336">
        <v>17616400</v>
      </c>
      <c r="D417" s="337">
        <v>400</v>
      </c>
      <c r="E417" s="337" t="s">
        <v>15</v>
      </c>
      <c r="F417" s="357" t="s">
        <v>1373</v>
      </c>
      <c r="G417" s="358" t="s">
        <v>1373</v>
      </c>
      <c r="K417" s="44"/>
    </row>
    <row r="418" spans="2:11" ht="14.25" customHeight="1">
      <c r="B418" s="230"/>
      <c r="C418" s="1045" t="s">
        <v>1568</v>
      </c>
      <c r="D418" s="1045"/>
      <c r="E418" s="1045"/>
      <c r="F418" s="1045"/>
      <c r="G418" s="1046"/>
      <c r="K418" s="44"/>
    </row>
    <row r="419" spans="2:11" ht="14.25" customHeight="1">
      <c r="B419" s="230"/>
      <c r="C419" s="1047"/>
      <c r="D419" s="1047"/>
      <c r="E419" s="1047"/>
      <c r="F419" s="1047"/>
      <c r="G419" s="1048"/>
      <c r="K419" s="44"/>
    </row>
    <row r="420" spans="2:11" ht="14.25" customHeight="1">
      <c r="B420" s="4"/>
      <c r="C420" s="231">
        <v>17610040</v>
      </c>
      <c r="D420" s="232">
        <v>40</v>
      </c>
      <c r="E420" s="232">
        <v>40</v>
      </c>
      <c r="F420" s="222">
        <v>153.54375574560001</v>
      </c>
      <c r="G420" s="326">
        <f>F420*(100-$G$5)/100</f>
        <v>153.54375574560001</v>
      </c>
      <c r="K420" s="44"/>
    </row>
    <row r="421" spans="2:11" ht="14.25" customHeight="1">
      <c r="B421" s="230"/>
      <c r="C421" s="231">
        <v>17610050</v>
      </c>
      <c r="D421" s="232">
        <v>50</v>
      </c>
      <c r="E421" s="232">
        <v>75</v>
      </c>
      <c r="F421" s="222">
        <v>197.40821715779998</v>
      </c>
      <c r="G421" s="326">
        <f t="shared" ref="G421:G432" si="17">F421*(100-$G$5)/100</f>
        <v>197.40821715779998</v>
      </c>
      <c r="K421" s="44"/>
    </row>
    <row r="422" spans="2:11" ht="14.25" customHeight="1">
      <c r="B422" s="4"/>
      <c r="C422" s="231">
        <v>17610063</v>
      </c>
      <c r="D422" s="232">
        <v>63</v>
      </c>
      <c r="E422" s="232">
        <v>60</v>
      </c>
      <c r="F422" s="222">
        <v>261.348500446</v>
      </c>
      <c r="G422" s="326">
        <f t="shared" si="17"/>
        <v>261.348500446</v>
      </c>
      <c r="K422" s="44"/>
    </row>
    <row r="423" spans="2:11" ht="14.25" customHeight="1">
      <c r="B423" s="230"/>
      <c r="C423" s="231">
        <v>17610075</v>
      </c>
      <c r="D423" s="232">
        <v>75</v>
      </c>
      <c r="E423" s="232">
        <v>30</v>
      </c>
      <c r="F423" s="222">
        <v>563.81615413200007</v>
      </c>
      <c r="G423" s="326">
        <f t="shared" si="17"/>
        <v>563.81615413200007</v>
      </c>
      <c r="K423" s="44"/>
    </row>
    <row r="424" spans="2:11" ht="14.25" customHeight="1">
      <c r="B424" s="230"/>
      <c r="C424" s="231">
        <v>17610090</v>
      </c>
      <c r="D424" s="232">
        <v>90</v>
      </c>
      <c r="E424" s="232">
        <v>24</v>
      </c>
      <c r="F424" s="222">
        <v>601.851370879</v>
      </c>
      <c r="G424" s="326">
        <f t="shared" si="17"/>
        <v>601.851370879</v>
      </c>
      <c r="K424" s="44"/>
    </row>
    <row r="425" spans="2:11" ht="14.25" customHeight="1">
      <c r="B425" s="230"/>
      <c r="C425" s="231">
        <v>17610110</v>
      </c>
      <c r="D425" s="232">
        <v>110</v>
      </c>
      <c r="E425" s="232">
        <v>12</v>
      </c>
      <c r="F425" s="222">
        <v>774.47925127540009</v>
      </c>
      <c r="G425" s="326">
        <f t="shared" si="17"/>
        <v>774.47925127539997</v>
      </c>
      <c r="K425" s="44"/>
    </row>
    <row r="426" spans="2:11" ht="14.25" customHeight="1">
      <c r="B426" s="230"/>
      <c r="C426" s="231">
        <v>17610125</v>
      </c>
      <c r="D426" s="232">
        <v>125</v>
      </c>
      <c r="E426" s="232">
        <v>18</v>
      </c>
      <c r="F426" s="222">
        <v>997.6715962884</v>
      </c>
      <c r="G426" s="326">
        <f t="shared" si="17"/>
        <v>997.6715962884</v>
      </c>
      <c r="K426" s="44"/>
    </row>
    <row r="427" spans="2:11" ht="14.25" customHeight="1">
      <c r="B427" s="230"/>
      <c r="C427" s="231">
        <v>17610140</v>
      </c>
      <c r="D427" s="232">
        <v>140</v>
      </c>
      <c r="E427" s="232">
        <v>15</v>
      </c>
      <c r="F427" s="222">
        <v>1225.7014887414002</v>
      </c>
      <c r="G427" s="326">
        <f t="shared" si="17"/>
        <v>1225.7014887414002</v>
      </c>
      <c r="K427" s="44"/>
    </row>
    <row r="428" spans="2:11" ht="14.25" customHeight="1">
      <c r="B428" s="230"/>
      <c r="C428" s="231">
        <v>17610160</v>
      </c>
      <c r="D428" s="232">
        <v>160</v>
      </c>
      <c r="E428" s="232">
        <v>6</v>
      </c>
      <c r="F428" s="222">
        <v>1122.2021612625999</v>
      </c>
      <c r="G428" s="326">
        <f t="shared" si="17"/>
        <v>1122.2021612625999</v>
      </c>
      <c r="K428" s="44"/>
    </row>
    <row r="429" spans="2:11" ht="14.25" customHeight="1">
      <c r="B429" s="230"/>
      <c r="C429" s="231">
        <v>17610180</v>
      </c>
      <c r="D429" s="232">
        <v>180</v>
      </c>
      <c r="E429" s="232">
        <v>10</v>
      </c>
      <c r="F429" s="222">
        <v>1778.3066266812</v>
      </c>
      <c r="G429" s="326">
        <f t="shared" si="17"/>
        <v>1778.3066266812</v>
      </c>
      <c r="K429" s="44"/>
    </row>
    <row r="430" spans="2:11" ht="14.25" customHeight="1">
      <c r="B430" s="230"/>
      <c r="C430" s="231">
        <v>17610200</v>
      </c>
      <c r="D430" s="232">
        <v>200</v>
      </c>
      <c r="E430" s="232">
        <v>6</v>
      </c>
      <c r="F430" s="222">
        <v>2209.4046667968005</v>
      </c>
      <c r="G430" s="326">
        <f t="shared" si="17"/>
        <v>2209.4046667968005</v>
      </c>
      <c r="K430" s="44"/>
    </row>
    <row r="431" spans="2:11" ht="14.25" customHeight="1">
      <c r="B431" s="230"/>
      <c r="C431" s="231">
        <v>17610225</v>
      </c>
      <c r="D431" s="232">
        <v>225</v>
      </c>
      <c r="E431" s="232">
        <v>4</v>
      </c>
      <c r="F431" s="222">
        <v>2375.9493312873997</v>
      </c>
      <c r="G431" s="326">
        <f t="shared" si="17"/>
        <v>2375.9493312873997</v>
      </c>
      <c r="K431" s="44"/>
    </row>
    <row r="432" spans="2:11" ht="14.25" customHeight="1">
      <c r="B432" s="230"/>
      <c r="C432" s="231">
        <v>17610250</v>
      </c>
      <c r="D432" s="232">
        <v>250</v>
      </c>
      <c r="E432" s="232">
        <v>5</v>
      </c>
      <c r="F432" s="222">
        <v>2998.4449358666006</v>
      </c>
      <c r="G432" s="326">
        <f t="shared" si="17"/>
        <v>2998.4449358666006</v>
      </c>
      <c r="K432" s="44"/>
    </row>
    <row r="433" spans="2:11" ht="14.25" customHeight="1">
      <c r="B433" s="230"/>
      <c r="C433" s="231">
        <v>17610280</v>
      </c>
      <c r="D433" s="232">
        <v>280</v>
      </c>
      <c r="E433" s="232" t="s">
        <v>15</v>
      </c>
      <c r="F433" s="222">
        <v>7366.4842090774009</v>
      </c>
      <c r="G433" s="326">
        <f>F433*(100-$G$5)/100</f>
        <v>7366.4842090774009</v>
      </c>
      <c r="K433" s="44"/>
    </row>
    <row r="434" spans="2:11" ht="14.25" customHeight="1">
      <c r="B434" s="230"/>
      <c r="C434" s="231">
        <v>17610315</v>
      </c>
      <c r="D434" s="232">
        <v>315</v>
      </c>
      <c r="E434" s="232">
        <v>2</v>
      </c>
      <c r="F434" s="222">
        <v>5501.8152667236009</v>
      </c>
      <c r="G434" s="326">
        <f>F434*(100-$G$5)/100</f>
        <v>5501.8152667236018</v>
      </c>
      <c r="K434" s="44"/>
    </row>
    <row r="435" spans="2:11" ht="14.25" customHeight="1">
      <c r="B435" s="230"/>
      <c r="C435" s="336">
        <v>17610355</v>
      </c>
      <c r="D435" s="337">
        <v>355</v>
      </c>
      <c r="E435" s="337" t="s">
        <v>15</v>
      </c>
      <c r="F435" s="357" t="s">
        <v>1373</v>
      </c>
      <c r="G435" s="358" t="s">
        <v>1373</v>
      </c>
      <c r="K435" s="44"/>
    </row>
    <row r="436" spans="2:11" ht="14.25" customHeight="1">
      <c r="B436" s="230"/>
      <c r="C436" s="336">
        <v>17610400</v>
      </c>
      <c r="D436" s="337">
        <v>400</v>
      </c>
      <c r="E436" s="337" t="s">
        <v>15</v>
      </c>
      <c r="F436" s="357" t="s">
        <v>1373</v>
      </c>
      <c r="G436" s="358" t="s">
        <v>1373</v>
      </c>
      <c r="K436" s="44"/>
    </row>
    <row r="437" spans="2:11" ht="14.25" customHeight="1" thickBot="1">
      <c r="B437" s="249"/>
      <c r="C437" s="250"/>
      <c r="D437" s="251"/>
      <c r="E437" s="251"/>
      <c r="F437" s="252"/>
      <c r="G437" s="253"/>
      <c r="K437" s="44"/>
    </row>
    <row r="438" spans="2:11" ht="14.25" customHeight="1" thickBot="1">
      <c r="C438" s="67"/>
      <c r="E438" s="8"/>
      <c r="F438" s="68"/>
      <c r="G438" s="18"/>
      <c r="K438" s="44"/>
    </row>
    <row r="439" spans="2:11" ht="14.25" customHeight="1">
      <c r="B439" s="74"/>
      <c r="C439" s="1049" t="s">
        <v>1584</v>
      </c>
      <c r="D439" s="1049"/>
      <c r="E439" s="1049"/>
      <c r="F439" s="1049"/>
      <c r="G439" s="1050"/>
      <c r="K439" s="44"/>
    </row>
    <row r="440" spans="2:11" ht="14.25" customHeight="1">
      <c r="B440" s="4"/>
      <c r="C440" s="1047"/>
      <c r="D440" s="1047"/>
      <c r="E440" s="1047"/>
      <c r="F440" s="1047"/>
      <c r="G440" s="1048"/>
      <c r="K440" s="44"/>
    </row>
    <row r="441" spans="2:11" ht="14.25" customHeight="1">
      <c r="B441" s="4"/>
      <c r="C441" s="231" t="s">
        <v>667</v>
      </c>
      <c r="D441" s="232" t="s">
        <v>281</v>
      </c>
      <c r="E441" s="232">
        <v>5</v>
      </c>
      <c r="F441" s="222">
        <v>542.53094539600011</v>
      </c>
      <c r="G441" s="326">
        <f>F441*(100-$G$5)/100</f>
        <v>542.53094539600011</v>
      </c>
      <c r="K441" s="44"/>
    </row>
    <row r="442" spans="2:11" ht="14.25" customHeight="1">
      <c r="B442" s="5" t="s">
        <v>1581</v>
      </c>
      <c r="C442" s="231" t="s">
        <v>668</v>
      </c>
      <c r="D442" s="232" t="s">
        <v>101</v>
      </c>
      <c r="E442" s="232">
        <v>5</v>
      </c>
      <c r="F442" s="222">
        <v>542.53094539600011</v>
      </c>
      <c r="G442" s="326">
        <f t="shared" ref="G442:G496" si="18">F442*(100-$G$5)/100</f>
        <v>542.53094539600011</v>
      </c>
      <c r="K442" s="44"/>
    </row>
    <row r="443" spans="2:11" ht="14.25" customHeight="1">
      <c r="B443" s="4"/>
      <c r="C443" s="231" t="s">
        <v>669</v>
      </c>
      <c r="D443" s="232" t="s">
        <v>102</v>
      </c>
      <c r="E443" s="232">
        <v>4</v>
      </c>
      <c r="F443" s="222">
        <v>542.53094539600011</v>
      </c>
      <c r="G443" s="326">
        <f t="shared" si="18"/>
        <v>542.53094539600011</v>
      </c>
      <c r="K443" s="44"/>
    </row>
    <row r="444" spans="2:11" ht="14.25" customHeight="1">
      <c r="B444" s="22"/>
      <c r="C444" s="231" t="s">
        <v>670</v>
      </c>
      <c r="D444" s="232" t="s">
        <v>316</v>
      </c>
      <c r="E444" s="232">
        <v>8</v>
      </c>
      <c r="F444" s="222">
        <v>737.2664175932</v>
      </c>
      <c r="G444" s="326">
        <f t="shared" si="18"/>
        <v>737.2664175932</v>
      </c>
      <c r="K444" s="44"/>
    </row>
    <row r="445" spans="2:11" ht="14.25" customHeight="1">
      <c r="B445" s="22"/>
      <c r="C445" s="231" t="s">
        <v>671</v>
      </c>
      <c r="D445" s="232" t="s">
        <v>184</v>
      </c>
      <c r="E445" s="232">
        <v>6</v>
      </c>
      <c r="F445" s="222">
        <v>737.2664175932</v>
      </c>
      <c r="G445" s="326">
        <f t="shared" si="18"/>
        <v>737.2664175932</v>
      </c>
      <c r="K445" s="44"/>
    </row>
    <row r="446" spans="2:11" ht="14.25" customHeight="1">
      <c r="B446" s="22"/>
      <c r="C446" s="231" t="s">
        <v>672</v>
      </c>
      <c r="D446" s="232" t="s">
        <v>103</v>
      </c>
      <c r="E446" s="232">
        <v>9</v>
      </c>
      <c r="F446" s="222">
        <v>737.2664175932</v>
      </c>
      <c r="G446" s="326">
        <f t="shared" si="18"/>
        <v>737.2664175932</v>
      </c>
      <c r="K446" s="44"/>
    </row>
    <row r="447" spans="2:11" ht="14.25" customHeight="1">
      <c r="B447" s="22"/>
      <c r="C447" s="231" t="s">
        <v>673</v>
      </c>
      <c r="D447" s="232" t="s">
        <v>178</v>
      </c>
      <c r="E447" s="232">
        <v>6</v>
      </c>
      <c r="F447" s="222">
        <v>1162.2449601971998</v>
      </c>
      <c r="G447" s="326">
        <f t="shared" si="18"/>
        <v>1162.2449601971998</v>
      </c>
      <c r="K447" s="44"/>
    </row>
    <row r="448" spans="2:11" ht="14.25" customHeight="1">
      <c r="B448" s="22"/>
      <c r="C448" s="231" t="s">
        <v>674</v>
      </c>
      <c r="D448" s="232" t="s">
        <v>177</v>
      </c>
      <c r="E448" s="232">
        <v>6</v>
      </c>
      <c r="F448" s="222">
        <v>761.23646515840016</v>
      </c>
      <c r="G448" s="326">
        <f t="shared" si="18"/>
        <v>761.23646515840005</v>
      </c>
      <c r="K448" s="44"/>
    </row>
    <row r="449" spans="2:11" ht="14.25" customHeight="1">
      <c r="B449" s="22"/>
      <c r="C449" s="231" t="s">
        <v>675</v>
      </c>
      <c r="D449" s="232" t="s">
        <v>176</v>
      </c>
      <c r="E449" s="232">
        <v>6</v>
      </c>
      <c r="F449" s="222">
        <v>1162.2449601971998</v>
      </c>
      <c r="G449" s="326">
        <f t="shared" si="18"/>
        <v>1162.2449601971998</v>
      </c>
      <c r="K449" s="44"/>
    </row>
    <row r="450" spans="2:11" ht="14.25" customHeight="1">
      <c r="B450" s="22"/>
      <c r="C450" s="231" t="s">
        <v>676</v>
      </c>
      <c r="D450" s="232" t="s">
        <v>179</v>
      </c>
      <c r="E450" s="232">
        <v>6</v>
      </c>
      <c r="F450" s="222">
        <v>1616.5148525504001</v>
      </c>
      <c r="G450" s="326">
        <f t="shared" si="18"/>
        <v>1616.5148525504001</v>
      </c>
      <c r="K450" s="44"/>
    </row>
    <row r="451" spans="2:11" ht="14.25" customHeight="1">
      <c r="B451" s="22"/>
      <c r="C451" s="231" t="s">
        <v>677</v>
      </c>
      <c r="D451" s="232" t="s">
        <v>180</v>
      </c>
      <c r="E451" s="232">
        <v>1</v>
      </c>
      <c r="F451" s="222">
        <v>1468.3407744632</v>
      </c>
      <c r="G451" s="326">
        <f t="shared" si="18"/>
        <v>1468.3407744632</v>
      </c>
      <c r="K451" s="44"/>
    </row>
    <row r="452" spans="2:11" ht="14.25" customHeight="1">
      <c r="B452" s="22"/>
      <c r="C452" s="231" t="s">
        <v>678</v>
      </c>
      <c r="D452" s="232" t="s">
        <v>181</v>
      </c>
      <c r="E452" s="232">
        <v>1</v>
      </c>
      <c r="F452" s="222">
        <v>1616.5148525504001</v>
      </c>
      <c r="G452" s="326">
        <f t="shared" si="18"/>
        <v>1616.5148525504001</v>
      </c>
      <c r="K452" s="44"/>
    </row>
    <row r="453" spans="2:11" ht="14.25" customHeight="1">
      <c r="B453" s="22"/>
      <c r="C453" s="231" t="s">
        <v>679</v>
      </c>
      <c r="D453" s="232" t="s">
        <v>104</v>
      </c>
      <c r="E453" s="232">
        <v>1</v>
      </c>
      <c r="F453" s="222">
        <v>1119.2149757184002</v>
      </c>
      <c r="G453" s="326">
        <f t="shared" si="18"/>
        <v>1119.2149757184002</v>
      </c>
      <c r="K453" s="44"/>
    </row>
    <row r="454" spans="2:11" ht="14.25" customHeight="1">
      <c r="B454" s="22"/>
      <c r="C454" s="231" t="s">
        <v>680</v>
      </c>
      <c r="D454" s="232" t="s">
        <v>295</v>
      </c>
      <c r="E454" s="232">
        <v>1</v>
      </c>
      <c r="F454" s="222">
        <v>2297.0126509351999</v>
      </c>
      <c r="G454" s="326">
        <f t="shared" si="18"/>
        <v>2297.0126509351999</v>
      </c>
      <c r="K454" s="44"/>
    </row>
    <row r="455" spans="2:11" ht="14.25" customHeight="1">
      <c r="B455" s="22"/>
      <c r="C455" s="231" t="s">
        <v>681</v>
      </c>
      <c r="D455" s="232" t="s">
        <v>418</v>
      </c>
      <c r="E455" s="232">
        <v>1</v>
      </c>
      <c r="F455" s="222">
        <v>2297.0126509351999</v>
      </c>
      <c r="G455" s="326">
        <f t="shared" si="18"/>
        <v>2297.0126509351999</v>
      </c>
      <c r="K455" s="44"/>
    </row>
    <row r="456" spans="2:11" ht="14.25" customHeight="1">
      <c r="B456" s="22"/>
      <c r="C456" s="231" t="s">
        <v>682</v>
      </c>
      <c r="D456" s="232" t="s">
        <v>282</v>
      </c>
      <c r="E456" s="232">
        <v>1</v>
      </c>
      <c r="F456" s="222">
        <v>2076.0697654818</v>
      </c>
      <c r="G456" s="326">
        <f t="shared" si="18"/>
        <v>2076.0697654818</v>
      </c>
      <c r="K456" s="44"/>
    </row>
    <row r="457" spans="2:11" ht="14.25" customHeight="1">
      <c r="B457" s="22"/>
      <c r="C457" s="231" t="s">
        <v>683</v>
      </c>
      <c r="D457" s="232" t="s">
        <v>283</v>
      </c>
      <c r="E457" s="232">
        <v>1</v>
      </c>
      <c r="F457" s="222">
        <v>2076.0697654818</v>
      </c>
      <c r="G457" s="326">
        <f t="shared" si="18"/>
        <v>2076.0697654818</v>
      </c>
      <c r="K457" s="44"/>
    </row>
    <row r="458" spans="2:11" ht="14.25" customHeight="1">
      <c r="B458" s="22"/>
      <c r="C458" s="231" t="s">
        <v>684</v>
      </c>
      <c r="D458" s="232" t="s">
        <v>298</v>
      </c>
      <c r="E458" s="232">
        <v>1</v>
      </c>
      <c r="F458" s="222">
        <v>3732.0710990112002</v>
      </c>
      <c r="G458" s="326">
        <f t="shared" si="18"/>
        <v>3732.0710990112002</v>
      </c>
      <c r="K458" s="44"/>
    </row>
    <row r="459" spans="2:11" ht="14.25" customHeight="1">
      <c r="B459" s="22"/>
      <c r="C459" s="231" t="s">
        <v>685</v>
      </c>
      <c r="D459" s="232" t="s">
        <v>417</v>
      </c>
      <c r="E459" s="232">
        <v>1</v>
      </c>
      <c r="F459" s="222">
        <v>3732.0710990112002</v>
      </c>
      <c r="G459" s="326">
        <f t="shared" si="18"/>
        <v>3732.0710990112002</v>
      </c>
      <c r="K459" s="44"/>
    </row>
    <row r="460" spans="2:11" ht="14.25" customHeight="1">
      <c r="B460" s="22"/>
      <c r="C460" s="231" t="s">
        <v>686</v>
      </c>
      <c r="D460" s="232" t="s">
        <v>419</v>
      </c>
      <c r="E460" s="232">
        <v>1</v>
      </c>
      <c r="F460" s="222">
        <v>3732.0710990112002</v>
      </c>
      <c r="G460" s="326">
        <f t="shared" si="18"/>
        <v>3732.0710990112002</v>
      </c>
      <c r="K460" s="44"/>
    </row>
    <row r="461" spans="2:11" ht="14.25" customHeight="1">
      <c r="B461" s="22"/>
      <c r="C461" s="231" t="s">
        <v>687</v>
      </c>
      <c r="D461" s="232" t="s">
        <v>420</v>
      </c>
      <c r="E461" s="232">
        <v>1</v>
      </c>
      <c r="F461" s="222">
        <v>3732.0710990112002</v>
      </c>
      <c r="G461" s="326">
        <f t="shared" si="18"/>
        <v>3732.0710990112002</v>
      </c>
      <c r="K461" s="44"/>
    </row>
    <row r="462" spans="2:11" ht="14.25" customHeight="1">
      <c r="B462" s="22"/>
      <c r="C462" s="231" t="s">
        <v>688</v>
      </c>
      <c r="D462" s="232" t="s">
        <v>185</v>
      </c>
      <c r="E462" s="232">
        <v>1</v>
      </c>
      <c r="F462" s="222">
        <v>3732.0710990112002</v>
      </c>
      <c r="G462" s="326">
        <f t="shared" si="18"/>
        <v>3732.0710990112002</v>
      </c>
      <c r="K462" s="44"/>
    </row>
    <row r="463" spans="2:11" ht="14.25" customHeight="1">
      <c r="B463" s="22"/>
      <c r="C463" s="231" t="s">
        <v>689</v>
      </c>
      <c r="D463" s="232" t="s">
        <v>301</v>
      </c>
      <c r="E463" s="232">
        <v>1</v>
      </c>
      <c r="F463" s="222">
        <v>4356.6831305954001</v>
      </c>
      <c r="G463" s="326">
        <f t="shared" si="18"/>
        <v>4356.6831305954001</v>
      </c>
      <c r="K463" s="44"/>
    </row>
    <row r="464" spans="2:11" ht="14.25" customHeight="1">
      <c r="B464" s="22"/>
      <c r="C464" s="231" t="s">
        <v>690</v>
      </c>
      <c r="D464" s="232" t="s">
        <v>429</v>
      </c>
      <c r="E464" s="232">
        <v>1</v>
      </c>
      <c r="F464" s="222">
        <v>4356.6831305954001</v>
      </c>
      <c r="G464" s="326">
        <f t="shared" si="18"/>
        <v>4356.6831305954001</v>
      </c>
      <c r="K464" s="44"/>
    </row>
    <row r="465" spans="2:11" ht="14.25" customHeight="1">
      <c r="B465" s="22"/>
      <c r="C465" s="231" t="s">
        <v>691</v>
      </c>
      <c r="D465" s="232" t="s">
        <v>284</v>
      </c>
      <c r="E465" s="232">
        <v>1</v>
      </c>
      <c r="F465" s="222">
        <v>4152.1758125694005</v>
      </c>
      <c r="G465" s="326">
        <f t="shared" si="18"/>
        <v>4152.1758125694005</v>
      </c>
      <c r="K465" s="44"/>
    </row>
    <row r="466" spans="2:11" ht="14.25" customHeight="1">
      <c r="B466" s="22"/>
      <c r="C466" s="231" t="s">
        <v>692</v>
      </c>
      <c r="D466" s="232" t="s">
        <v>229</v>
      </c>
      <c r="E466" s="232">
        <v>1</v>
      </c>
      <c r="F466" s="222">
        <v>4152.1758125694005</v>
      </c>
      <c r="G466" s="326">
        <f t="shared" si="18"/>
        <v>4152.1758125694005</v>
      </c>
      <c r="K466" s="44"/>
    </row>
    <row r="467" spans="2:11" ht="14.25" customHeight="1">
      <c r="B467" s="22"/>
      <c r="C467" s="231" t="s">
        <v>693</v>
      </c>
      <c r="D467" s="232" t="s">
        <v>285</v>
      </c>
      <c r="E467" s="232">
        <v>1</v>
      </c>
      <c r="F467" s="222">
        <v>4356.6831305954001</v>
      </c>
      <c r="G467" s="326">
        <f t="shared" si="18"/>
        <v>4356.6831305954001</v>
      </c>
      <c r="K467" s="44"/>
    </row>
    <row r="468" spans="2:11" ht="14.25" customHeight="1">
      <c r="B468" s="22"/>
      <c r="C468" s="231" t="s">
        <v>694</v>
      </c>
      <c r="D468" s="232" t="s">
        <v>228</v>
      </c>
      <c r="E468" s="232">
        <v>1</v>
      </c>
      <c r="F468" s="222">
        <v>4356.6831305954001</v>
      </c>
      <c r="G468" s="326">
        <f t="shared" si="18"/>
        <v>4356.6831305954001</v>
      </c>
      <c r="K468" s="44"/>
    </row>
    <row r="469" spans="2:11" ht="14.25" customHeight="1">
      <c r="B469" s="22"/>
      <c r="C469" s="231" t="s">
        <v>695</v>
      </c>
      <c r="D469" s="232" t="s">
        <v>431</v>
      </c>
      <c r="E469" s="232">
        <v>1</v>
      </c>
      <c r="F469" s="222">
        <v>5337.4837801868007</v>
      </c>
      <c r="G469" s="326">
        <f t="shared" si="18"/>
        <v>5337.4837801868007</v>
      </c>
      <c r="K469" s="44"/>
    </row>
    <row r="470" spans="2:11" ht="14.25" customHeight="1">
      <c r="B470" s="22"/>
      <c r="C470" s="231" t="s">
        <v>696</v>
      </c>
      <c r="D470" s="232" t="s">
        <v>342</v>
      </c>
      <c r="E470" s="232">
        <v>1</v>
      </c>
      <c r="F470" s="222">
        <v>5337.4837801868007</v>
      </c>
      <c r="G470" s="326">
        <f t="shared" si="18"/>
        <v>5337.4837801868007</v>
      </c>
      <c r="K470" s="44"/>
    </row>
    <row r="471" spans="2:11" ht="14.25" customHeight="1">
      <c r="B471" s="22"/>
      <c r="C471" s="231" t="s">
        <v>697</v>
      </c>
      <c r="D471" s="232" t="s">
        <v>343</v>
      </c>
      <c r="E471" s="232">
        <v>1</v>
      </c>
      <c r="F471" s="222">
        <v>5337.4837801868007</v>
      </c>
      <c r="G471" s="326">
        <f t="shared" si="18"/>
        <v>5337.4837801868007</v>
      </c>
      <c r="K471" s="44"/>
    </row>
    <row r="472" spans="2:11" ht="14.25" customHeight="1">
      <c r="B472" s="22"/>
      <c r="C472" s="231" t="s">
        <v>698</v>
      </c>
      <c r="D472" s="232" t="s">
        <v>421</v>
      </c>
      <c r="E472" s="232">
        <v>1</v>
      </c>
      <c r="F472" s="222">
        <v>5337.4837801868007</v>
      </c>
      <c r="G472" s="326">
        <f t="shared" si="18"/>
        <v>5337.4837801868007</v>
      </c>
      <c r="K472" s="44"/>
    </row>
    <row r="473" spans="2:11" ht="14.25" customHeight="1">
      <c r="B473" s="22"/>
      <c r="C473" s="231" t="s">
        <v>699</v>
      </c>
      <c r="D473" s="232" t="s">
        <v>422</v>
      </c>
      <c r="E473" s="232">
        <v>1</v>
      </c>
      <c r="F473" s="222">
        <v>5337.4837801868007</v>
      </c>
      <c r="G473" s="326">
        <f t="shared" si="18"/>
        <v>5337.4837801868007</v>
      </c>
      <c r="K473" s="44"/>
    </row>
    <row r="474" spans="2:11" ht="14.25" customHeight="1">
      <c r="B474" s="22"/>
      <c r="C474" s="231" t="s">
        <v>700</v>
      </c>
      <c r="D474" s="232" t="s">
        <v>423</v>
      </c>
      <c r="E474" s="232">
        <v>1</v>
      </c>
      <c r="F474" s="222">
        <v>5337.4837801868007</v>
      </c>
      <c r="G474" s="326">
        <f t="shared" si="18"/>
        <v>5337.4837801868007</v>
      </c>
      <c r="K474" s="44"/>
    </row>
    <row r="475" spans="2:11" ht="14.25" customHeight="1">
      <c r="B475" s="22"/>
      <c r="C475" s="231" t="s">
        <v>701</v>
      </c>
      <c r="D475" s="232" t="s">
        <v>344</v>
      </c>
      <c r="E475" s="232">
        <v>1</v>
      </c>
      <c r="F475" s="222">
        <v>7335.4997177241994</v>
      </c>
      <c r="G475" s="326">
        <f t="shared" si="18"/>
        <v>7335.4997177242003</v>
      </c>
      <c r="K475" s="44"/>
    </row>
    <row r="476" spans="2:11" ht="14.25" customHeight="1">
      <c r="B476" s="22"/>
      <c r="C476" s="231" t="s">
        <v>702</v>
      </c>
      <c r="D476" s="232" t="s">
        <v>186</v>
      </c>
      <c r="E476" s="232">
        <v>1</v>
      </c>
      <c r="F476" s="222">
        <v>7335.4997177241994</v>
      </c>
      <c r="G476" s="326">
        <f t="shared" si="18"/>
        <v>7335.4997177242003</v>
      </c>
      <c r="K476" s="44"/>
    </row>
    <row r="477" spans="2:11" ht="14.25" customHeight="1">
      <c r="B477" s="22"/>
      <c r="C477" s="231" t="s">
        <v>703</v>
      </c>
      <c r="D477" s="232" t="s">
        <v>187</v>
      </c>
      <c r="E477" s="232">
        <v>1</v>
      </c>
      <c r="F477" s="222">
        <v>7335.4997177241994</v>
      </c>
      <c r="G477" s="326">
        <f t="shared" si="18"/>
        <v>7335.4997177242003</v>
      </c>
      <c r="K477" s="44"/>
    </row>
    <row r="478" spans="2:11" ht="14.25" customHeight="1">
      <c r="B478" s="22"/>
      <c r="C478" s="231" t="s">
        <v>704</v>
      </c>
      <c r="D478" s="232" t="s">
        <v>188</v>
      </c>
      <c r="E478" s="232">
        <v>1</v>
      </c>
      <c r="F478" s="222">
        <v>7335.4997177241994</v>
      </c>
      <c r="G478" s="326">
        <f t="shared" si="18"/>
        <v>7335.4997177242003</v>
      </c>
      <c r="K478" s="44"/>
    </row>
    <row r="479" spans="2:11" ht="14.25" customHeight="1">
      <c r="B479" s="22"/>
      <c r="C479" s="231" t="s">
        <v>705</v>
      </c>
      <c r="D479" s="232" t="s">
        <v>189</v>
      </c>
      <c r="E479" s="232">
        <v>1</v>
      </c>
      <c r="F479" s="222">
        <v>7335.4997177241994</v>
      </c>
      <c r="G479" s="326">
        <f t="shared" si="18"/>
        <v>7335.4997177242003</v>
      </c>
      <c r="K479" s="44"/>
    </row>
    <row r="480" spans="2:11" ht="14.25" customHeight="1">
      <c r="B480" s="22"/>
      <c r="C480" s="231" t="s">
        <v>706</v>
      </c>
      <c r="D480" s="232" t="s">
        <v>424</v>
      </c>
      <c r="E480" s="232">
        <v>1</v>
      </c>
      <c r="F480" s="222">
        <v>7335.4997177241994</v>
      </c>
      <c r="G480" s="326">
        <f t="shared" si="18"/>
        <v>7335.4997177242003</v>
      </c>
      <c r="K480" s="44"/>
    </row>
    <row r="481" spans="2:11" ht="14.25" customHeight="1">
      <c r="B481" s="22"/>
      <c r="C481" s="231" t="s">
        <v>707</v>
      </c>
      <c r="D481" s="232" t="s">
        <v>345</v>
      </c>
      <c r="E481" s="232">
        <v>1</v>
      </c>
      <c r="F481" s="222">
        <v>9184.0112516283989</v>
      </c>
      <c r="G481" s="326">
        <f t="shared" si="18"/>
        <v>9184.0112516283989</v>
      </c>
      <c r="K481" s="44"/>
    </row>
    <row r="482" spans="2:11" ht="14.25" customHeight="1">
      <c r="B482" s="65"/>
      <c r="C482" s="231" t="s">
        <v>708</v>
      </c>
      <c r="D482" s="232" t="s">
        <v>346</v>
      </c>
      <c r="E482" s="232">
        <v>1</v>
      </c>
      <c r="F482" s="222">
        <v>9184.0112516283989</v>
      </c>
      <c r="G482" s="326">
        <f t="shared" si="18"/>
        <v>9184.0112516283989</v>
      </c>
      <c r="K482" s="44"/>
    </row>
    <row r="483" spans="2:11" ht="14.25" customHeight="1">
      <c r="B483" s="65"/>
      <c r="C483" s="231" t="s">
        <v>709</v>
      </c>
      <c r="D483" s="232" t="s">
        <v>425</v>
      </c>
      <c r="E483" s="232">
        <v>1</v>
      </c>
      <c r="F483" s="222">
        <v>9184.0112516283989</v>
      </c>
      <c r="G483" s="326">
        <f t="shared" si="18"/>
        <v>9184.0112516283989</v>
      </c>
      <c r="K483" s="44"/>
    </row>
    <row r="484" spans="2:11" ht="14.25" customHeight="1">
      <c r="B484" s="65"/>
      <c r="C484" s="231" t="s">
        <v>710</v>
      </c>
      <c r="D484" s="232" t="s">
        <v>463</v>
      </c>
      <c r="E484" s="232">
        <v>1</v>
      </c>
      <c r="F484" s="222">
        <v>9184.0112516283989</v>
      </c>
      <c r="G484" s="326">
        <f t="shared" si="18"/>
        <v>9184.0112516283989</v>
      </c>
      <c r="K484" s="44"/>
    </row>
    <row r="485" spans="2:11" ht="14.25" customHeight="1">
      <c r="B485" s="65"/>
      <c r="C485" s="231" t="s">
        <v>711</v>
      </c>
      <c r="D485" s="232" t="s">
        <v>227</v>
      </c>
      <c r="E485" s="232">
        <v>1</v>
      </c>
      <c r="F485" s="222">
        <v>9184.0112516283989</v>
      </c>
      <c r="G485" s="326">
        <f t="shared" si="18"/>
        <v>9184.0112516283989</v>
      </c>
      <c r="K485" s="44"/>
    </row>
    <row r="486" spans="2:11" ht="14.25" customHeight="1">
      <c r="B486" s="65"/>
      <c r="C486" s="231" t="s">
        <v>712</v>
      </c>
      <c r="D486" s="232" t="s">
        <v>426</v>
      </c>
      <c r="E486" s="232">
        <v>1</v>
      </c>
      <c r="F486" s="222">
        <v>9184.0112516283989</v>
      </c>
      <c r="G486" s="326">
        <f t="shared" si="18"/>
        <v>9184.0112516283989</v>
      </c>
      <c r="K486" s="44"/>
    </row>
    <row r="487" spans="2:11" ht="14.25" customHeight="1">
      <c r="B487" s="65"/>
      <c r="C487" s="231" t="s">
        <v>713</v>
      </c>
      <c r="D487" s="232" t="s">
        <v>223</v>
      </c>
      <c r="E487" s="232">
        <v>1</v>
      </c>
      <c r="F487" s="222">
        <v>9184.0112516283989</v>
      </c>
      <c r="G487" s="326">
        <f t="shared" si="18"/>
        <v>9184.0112516283989</v>
      </c>
      <c r="K487" s="44"/>
    </row>
    <row r="488" spans="2:11" ht="14.25" customHeight="1">
      <c r="B488" s="65"/>
      <c r="C488" s="231" t="s">
        <v>714</v>
      </c>
      <c r="D488" s="232" t="s">
        <v>348</v>
      </c>
      <c r="E488" s="232">
        <v>1</v>
      </c>
      <c r="F488" s="222">
        <v>9297.9717754462017</v>
      </c>
      <c r="G488" s="326">
        <f t="shared" si="18"/>
        <v>9297.9717754462017</v>
      </c>
      <c r="K488" s="44"/>
    </row>
    <row r="489" spans="2:11" ht="14.25" customHeight="1">
      <c r="B489" s="65"/>
      <c r="C489" s="231" t="s">
        <v>715</v>
      </c>
      <c r="D489" s="232" t="s">
        <v>464</v>
      </c>
      <c r="E489" s="232">
        <v>1</v>
      </c>
      <c r="F489" s="222">
        <v>9297.9717754462017</v>
      </c>
      <c r="G489" s="326">
        <f t="shared" si="18"/>
        <v>9297.9717754462017</v>
      </c>
      <c r="K489" s="44"/>
    </row>
    <row r="490" spans="2:11" ht="14.25" customHeight="1">
      <c r="B490" s="65"/>
      <c r="C490" s="231" t="s">
        <v>716</v>
      </c>
      <c r="D490" s="232" t="s">
        <v>427</v>
      </c>
      <c r="E490" s="232">
        <v>1</v>
      </c>
      <c r="F490" s="222">
        <v>13827.246504832201</v>
      </c>
      <c r="G490" s="326">
        <f t="shared" si="18"/>
        <v>13827.246504832201</v>
      </c>
      <c r="K490" s="44"/>
    </row>
    <row r="491" spans="2:11" ht="14.25" customHeight="1">
      <c r="B491" s="65"/>
      <c r="C491" s="231" t="s">
        <v>717</v>
      </c>
      <c r="D491" s="232" t="s">
        <v>224</v>
      </c>
      <c r="E491" s="232">
        <v>1</v>
      </c>
      <c r="F491" s="222">
        <v>13827.246504832201</v>
      </c>
      <c r="G491" s="326">
        <f t="shared" si="18"/>
        <v>13827.246504832201</v>
      </c>
      <c r="K491" s="44"/>
    </row>
    <row r="492" spans="2:11" ht="14.25" customHeight="1">
      <c r="B492" s="65"/>
      <c r="C492" s="231" t="s">
        <v>718</v>
      </c>
      <c r="D492" s="232" t="s">
        <v>226</v>
      </c>
      <c r="E492" s="232">
        <v>1</v>
      </c>
      <c r="F492" s="222">
        <v>13827.246504832201</v>
      </c>
      <c r="G492" s="326">
        <f t="shared" si="18"/>
        <v>13827.246504832201</v>
      </c>
      <c r="K492" s="44"/>
    </row>
    <row r="493" spans="2:11" ht="14.25" customHeight="1">
      <c r="B493" s="65"/>
      <c r="C493" s="231" t="s">
        <v>719</v>
      </c>
      <c r="D493" s="232" t="s">
        <v>519</v>
      </c>
      <c r="E493" s="232">
        <v>1</v>
      </c>
      <c r="F493" s="222">
        <v>22198.912602598601</v>
      </c>
      <c r="G493" s="326">
        <f>F493*(100-$G$5)/100</f>
        <v>22198.912602598601</v>
      </c>
      <c r="K493" s="44"/>
    </row>
    <row r="494" spans="2:11" ht="14.25" customHeight="1">
      <c r="B494" s="65"/>
      <c r="C494" s="231" t="s">
        <v>720</v>
      </c>
      <c r="D494" s="232" t="s">
        <v>527</v>
      </c>
      <c r="E494" s="232">
        <v>1</v>
      </c>
      <c r="F494" s="222">
        <v>22198.912602598601</v>
      </c>
      <c r="G494" s="326">
        <f>F494*(100-$G$5)/100</f>
        <v>22198.912602598601</v>
      </c>
      <c r="K494" s="44"/>
    </row>
    <row r="495" spans="2:11" ht="14.25" customHeight="1">
      <c r="B495" s="65"/>
      <c r="C495" s="231" t="s">
        <v>721</v>
      </c>
      <c r="D495" s="232" t="s">
        <v>428</v>
      </c>
      <c r="E495" s="232">
        <v>1</v>
      </c>
      <c r="F495" s="222">
        <v>24760.418159815799</v>
      </c>
      <c r="G495" s="326">
        <f t="shared" si="18"/>
        <v>24760.418159815799</v>
      </c>
      <c r="K495" s="44"/>
    </row>
    <row r="496" spans="2:11" ht="14.25" customHeight="1">
      <c r="B496" s="22"/>
      <c r="C496" s="231" t="s">
        <v>722</v>
      </c>
      <c r="D496" s="232" t="s">
        <v>225</v>
      </c>
      <c r="E496" s="232">
        <v>1</v>
      </c>
      <c r="F496" s="222">
        <v>24760.418159815799</v>
      </c>
      <c r="G496" s="326">
        <f t="shared" si="18"/>
        <v>24760.418159815799</v>
      </c>
      <c r="K496" s="44"/>
    </row>
    <row r="497" spans="2:11" ht="14.25" customHeight="1">
      <c r="B497" s="22"/>
      <c r="C497" s="1045" t="s">
        <v>1568</v>
      </c>
      <c r="D497" s="1045"/>
      <c r="E497" s="1045"/>
      <c r="F497" s="1045"/>
      <c r="G497" s="1046"/>
      <c r="K497" s="44"/>
    </row>
    <row r="498" spans="2:11" ht="14.25" customHeight="1">
      <c r="B498" s="22"/>
      <c r="C498" s="1047"/>
      <c r="D498" s="1047"/>
      <c r="E498" s="1047"/>
      <c r="F498" s="1047"/>
      <c r="G498" s="1048"/>
      <c r="K498" s="44"/>
    </row>
    <row r="499" spans="2:11" ht="14.25" customHeight="1">
      <c r="B499" s="4"/>
      <c r="C499" s="231" t="s">
        <v>723</v>
      </c>
      <c r="D499" s="232" t="s">
        <v>178</v>
      </c>
      <c r="E499" s="232">
        <v>6</v>
      </c>
      <c r="F499" s="222">
        <v>1122.3472876858</v>
      </c>
      <c r="G499" s="326">
        <f t="shared" ref="G499:G548" si="19">F499*(100-$G$5)/100</f>
        <v>1122.3472876858</v>
      </c>
      <c r="K499" s="44"/>
    </row>
    <row r="500" spans="2:11" ht="14.25" customHeight="1">
      <c r="B500" s="22"/>
      <c r="C500" s="231" t="s">
        <v>724</v>
      </c>
      <c r="D500" s="232" t="s">
        <v>177</v>
      </c>
      <c r="E500" s="232">
        <v>6</v>
      </c>
      <c r="F500" s="222">
        <v>1132.1312273832002</v>
      </c>
      <c r="G500" s="326">
        <f t="shared" si="19"/>
        <v>1132.1312273832002</v>
      </c>
      <c r="K500" s="44"/>
    </row>
    <row r="501" spans="2:11" ht="14.25" customHeight="1">
      <c r="B501" s="4"/>
      <c r="C501" s="231" t="s">
        <v>725</v>
      </c>
      <c r="D501" s="232" t="s">
        <v>176</v>
      </c>
      <c r="E501" s="232">
        <v>6</v>
      </c>
      <c r="F501" s="222">
        <v>1122.3472876858</v>
      </c>
      <c r="G501" s="326">
        <f t="shared" si="19"/>
        <v>1122.3472876858</v>
      </c>
      <c r="K501" s="44"/>
    </row>
    <row r="502" spans="2:11" ht="14.25" customHeight="1">
      <c r="B502" s="22"/>
      <c r="C502" s="231" t="s">
        <v>726</v>
      </c>
      <c r="D502" s="232" t="s">
        <v>179</v>
      </c>
      <c r="E502" s="232">
        <v>6</v>
      </c>
      <c r="F502" s="222">
        <v>1572.2996689488002</v>
      </c>
      <c r="G502" s="326">
        <f t="shared" si="19"/>
        <v>1572.2996689488002</v>
      </c>
      <c r="K502" s="44"/>
    </row>
    <row r="503" spans="2:11" ht="14.25" customHeight="1">
      <c r="B503" s="22"/>
      <c r="C503" s="231" t="s">
        <v>727</v>
      </c>
      <c r="D503" s="232" t="s">
        <v>180</v>
      </c>
      <c r="E503" s="232">
        <v>1</v>
      </c>
      <c r="F503" s="222">
        <v>1666.7165011090001</v>
      </c>
      <c r="G503" s="326">
        <f t="shared" si="19"/>
        <v>1666.7165011089999</v>
      </c>
      <c r="K503" s="44"/>
    </row>
    <row r="504" spans="2:11" ht="14.25" customHeight="1">
      <c r="B504" s="22"/>
      <c r="C504" s="231" t="s">
        <v>728</v>
      </c>
      <c r="D504" s="232" t="s">
        <v>181</v>
      </c>
      <c r="E504" s="232">
        <v>1</v>
      </c>
      <c r="F504" s="222">
        <v>1572.2996689488002</v>
      </c>
      <c r="G504" s="326">
        <f t="shared" si="19"/>
        <v>1572.2996689488002</v>
      </c>
      <c r="K504" s="44"/>
    </row>
    <row r="505" spans="2:11" ht="14.25" customHeight="1">
      <c r="B505" s="22"/>
      <c r="C505" s="231" t="s">
        <v>729</v>
      </c>
      <c r="D505" s="232" t="s">
        <v>104</v>
      </c>
      <c r="E505" s="232">
        <v>1</v>
      </c>
      <c r="F505" s="222">
        <v>1596.8744099440003</v>
      </c>
      <c r="G505" s="326">
        <f t="shared" si="19"/>
        <v>1596.8744099440003</v>
      </c>
      <c r="K505" s="44"/>
    </row>
    <row r="506" spans="2:11" ht="14.25" customHeight="1">
      <c r="B506" s="22"/>
      <c r="C506" s="231" t="s">
        <v>730</v>
      </c>
      <c r="D506" s="232" t="s">
        <v>295</v>
      </c>
      <c r="E506" s="232">
        <v>1</v>
      </c>
      <c r="F506" s="222">
        <v>2260.3319474714003</v>
      </c>
      <c r="G506" s="326">
        <f t="shared" si="19"/>
        <v>2260.3319474714003</v>
      </c>
      <c r="K506" s="44"/>
    </row>
    <row r="507" spans="2:11" ht="14.25" customHeight="1">
      <c r="B507" s="22"/>
      <c r="C507" s="231" t="s">
        <v>731</v>
      </c>
      <c r="D507" s="232" t="s">
        <v>418</v>
      </c>
      <c r="E507" s="232">
        <v>1</v>
      </c>
      <c r="F507" s="222">
        <v>2260.3319474714003</v>
      </c>
      <c r="G507" s="326">
        <f t="shared" si="19"/>
        <v>2260.3319474714003</v>
      </c>
      <c r="K507" s="44"/>
    </row>
    <row r="508" spans="2:11" ht="14.25" customHeight="1">
      <c r="B508" s="22"/>
      <c r="C508" s="231" t="s">
        <v>732</v>
      </c>
      <c r="D508" s="232" t="s">
        <v>282</v>
      </c>
      <c r="E508" s="232">
        <v>1</v>
      </c>
      <c r="F508" s="222">
        <v>2393.0863430936001</v>
      </c>
      <c r="G508" s="326">
        <f t="shared" si="19"/>
        <v>2393.0863430936001</v>
      </c>
      <c r="K508" s="44"/>
    </row>
    <row r="509" spans="2:11" ht="14.25" customHeight="1">
      <c r="B509" s="22"/>
      <c r="C509" s="231" t="s">
        <v>733</v>
      </c>
      <c r="D509" s="232" t="s">
        <v>283</v>
      </c>
      <c r="E509" s="232">
        <v>1</v>
      </c>
      <c r="F509" s="222">
        <v>2393.0863430936001</v>
      </c>
      <c r="G509" s="326">
        <f t="shared" si="19"/>
        <v>2393.0863430936001</v>
      </c>
      <c r="K509" s="44"/>
    </row>
    <row r="510" spans="2:11" ht="14.25" customHeight="1">
      <c r="B510" s="22"/>
      <c r="C510" s="231" t="s">
        <v>734</v>
      </c>
      <c r="D510" s="232" t="s">
        <v>298</v>
      </c>
      <c r="E510" s="232">
        <v>1</v>
      </c>
      <c r="F510" s="222">
        <v>4067.3977936834003</v>
      </c>
      <c r="G510" s="326">
        <f t="shared" si="19"/>
        <v>4067.3977936834003</v>
      </c>
      <c r="K510" s="44"/>
    </row>
    <row r="511" spans="2:11" ht="14.25" customHeight="1">
      <c r="B511" s="22"/>
      <c r="C511" s="231" t="s">
        <v>735</v>
      </c>
      <c r="D511" s="232" t="s">
        <v>417</v>
      </c>
      <c r="E511" s="232">
        <v>1</v>
      </c>
      <c r="F511" s="222">
        <v>4067.3977936834003</v>
      </c>
      <c r="G511" s="326">
        <f t="shared" si="19"/>
        <v>4067.3977936834003</v>
      </c>
      <c r="K511" s="44"/>
    </row>
    <row r="512" spans="2:11" ht="14.25" customHeight="1">
      <c r="B512" s="22"/>
      <c r="C512" s="231" t="s">
        <v>736</v>
      </c>
      <c r="D512" s="232" t="s">
        <v>419</v>
      </c>
      <c r="E512" s="232">
        <v>1</v>
      </c>
      <c r="F512" s="222">
        <v>3696.4909375900006</v>
      </c>
      <c r="G512" s="326">
        <f t="shared" si="19"/>
        <v>3696.4909375900006</v>
      </c>
      <c r="K512" s="44"/>
    </row>
    <row r="513" spans="2:11" ht="14.25" customHeight="1">
      <c r="B513" s="22"/>
      <c r="C513" s="231" t="s">
        <v>737</v>
      </c>
      <c r="D513" s="232" t="s">
        <v>420</v>
      </c>
      <c r="E513" s="232">
        <v>1</v>
      </c>
      <c r="F513" s="222">
        <v>3696.4909375900006</v>
      </c>
      <c r="G513" s="326">
        <f t="shared" si="19"/>
        <v>3696.4909375900006</v>
      </c>
      <c r="K513" s="44"/>
    </row>
    <row r="514" spans="2:11" ht="14.25" customHeight="1">
      <c r="B514" s="22"/>
      <c r="C514" s="231" t="s">
        <v>738</v>
      </c>
      <c r="D514" s="232" t="s">
        <v>185</v>
      </c>
      <c r="E514" s="232">
        <v>1</v>
      </c>
      <c r="F514" s="222">
        <v>3696.4909375900006</v>
      </c>
      <c r="G514" s="326">
        <f t="shared" si="19"/>
        <v>3696.4909375900006</v>
      </c>
      <c r="K514" s="44"/>
    </row>
    <row r="515" spans="2:11" ht="14.25" customHeight="1">
      <c r="B515" s="22"/>
      <c r="C515" s="231" t="s">
        <v>739</v>
      </c>
      <c r="D515" s="232" t="s">
        <v>301</v>
      </c>
      <c r="E515" s="232">
        <v>1</v>
      </c>
      <c r="F515" s="222">
        <v>4070.8324523658002</v>
      </c>
      <c r="G515" s="326">
        <f t="shared" si="19"/>
        <v>4070.8324523658002</v>
      </c>
      <c r="K515" s="44"/>
    </row>
    <row r="516" spans="2:11" ht="14.25" customHeight="1">
      <c r="B516" s="22"/>
      <c r="C516" s="231" t="s">
        <v>740</v>
      </c>
      <c r="D516" s="232" t="s">
        <v>429</v>
      </c>
      <c r="E516" s="232">
        <v>1</v>
      </c>
      <c r="F516" s="222">
        <v>4334.0434085762008</v>
      </c>
      <c r="G516" s="326">
        <f t="shared" si="19"/>
        <v>4334.0434085762008</v>
      </c>
      <c r="K516" s="44"/>
    </row>
    <row r="517" spans="2:11" ht="14.25" customHeight="1">
      <c r="B517" s="22"/>
      <c r="C517" s="231" t="s">
        <v>741</v>
      </c>
      <c r="D517" s="232" t="s">
        <v>284</v>
      </c>
      <c r="E517" s="232">
        <v>1</v>
      </c>
      <c r="F517" s="222">
        <v>4572.6796237913995</v>
      </c>
      <c r="G517" s="326">
        <f t="shared" si="19"/>
        <v>4572.6796237913995</v>
      </c>
      <c r="K517" s="44"/>
    </row>
    <row r="518" spans="2:11" ht="14.25" customHeight="1">
      <c r="B518" s="22"/>
      <c r="C518" s="231" t="s">
        <v>742</v>
      </c>
      <c r="D518" s="232" t="s">
        <v>229</v>
      </c>
      <c r="E518" s="232">
        <v>1</v>
      </c>
      <c r="F518" s="222">
        <v>4152.1758125694005</v>
      </c>
      <c r="G518" s="326">
        <f t="shared" si="19"/>
        <v>4152.1758125694005</v>
      </c>
      <c r="K518" s="44"/>
    </row>
    <row r="519" spans="2:11" ht="14.25" customHeight="1">
      <c r="B519" s="22"/>
      <c r="C519" s="231" t="s">
        <v>743</v>
      </c>
      <c r="D519" s="232" t="s">
        <v>285</v>
      </c>
      <c r="E519" s="232">
        <v>1</v>
      </c>
      <c r="F519" s="222">
        <v>4277.9520460094</v>
      </c>
      <c r="G519" s="326">
        <f t="shared" si="19"/>
        <v>4277.9520460094</v>
      </c>
      <c r="K519" s="44"/>
    </row>
    <row r="520" spans="2:11" ht="14.25" customHeight="1">
      <c r="B520" s="22"/>
      <c r="C520" s="231" t="s">
        <v>744</v>
      </c>
      <c r="D520" s="232" t="s">
        <v>228</v>
      </c>
      <c r="E520" s="232">
        <v>1</v>
      </c>
      <c r="F520" s="222">
        <v>4277.9520460094</v>
      </c>
      <c r="G520" s="326">
        <f t="shared" si="19"/>
        <v>4277.9520460094</v>
      </c>
      <c r="K520" s="44"/>
    </row>
    <row r="521" spans="2:11" ht="14.25" customHeight="1">
      <c r="B521" s="22"/>
      <c r="C521" s="231" t="s">
        <v>745</v>
      </c>
      <c r="D521" s="232" t="s">
        <v>431</v>
      </c>
      <c r="E521" s="232">
        <v>1</v>
      </c>
      <c r="F521" s="222">
        <v>5028.0379643185997</v>
      </c>
      <c r="G521" s="326">
        <f t="shared" si="19"/>
        <v>5028.0379643185997</v>
      </c>
      <c r="K521" s="44"/>
    </row>
    <row r="522" spans="2:11" ht="14.25" customHeight="1">
      <c r="B522" s="22"/>
      <c r="C522" s="231" t="s">
        <v>746</v>
      </c>
      <c r="D522" s="232" t="s">
        <v>342</v>
      </c>
      <c r="E522" s="232">
        <v>1</v>
      </c>
      <c r="F522" s="222">
        <v>5028.0379643185997</v>
      </c>
      <c r="G522" s="326">
        <f t="shared" si="19"/>
        <v>5028.0379643185997</v>
      </c>
      <c r="K522" s="44"/>
    </row>
    <row r="523" spans="2:11" ht="14.25" customHeight="1">
      <c r="B523" s="22"/>
      <c r="C523" s="231" t="s">
        <v>747</v>
      </c>
      <c r="D523" s="232" t="s">
        <v>343</v>
      </c>
      <c r="E523" s="232">
        <v>1</v>
      </c>
      <c r="F523" s="222">
        <v>5028.0379643185997</v>
      </c>
      <c r="G523" s="326">
        <f t="shared" si="19"/>
        <v>5028.0379643185997</v>
      </c>
      <c r="K523" s="44"/>
    </row>
    <row r="524" spans="2:11" ht="14.25" customHeight="1">
      <c r="B524" s="22"/>
      <c r="C524" s="231" t="s">
        <v>748</v>
      </c>
      <c r="D524" s="232" t="s">
        <v>421</v>
      </c>
      <c r="E524" s="232">
        <v>1</v>
      </c>
      <c r="F524" s="222">
        <v>4959.0303500869995</v>
      </c>
      <c r="G524" s="326">
        <f t="shared" si="19"/>
        <v>4959.0303500869995</v>
      </c>
      <c r="K524" s="44"/>
    </row>
    <row r="525" spans="2:11" ht="14.25" customHeight="1">
      <c r="B525" s="22"/>
      <c r="C525" s="231" t="s">
        <v>749</v>
      </c>
      <c r="D525" s="232" t="s">
        <v>422</v>
      </c>
      <c r="E525" s="232">
        <v>1</v>
      </c>
      <c r="F525" s="222">
        <v>4959.0303500869995</v>
      </c>
      <c r="G525" s="326">
        <f t="shared" si="19"/>
        <v>4959.0303500869995</v>
      </c>
      <c r="K525" s="44"/>
    </row>
    <row r="526" spans="2:11" ht="14.25" customHeight="1">
      <c r="B526" s="22"/>
      <c r="C526" s="231" t="s">
        <v>750</v>
      </c>
      <c r="D526" s="232" t="s">
        <v>423</v>
      </c>
      <c r="E526" s="232">
        <v>1</v>
      </c>
      <c r="F526" s="222">
        <v>4959.0303500869995</v>
      </c>
      <c r="G526" s="326">
        <f t="shared" si="19"/>
        <v>4959.0303500869995</v>
      </c>
      <c r="K526" s="44"/>
    </row>
    <row r="527" spans="2:11" ht="14.25" customHeight="1">
      <c r="B527" s="22"/>
      <c r="C527" s="231" t="s">
        <v>751</v>
      </c>
      <c r="D527" s="232" t="s">
        <v>344</v>
      </c>
      <c r="E527" s="232">
        <v>1</v>
      </c>
      <c r="F527" s="222">
        <v>6769.4461979012012</v>
      </c>
      <c r="G527" s="326">
        <f t="shared" si="19"/>
        <v>6769.4461979012012</v>
      </c>
      <c r="K527" s="44"/>
    </row>
    <row r="528" spans="2:11" ht="14.25" customHeight="1">
      <c r="B528" s="22"/>
      <c r="C528" s="231" t="s">
        <v>752</v>
      </c>
      <c r="D528" s="232" t="s">
        <v>186</v>
      </c>
      <c r="E528" s="232">
        <v>1</v>
      </c>
      <c r="F528" s="222">
        <v>6769.4461979012012</v>
      </c>
      <c r="G528" s="326">
        <f t="shared" si="19"/>
        <v>6769.4461979012012</v>
      </c>
      <c r="K528" s="44"/>
    </row>
    <row r="529" spans="2:11" ht="14.25" customHeight="1">
      <c r="B529" s="22"/>
      <c r="C529" s="231" t="s">
        <v>753</v>
      </c>
      <c r="D529" s="232" t="s">
        <v>187</v>
      </c>
      <c r="E529" s="232">
        <v>1</v>
      </c>
      <c r="F529" s="222">
        <v>6769.4461979012012</v>
      </c>
      <c r="G529" s="326">
        <f t="shared" si="19"/>
        <v>6769.4461979012012</v>
      </c>
      <c r="K529" s="44"/>
    </row>
    <row r="530" spans="2:11" ht="14.25" customHeight="1">
      <c r="B530" s="22"/>
      <c r="C530" s="231" t="s">
        <v>754</v>
      </c>
      <c r="D530" s="232" t="s">
        <v>188</v>
      </c>
      <c r="E530" s="232">
        <v>1</v>
      </c>
      <c r="F530" s="222">
        <v>6769.4461979012012</v>
      </c>
      <c r="G530" s="326">
        <f t="shared" si="19"/>
        <v>6769.4461979012012</v>
      </c>
      <c r="K530" s="44"/>
    </row>
    <row r="531" spans="2:11" ht="14.25" customHeight="1">
      <c r="B531" s="22"/>
      <c r="C531" s="231" t="s">
        <v>755</v>
      </c>
      <c r="D531" s="232" t="s">
        <v>189</v>
      </c>
      <c r="E531" s="232">
        <v>1</v>
      </c>
      <c r="F531" s="222">
        <v>6769.4461979012012</v>
      </c>
      <c r="G531" s="326">
        <f t="shared" si="19"/>
        <v>6769.4461979012012</v>
      </c>
      <c r="K531" s="44"/>
    </row>
    <row r="532" spans="2:11" ht="14.25" customHeight="1">
      <c r="B532" s="22"/>
      <c r="C532" s="231" t="s">
        <v>756</v>
      </c>
      <c r="D532" s="232" t="s">
        <v>424</v>
      </c>
      <c r="E532" s="232">
        <v>1</v>
      </c>
      <c r="F532" s="222">
        <v>6769.4461979012012</v>
      </c>
      <c r="G532" s="326">
        <f t="shared" si="19"/>
        <v>6769.4461979012012</v>
      </c>
      <c r="K532" s="44"/>
    </row>
    <row r="533" spans="2:11" ht="14.25" customHeight="1">
      <c r="B533" s="22"/>
      <c r="C533" s="231" t="s">
        <v>757</v>
      </c>
      <c r="D533" s="232" t="s">
        <v>345</v>
      </c>
      <c r="E533" s="232">
        <v>1</v>
      </c>
      <c r="F533" s="222">
        <v>8543.5441583095999</v>
      </c>
      <c r="G533" s="326">
        <f t="shared" si="19"/>
        <v>8543.5441583095999</v>
      </c>
      <c r="K533" s="44"/>
    </row>
    <row r="534" spans="2:11" ht="14.25" customHeight="1">
      <c r="B534" s="65"/>
      <c r="C534" s="231" t="s">
        <v>758</v>
      </c>
      <c r="D534" s="232" t="s">
        <v>346</v>
      </c>
      <c r="E534" s="232">
        <v>1</v>
      </c>
      <c r="F534" s="222">
        <v>8543.5441583095999</v>
      </c>
      <c r="G534" s="326">
        <f t="shared" si="19"/>
        <v>8543.5441583095999</v>
      </c>
      <c r="K534" s="44"/>
    </row>
    <row r="535" spans="2:11" ht="14.25" customHeight="1">
      <c r="B535" s="65"/>
      <c r="C535" s="231" t="s">
        <v>759</v>
      </c>
      <c r="D535" s="232" t="s">
        <v>425</v>
      </c>
      <c r="E535" s="232">
        <v>1</v>
      </c>
      <c r="F535" s="222">
        <v>8543.5441583095999</v>
      </c>
      <c r="G535" s="326">
        <f t="shared" si="19"/>
        <v>8543.5441583095999</v>
      </c>
      <c r="K535" s="44"/>
    </row>
    <row r="536" spans="2:11" ht="14.25" customHeight="1">
      <c r="B536" s="65"/>
      <c r="C536" s="231" t="s">
        <v>760</v>
      </c>
      <c r="D536" s="232" t="s">
        <v>430</v>
      </c>
      <c r="E536" s="232">
        <v>1</v>
      </c>
      <c r="F536" s="222">
        <v>8543.5441583095999</v>
      </c>
      <c r="G536" s="326">
        <f t="shared" si="19"/>
        <v>8543.5441583095999</v>
      </c>
      <c r="K536" s="44"/>
    </row>
    <row r="537" spans="2:11" ht="14.25" customHeight="1">
      <c r="B537" s="65"/>
      <c r="C537" s="231" t="s">
        <v>761</v>
      </c>
      <c r="D537" s="232" t="s">
        <v>227</v>
      </c>
      <c r="E537" s="232">
        <v>1</v>
      </c>
      <c r="F537" s="222">
        <v>8543.5441583095999</v>
      </c>
      <c r="G537" s="326">
        <f t="shared" si="19"/>
        <v>8543.5441583095999</v>
      </c>
      <c r="K537" s="44"/>
    </row>
    <row r="538" spans="2:11" ht="14.25" customHeight="1">
      <c r="B538" s="65"/>
      <c r="C538" s="231" t="s">
        <v>762</v>
      </c>
      <c r="D538" s="232" t="s">
        <v>426</v>
      </c>
      <c r="E538" s="232">
        <v>1</v>
      </c>
      <c r="F538" s="222">
        <v>8543.5441583095999</v>
      </c>
      <c r="G538" s="326">
        <f t="shared" si="19"/>
        <v>8543.5441583095999</v>
      </c>
      <c r="K538" s="44"/>
    </row>
    <row r="539" spans="2:11" ht="14.25" customHeight="1">
      <c r="B539" s="65"/>
      <c r="C539" s="231" t="s">
        <v>763</v>
      </c>
      <c r="D539" s="232" t="s">
        <v>223</v>
      </c>
      <c r="E539" s="232">
        <v>1</v>
      </c>
      <c r="F539" s="222">
        <v>8543.5441583095999</v>
      </c>
      <c r="G539" s="326">
        <f t="shared" si="19"/>
        <v>8543.5441583095999</v>
      </c>
      <c r="K539" s="44"/>
    </row>
    <row r="540" spans="2:11" ht="14.25" customHeight="1">
      <c r="B540" s="65"/>
      <c r="C540" s="231" t="s">
        <v>764</v>
      </c>
      <c r="D540" s="232" t="s">
        <v>348</v>
      </c>
      <c r="E540" s="232">
        <v>1</v>
      </c>
      <c r="F540" s="222">
        <v>7347.8354636962003</v>
      </c>
      <c r="G540" s="326">
        <f t="shared" si="19"/>
        <v>7347.8354636962003</v>
      </c>
      <c r="K540" s="44"/>
    </row>
    <row r="541" spans="2:11" ht="14.25" customHeight="1">
      <c r="B541" s="65"/>
      <c r="C541" s="231" t="s">
        <v>765</v>
      </c>
      <c r="D541" s="232" t="s">
        <v>464</v>
      </c>
      <c r="E541" s="232">
        <v>1</v>
      </c>
      <c r="F541" s="222">
        <v>7347.8354636962003</v>
      </c>
      <c r="G541" s="326">
        <f t="shared" si="19"/>
        <v>7347.8354636962003</v>
      </c>
      <c r="K541" s="44"/>
    </row>
    <row r="542" spans="2:11" ht="14.25" customHeight="1">
      <c r="B542" s="65"/>
      <c r="C542" s="231" t="s">
        <v>766</v>
      </c>
      <c r="D542" s="232" t="s">
        <v>427</v>
      </c>
      <c r="E542" s="232">
        <v>1</v>
      </c>
      <c r="F542" s="222">
        <v>11730.1092202492</v>
      </c>
      <c r="G542" s="326">
        <f t="shared" si="19"/>
        <v>11730.109220249202</v>
      </c>
      <c r="K542" s="44"/>
    </row>
    <row r="543" spans="2:11" ht="14.25" customHeight="1">
      <c r="B543" s="65"/>
      <c r="C543" s="231" t="s">
        <v>767</v>
      </c>
      <c r="D543" s="232" t="s">
        <v>224</v>
      </c>
      <c r="E543" s="232">
        <v>1</v>
      </c>
      <c r="F543" s="222">
        <v>11730.1092202492</v>
      </c>
      <c r="G543" s="326">
        <f t="shared" si="19"/>
        <v>11730.109220249202</v>
      </c>
      <c r="K543" s="44"/>
    </row>
    <row r="544" spans="2:11" ht="14.25" customHeight="1">
      <c r="B544" s="65"/>
      <c r="C544" s="231" t="s">
        <v>768</v>
      </c>
      <c r="D544" s="232" t="s">
        <v>226</v>
      </c>
      <c r="E544" s="232">
        <v>1</v>
      </c>
      <c r="F544" s="222">
        <v>11730.1092202492</v>
      </c>
      <c r="G544" s="326">
        <f t="shared" si="19"/>
        <v>11730.109220249202</v>
      </c>
      <c r="K544" s="44"/>
    </row>
    <row r="545" spans="2:11" ht="14.25" customHeight="1">
      <c r="B545" s="65"/>
      <c r="C545" s="231" t="s">
        <v>769</v>
      </c>
      <c r="D545" s="232" t="s">
        <v>519</v>
      </c>
      <c r="E545" s="232">
        <v>1</v>
      </c>
      <c r="F545" s="222">
        <v>18858.513532067002</v>
      </c>
      <c r="G545" s="326">
        <f t="shared" si="19"/>
        <v>18858.513532067002</v>
      </c>
      <c r="K545" s="44"/>
    </row>
    <row r="546" spans="2:11" ht="14.25" customHeight="1">
      <c r="B546" s="65"/>
      <c r="C546" s="231" t="s">
        <v>770</v>
      </c>
      <c r="D546" s="232" t="s">
        <v>527</v>
      </c>
      <c r="E546" s="232">
        <v>1</v>
      </c>
      <c r="F546" s="222">
        <v>18858.513532067002</v>
      </c>
      <c r="G546" s="326">
        <f t="shared" si="19"/>
        <v>18858.513532067002</v>
      </c>
      <c r="K546" s="44"/>
    </row>
    <row r="547" spans="2:11" ht="14.25" customHeight="1">
      <c r="B547" s="65"/>
      <c r="C547" s="231" t="s">
        <v>771</v>
      </c>
      <c r="D547" s="232" t="s">
        <v>428</v>
      </c>
      <c r="E547" s="232">
        <v>1</v>
      </c>
      <c r="F547" s="222">
        <v>22427.123903080603</v>
      </c>
      <c r="G547" s="326">
        <f t="shared" si="19"/>
        <v>22427.123903080603</v>
      </c>
      <c r="K547" s="44"/>
    </row>
    <row r="548" spans="2:11" ht="14.25" customHeight="1">
      <c r="B548" s="22"/>
      <c r="C548" s="231" t="s">
        <v>772</v>
      </c>
      <c r="D548" s="232" t="s">
        <v>225</v>
      </c>
      <c r="E548" s="232">
        <v>1</v>
      </c>
      <c r="F548" s="222">
        <v>22427.123903080603</v>
      </c>
      <c r="G548" s="326">
        <f t="shared" si="19"/>
        <v>22427.123903080603</v>
      </c>
      <c r="K548" s="44"/>
    </row>
    <row r="549" spans="2:11" ht="14.25" customHeight="1" thickBot="1">
      <c r="B549" s="64"/>
      <c r="C549" s="107"/>
      <c r="D549" s="71"/>
      <c r="E549" s="71"/>
      <c r="F549" s="73"/>
      <c r="G549" s="72"/>
      <c r="K549" s="44"/>
    </row>
    <row r="550" spans="2:11" ht="14.25" customHeight="1" thickBot="1">
      <c r="C550" s="67"/>
      <c r="E550" s="8"/>
      <c r="F550" s="68"/>
      <c r="G550" s="18"/>
      <c r="K550" s="44"/>
    </row>
    <row r="551" spans="2:11" ht="14.25" customHeight="1">
      <c r="B551" s="74"/>
      <c r="C551" s="235"/>
      <c r="D551" s="105"/>
      <c r="E551" s="105"/>
      <c r="F551" s="236"/>
      <c r="G551" s="237"/>
      <c r="K551" s="44"/>
    </row>
    <row r="552" spans="2:11" ht="14.25" customHeight="1">
      <c r="B552" s="135"/>
      <c r="C552" s="1014"/>
      <c r="D552" s="1014"/>
      <c r="E552" s="1014"/>
      <c r="F552" s="1014"/>
      <c r="G552" s="1015"/>
      <c r="K552" s="44"/>
    </row>
    <row r="553" spans="2:11" ht="14.25" customHeight="1">
      <c r="B553" s="5" t="s">
        <v>1586</v>
      </c>
      <c r="C553" s="231">
        <v>16962520</v>
      </c>
      <c r="D553" s="232" t="s">
        <v>357</v>
      </c>
      <c r="E553" s="232">
        <v>1</v>
      </c>
      <c r="F553" s="222">
        <v>453.67729279180003</v>
      </c>
      <c r="G553" s="326">
        <f>F553*(100-$G$5)/100</f>
        <v>453.67729279179997</v>
      </c>
      <c r="K553" s="44"/>
    </row>
    <row r="554" spans="2:11" ht="14.25" customHeight="1">
      <c r="B554" s="5" t="s">
        <v>1590</v>
      </c>
      <c r="C554" s="231">
        <v>16962525</v>
      </c>
      <c r="D554" s="232" t="s">
        <v>358</v>
      </c>
      <c r="E554" s="232">
        <v>1</v>
      </c>
      <c r="F554" s="222">
        <v>534.41595956540004</v>
      </c>
      <c r="G554" s="326">
        <f t="shared" ref="G554:G561" si="20">F554*(100-$G$5)/100</f>
        <v>534.41595956540004</v>
      </c>
      <c r="K554" s="44"/>
    </row>
    <row r="555" spans="2:11" ht="14.25" customHeight="1">
      <c r="B555" s="135"/>
      <c r="C555" s="231">
        <v>16962532</v>
      </c>
      <c r="D555" s="232" t="s">
        <v>359</v>
      </c>
      <c r="E555" s="232">
        <v>1</v>
      </c>
      <c r="F555" s="222">
        <v>601.65786898139993</v>
      </c>
      <c r="G555" s="326">
        <f t="shared" si="20"/>
        <v>601.65786898139993</v>
      </c>
      <c r="K555" s="44"/>
    </row>
    <row r="556" spans="2:11" ht="14.25" customHeight="1">
      <c r="B556" s="135"/>
      <c r="C556" s="231">
        <v>16962540</v>
      </c>
      <c r="D556" s="232" t="s">
        <v>360</v>
      </c>
      <c r="E556" s="232">
        <v>1</v>
      </c>
      <c r="F556" s="222">
        <v>942.82590218740006</v>
      </c>
      <c r="G556" s="326">
        <f t="shared" si="20"/>
        <v>942.82590218740006</v>
      </c>
      <c r="K556" s="44"/>
    </row>
    <row r="557" spans="2:11" ht="14.25" customHeight="1">
      <c r="B557" s="135"/>
      <c r="C557" s="231">
        <v>16962550</v>
      </c>
      <c r="D557" s="232" t="s">
        <v>361</v>
      </c>
      <c r="E557" s="232">
        <v>1</v>
      </c>
      <c r="F557" s="222">
        <v>1268.1267797902003</v>
      </c>
      <c r="G557" s="326">
        <f t="shared" si="20"/>
        <v>1268.1267797902003</v>
      </c>
      <c r="K557" s="44"/>
    </row>
    <row r="558" spans="2:11" ht="14.25" customHeight="1">
      <c r="B558" s="135"/>
      <c r="C558" s="231">
        <v>16962563</v>
      </c>
      <c r="D558" s="232" t="s">
        <v>362</v>
      </c>
      <c r="E558" s="232">
        <v>1</v>
      </c>
      <c r="F558" s="222">
        <v>1509.0245484336001</v>
      </c>
      <c r="G558" s="326">
        <f t="shared" si="20"/>
        <v>1509.0245484336001</v>
      </c>
      <c r="K558" s="44"/>
    </row>
    <row r="559" spans="2:11" ht="14.25" customHeight="1">
      <c r="B559" s="135"/>
      <c r="C559" s="231">
        <v>16962575</v>
      </c>
      <c r="D559" s="232" t="s">
        <v>363</v>
      </c>
      <c r="E559" s="232">
        <v>1</v>
      </c>
      <c r="F559" s="222">
        <v>3328.6680179896011</v>
      </c>
      <c r="G559" s="326">
        <f t="shared" si="20"/>
        <v>3328.6680179896011</v>
      </c>
      <c r="K559" s="44"/>
    </row>
    <row r="560" spans="2:11" ht="14.25" customHeight="1">
      <c r="B560" s="135"/>
      <c r="C560" s="231">
        <v>16962590</v>
      </c>
      <c r="D560" s="232" t="s">
        <v>364</v>
      </c>
      <c r="E560" s="232">
        <v>1</v>
      </c>
      <c r="F560" s="222">
        <v>4107.6220006470003</v>
      </c>
      <c r="G560" s="326">
        <f t="shared" si="20"/>
        <v>4107.6220006470003</v>
      </c>
      <c r="K560" s="44"/>
    </row>
    <row r="561" spans="2:11" ht="14.25" customHeight="1">
      <c r="B561" s="135"/>
      <c r="C561" s="231">
        <v>16962511</v>
      </c>
      <c r="D561" s="232" t="s">
        <v>365</v>
      </c>
      <c r="E561" s="232">
        <v>1</v>
      </c>
      <c r="F561" s="222">
        <v>6094.7897380502</v>
      </c>
      <c r="G561" s="326">
        <f t="shared" si="20"/>
        <v>6094.7897380502</v>
      </c>
      <c r="K561" s="44"/>
    </row>
    <row r="562" spans="2:11" ht="14.25" customHeight="1" thickBot="1">
      <c r="B562" s="260"/>
      <c r="C562" s="250"/>
      <c r="D562" s="251"/>
      <c r="E562" s="251"/>
      <c r="F562" s="252"/>
      <c r="G562" s="253"/>
      <c r="K562" s="44"/>
    </row>
    <row r="563" spans="2:11" ht="14.25" customHeight="1" thickBot="1">
      <c r="B563" s="175"/>
      <c r="C563" s="67"/>
      <c r="E563" s="8"/>
      <c r="F563" s="68"/>
      <c r="G563" s="18"/>
      <c r="K563" s="44"/>
    </row>
    <row r="564" spans="2:11" ht="14.25" customHeight="1">
      <c r="B564" s="262"/>
      <c r="C564" s="235"/>
      <c r="D564" s="235"/>
      <c r="E564" s="235"/>
      <c r="F564" s="235"/>
      <c r="G564" s="263"/>
      <c r="K564" s="44"/>
    </row>
    <row r="565" spans="2:11" ht="14.25" customHeight="1">
      <c r="B565" s="135"/>
      <c r="C565" s="59"/>
      <c r="D565" s="59"/>
      <c r="E565" s="57"/>
      <c r="F565" s="154"/>
      <c r="G565" s="264"/>
      <c r="K565" s="44"/>
    </row>
    <row r="566" spans="2:11" ht="14.25" customHeight="1">
      <c r="B566" s="5" t="s">
        <v>1586</v>
      </c>
      <c r="C566" s="231" t="s">
        <v>773</v>
      </c>
      <c r="D566" s="232" t="s">
        <v>357</v>
      </c>
      <c r="E566" s="232">
        <v>1</v>
      </c>
      <c r="F566" s="222">
        <v>522.70909476060001</v>
      </c>
      <c r="G566" s="326">
        <f t="shared" ref="G566:G574" si="21">F566*(100-$G$5)/100</f>
        <v>522.70909476060001</v>
      </c>
      <c r="K566" s="44"/>
    </row>
    <row r="567" spans="2:11" ht="14.25" customHeight="1">
      <c r="B567" s="5" t="s">
        <v>1587</v>
      </c>
      <c r="C567" s="231" t="s">
        <v>774</v>
      </c>
      <c r="D567" s="232" t="s">
        <v>358</v>
      </c>
      <c r="E567" s="232">
        <v>1</v>
      </c>
      <c r="F567" s="222">
        <v>603.32682284820009</v>
      </c>
      <c r="G567" s="326">
        <f t="shared" si="21"/>
        <v>603.32682284820009</v>
      </c>
      <c r="K567" s="44"/>
    </row>
    <row r="568" spans="2:11" ht="14.25" customHeight="1">
      <c r="B568" s="135"/>
      <c r="C568" s="231" t="s">
        <v>775</v>
      </c>
      <c r="D568" s="232" t="s">
        <v>359</v>
      </c>
      <c r="E568" s="232">
        <v>1</v>
      </c>
      <c r="F568" s="222">
        <v>678.88931386100001</v>
      </c>
      <c r="G568" s="326">
        <f t="shared" si="21"/>
        <v>678.88931386100001</v>
      </c>
      <c r="K568" s="44"/>
    </row>
    <row r="569" spans="2:11" ht="14.25" customHeight="1">
      <c r="B569" s="135"/>
      <c r="C569" s="231" t="s">
        <v>776</v>
      </c>
      <c r="D569" s="232" t="s">
        <v>360</v>
      </c>
      <c r="E569" s="232">
        <v>1</v>
      </c>
      <c r="F569" s="222">
        <v>971.11346084280001</v>
      </c>
      <c r="G569" s="326">
        <f t="shared" si="21"/>
        <v>971.11346084280001</v>
      </c>
      <c r="K569" s="44"/>
    </row>
    <row r="570" spans="2:11" ht="14.25" customHeight="1">
      <c r="B570" s="135"/>
      <c r="C570" s="231" t="s">
        <v>777</v>
      </c>
      <c r="D570" s="232" t="s">
        <v>361</v>
      </c>
      <c r="E570" s="232">
        <v>1</v>
      </c>
      <c r="F570" s="222">
        <v>1306.1740904057999</v>
      </c>
      <c r="G570" s="326">
        <f t="shared" si="21"/>
        <v>1306.1740904057999</v>
      </c>
      <c r="K570" s="44"/>
    </row>
    <row r="571" spans="2:11" ht="14.25" customHeight="1">
      <c r="B571" s="135"/>
      <c r="C571" s="231" t="s">
        <v>778</v>
      </c>
      <c r="D571" s="232" t="s">
        <v>362</v>
      </c>
      <c r="E571" s="232">
        <v>1</v>
      </c>
      <c r="F571" s="222">
        <v>1554.2918986034001</v>
      </c>
      <c r="G571" s="326">
        <f t="shared" si="21"/>
        <v>1554.2918986034001</v>
      </c>
      <c r="K571" s="44"/>
    </row>
    <row r="572" spans="2:11" ht="14.25" customHeight="1">
      <c r="B572" s="135"/>
      <c r="C572" s="231" t="s">
        <v>779</v>
      </c>
      <c r="D572" s="232" t="s">
        <v>363</v>
      </c>
      <c r="E572" s="232">
        <v>1</v>
      </c>
      <c r="F572" s="222">
        <v>3428.5270910198005</v>
      </c>
      <c r="G572" s="326">
        <f t="shared" si="21"/>
        <v>3428.5270910198001</v>
      </c>
      <c r="K572" s="44"/>
    </row>
    <row r="573" spans="2:11" ht="14.25" customHeight="1">
      <c r="B573" s="135"/>
      <c r="C573" s="231" t="s">
        <v>780</v>
      </c>
      <c r="D573" s="232" t="s">
        <v>364</v>
      </c>
      <c r="E573" s="232">
        <v>1</v>
      </c>
      <c r="F573" s="222">
        <v>4230.8464278124002</v>
      </c>
      <c r="G573" s="326">
        <f t="shared" si="21"/>
        <v>4230.8464278124002</v>
      </c>
      <c r="K573" s="44"/>
    </row>
    <row r="574" spans="2:11" ht="14.25" customHeight="1">
      <c r="B574" s="135"/>
      <c r="C574" s="231" t="s">
        <v>781</v>
      </c>
      <c r="D574" s="232" t="s">
        <v>365</v>
      </c>
      <c r="E574" s="232">
        <v>1</v>
      </c>
      <c r="F574" s="222">
        <v>6277.6369374136002</v>
      </c>
      <c r="G574" s="326">
        <f t="shared" si="21"/>
        <v>6277.6369374136002</v>
      </c>
      <c r="K574" s="44"/>
    </row>
    <row r="575" spans="2:11" ht="14.25" customHeight="1" thickBot="1">
      <c r="B575" s="260"/>
      <c r="C575" s="250"/>
      <c r="D575" s="251"/>
      <c r="E575" s="251"/>
      <c r="F575" s="252"/>
      <c r="G575" s="253"/>
      <c r="K575" s="44"/>
    </row>
    <row r="576" spans="2:11" ht="14.25" customHeight="1" thickBot="1">
      <c r="B576" s="175"/>
      <c r="C576" s="67"/>
      <c r="E576" s="8"/>
      <c r="F576" s="68"/>
      <c r="G576" s="18"/>
      <c r="K576" s="44"/>
    </row>
    <row r="577" spans="2:11" ht="14.25" customHeight="1">
      <c r="B577" s="262"/>
      <c r="C577" s="235"/>
      <c r="D577" s="105"/>
      <c r="E577" s="105"/>
      <c r="F577" s="236"/>
      <c r="G577" s="237"/>
      <c r="K577" s="44"/>
    </row>
    <row r="578" spans="2:11" ht="14.25" customHeight="1">
      <c r="B578" s="256"/>
      <c r="C578" s="59"/>
      <c r="D578" s="59"/>
      <c r="E578" s="57"/>
      <c r="F578" s="154"/>
      <c r="G578" s="264"/>
      <c r="H578" s="177"/>
      <c r="K578" s="44"/>
    </row>
    <row r="579" spans="2:11" ht="14.25" customHeight="1">
      <c r="B579" s="5" t="s">
        <v>1588</v>
      </c>
      <c r="C579" s="231" t="s">
        <v>782</v>
      </c>
      <c r="D579" s="232" t="s">
        <v>357</v>
      </c>
      <c r="E579" s="232">
        <v>1</v>
      </c>
      <c r="F579" s="222">
        <v>633.16239668439994</v>
      </c>
      <c r="G579" s="326">
        <f t="shared" ref="G579:G587" si="22">F579*(100-$G$5)/100</f>
        <v>633.16239668439994</v>
      </c>
      <c r="H579" s="177"/>
      <c r="K579" s="44"/>
    </row>
    <row r="580" spans="2:11" ht="14.25" customHeight="1">
      <c r="B580" s="5" t="s">
        <v>1589</v>
      </c>
      <c r="C580" s="231" t="s">
        <v>783</v>
      </c>
      <c r="D580" s="232" t="s">
        <v>358</v>
      </c>
      <c r="E580" s="232">
        <v>1</v>
      </c>
      <c r="F580" s="222">
        <v>868.70258153800012</v>
      </c>
      <c r="G580" s="326">
        <f t="shared" si="22"/>
        <v>868.70258153800012</v>
      </c>
      <c r="H580" s="177"/>
      <c r="K580" s="44"/>
    </row>
    <row r="581" spans="2:11" ht="14.25" customHeight="1">
      <c r="B581" s="256"/>
      <c r="C581" s="231" t="s">
        <v>784</v>
      </c>
      <c r="D581" s="232" t="s">
        <v>359</v>
      </c>
      <c r="E581" s="232">
        <v>1</v>
      </c>
      <c r="F581" s="222">
        <v>958.18511530940009</v>
      </c>
      <c r="G581" s="326">
        <f t="shared" si="22"/>
        <v>958.18511530940009</v>
      </c>
      <c r="H581" s="177"/>
      <c r="K581" s="44"/>
    </row>
    <row r="582" spans="2:11" ht="14.25" customHeight="1">
      <c r="B582" s="256"/>
      <c r="C582" s="231" t="s">
        <v>785</v>
      </c>
      <c r="D582" s="232" t="s">
        <v>360</v>
      </c>
      <c r="E582" s="232">
        <v>1</v>
      </c>
      <c r="F582" s="222">
        <v>1786.7844285698002</v>
      </c>
      <c r="G582" s="326">
        <f t="shared" si="22"/>
        <v>1786.7844285698002</v>
      </c>
      <c r="H582" s="177"/>
      <c r="K582" s="44"/>
    </row>
    <row r="583" spans="2:11" ht="14.25" customHeight="1">
      <c r="B583" s="256"/>
      <c r="C583" s="231" t="s">
        <v>786</v>
      </c>
      <c r="D583" s="232" t="s">
        <v>361</v>
      </c>
      <c r="E583" s="232">
        <v>1</v>
      </c>
      <c r="F583" s="222">
        <v>2933.6459879078002</v>
      </c>
      <c r="G583" s="326">
        <f t="shared" si="22"/>
        <v>2933.6459879078002</v>
      </c>
      <c r="H583" s="177"/>
      <c r="K583" s="44"/>
    </row>
    <row r="584" spans="2:11" ht="14.25" customHeight="1">
      <c r="B584" s="256"/>
      <c r="C584" s="231" t="s">
        <v>787</v>
      </c>
      <c r="D584" s="232" t="s">
        <v>362</v>
      </c>
      <c r="E584" s="232">
        <v>1</v>
      </c>
      <c r="F584" s="222">
        <v>3629.2853097797997</v>
      </c>
      <c r="G584" s="326">
        <f t="shared" si="22"/>
        <v>3629.2853097798002</v>
      </c>
      <c r="H584" s="177"/>
      <c r="K584" s="44"/>
    </row>
    <row r="585" spans="2:11" ht="14.25" customHeight="1">
      <c r="B585" s="256"/>
      <c r="C585" s="231" t="s">
        <v>788</v>
      </c>
      <c r="D585" s="232" t="s">
        <v>363</v>
      </c>
      <c r="E585" s="232">
        <v>1</v>
      </c>
      <c r="F585" s="222">
        <v>5331.2191562520002</v>
      </c>
      <c r="G585" s="326">
        <f t="shared" si="22"/>
        <v>5331.2191562520002</v>
      </c>
      <c r="H585" s="177"/>
      <c r="K585" s="44"/>
    </row>
    <row r="586" spans="2:11" ht="14.25" customHeight="1">
      <c r="B586" s="256"/>
      <c r="C586" s="231" t="s">
        <v>789</v>
      </c>
      <c r="D586" s="232" t="s">
        <v>364</v>
      </c>
      <c r="E586" s="232">
        <v>1</v>
      </c>
      <c r="F586" s="222">
        <v>6818.3054270452003</v>
      </c>
      <c r="G586" s="326">
        <f t="shared" si="22"/>
        <v>6818.3054270452003</v>
      </c>
      <c r="H586" s="177"/>
      <c r="K586" s="44"/>
    </row>
    <row r="587" spans="2:11" ht="14.25" customHeight="1">
      <c r="B587" s="256"/>
      <c r="C587" s="231" t="s">
        <v>790</v>
      </c>
      <c r="D587" s="232" t="s">
        <v>365</v>
      </c>
      <c r="E587" s="232">
        <v>1</v>
      </c>
      <c r="F587" s="222">
        <v>13570.759739563402</v>
      </c>
      <c r="G587" s="326">
        <f t="shared" si="22"/>
        <v>13570.759739563402</v>
      </c>
      <c r="K587" s="44"/>
    </row>
    <row r="588" spans="2:11" ht="14.25" customHeight="1" thickBot="1">
      <c r="B588" s="260"/>
      <c r="C588" s="250"/>
      <c r="D588" s="251"/>
      <c r="E588" s="251"/>
      <c r="F588" s="252"/>
      <c r="G588" s="253"/>
      <c r="K588" s="44"/>
    </row>
    <row r="589" spans="2:11" ht="14.25" customHeight="1" thickBot="1">
      <c r="B589" s="175"/>
      <c r="C589" s="67"/>
      <c r="E589" s="8"/>
      <c r="F589" s="68"/>
      <c r="G589" s="18"/>
      <c r="K589" s="44"/>
    </row>
    <row r="590" spans="2:11" ht="14.25" customHeight="1">
      <c r="B590" s="262"/>
      <c r="C590" s="235"/>
      <c r="D590" s="105"/>
      <c r="E590" s="105"/>
      <c r="F590" s="236"/>
      <c r="G590" s="237"/>
      <c r="K590" s="44"/>
    </row>
    <row r="591" spans="2:11" ht="14.25" customHeight="1">
      <c r="B591" s="256"/>
      <c r="C591" s="59"/>
      <c r="D591" s="59"/>
      <c r="E591" s="57"/>
      <c r="F591" s="154"/>
      <c r="G591" s="264"/>
      <c r="H591" s="177"/>
      <c r="K591" s="44"/>
    </row>
    <row r="592" spans="2:11" ht="14.25" customHeight="1">
      <c r="B592" s="5" t="s">
        <v>1588</v>
      </c>
      <c r="C592" s="231" t="s">
        <v>791</v>
      </c>
      <c r="D592" s="232" t="s">
        <v>357</v>
      </c>
      <c r="E592" s="232">
        <v>1</v>
      </c>
      <c r="F592" s="222">
        <v>614.16292911380003</v>
      </c>
      <c r="G592" s="326">
        <f t="shared" ref="G592:G600" si="23">F592*(100-$G$5)/100</f>
        <v>614.16292911380003</v>
      </c>
      <c r="H592" s="177"/>
      <c r="K592" s="44"/>
    </row>
    <row r="593" spans="2:11" ht="14.25" customHeight="1">
      <c r="B593" s="5" t="s">
        <v>1591</v>
      </c>
      <c r="C593" s="231" t="s">
        <v>792</v>
      </c>
      <c r="D593" s="232" t="s">
        <v>358</v>
      </c>
      <c r="E593" s="232">
        <v>1</v>
      </c>
      <c r="F593" s="222">
        <v>835.77097734020015</v>
      </c>
      <c r="G593" s="326">
        <f t="shared" si="23"/>
        <v>835.77097734020015</v>
      </c>
      <c r="H593" s="177"/>
      <c r="K593" s="44"/>
    </row>
    <row r="594" spans="2:11" ht="14.25" customHeight="1">
      <c r="B594" s="256"/>
      <c r="C594" s="231" t="s">
        <v>793</v>
      </c>
      <c r="D594" s="232" t="s">
        <v>359</v>
      </c>
      <c r="E594" s="232">
        <v>1</v>
      </c>
      <c r="F594" s="222">
        <v>922.30260717320004</v>
      </c>
      <c r="G594" s="326">
        <f t="shared" si="23"/>
        <v>922.30260717320004</v>
      </c>
      <c r="H594" s="177"/>
      <c r="K594" s="44"/>
    </row>
    <row r="595" spans="2:11" ht="14.25" customHeight="1">
      <c r="B595" s="256"/>
      <c r="C595" s="231" t="s">
        <v>794</v>
      </c>
      <c r="D595" s="232" t="s">
        <v>360</v>
      </c>
      <c r="E595" s="232">
        <v>1</v>
      </c>
      <c r="F595" s="222">
        <v>1305.5814908444002</v>
      </c>
      <c r="G595" s="326">
        <f t="shared" si="23"/>
        <v>1305.5814908444002</v>
      </c>
      <c r="H595" s="177"/>
      <c r="K595" s="44"/>
    </row>
    <row r="596" spans="2:11" ht="14.25" customHeight="1">
      <c r="B596" s="256"/>
      <c r="C596" s="231" t="s">
        <v>795</v>
      </c>
      <c r="D596" s="232" t="s">
        <v>361</v>
      </c>
      <c r="E596" s="232">
        <v>1</v>
      </c>
      <c r="F596" s="222">
        <v>2299.6370204213999</v>
      </c>
      <c r="G596" s="326">
        <f t="shared" si="23"/>
        <v>2299.6370204213999</v>
      </c>
      <c r="H596" s="177"/>
      <c r="K596" s="44"/>
    </row>
    <row r="597" spans="2:11" ht="14.25" customHeight="1">
      <c r="B597" s="256"/>
      <c r="C597" s="231" t="s">
        <v>796</v>
      </c>
      <c r="D597" s="232" t="s">
        <v>362</v>
      </c>
      <c r="E597" s="232">
        <v>1</v>
      </c>
      <c r="F597" s="222">
        <v>2996.1229130953998</v>
      </c>
      <c r="G597" s="326">
        <f t="shared" si="23"/>
        <v>2996.1229130953998</v>
      </c>
      <c r="H597" s="177"/>
      <c r="K597" s="44"/>
    </row>
    <row r="598" spans="2:11" ht="14.25" customHeight="1">
      <c r="B598" s="256"/>
      <c r="C598" s="231" t="s">
        <v>797</v>
      </c>
      <c r="D598" s="232" t="s">
        <v>363</v>
      </c>
      <c r="E598" s="232">
        <v>1</v>
      </c>
      <c r="F598" s="222">
        <v>4033.2326148884008</v>
      </c>
      <c r="G598" s="326">
        <f t="shared" si="23"/>
        <v>4033.2326148884008</v>
      </c>
      <c r="H598" s="177"/>
      <c r="K598" s="44"/>
    </row>
    <row r="599" spans="2:11" ht="14.25" customHeight="1">
      <c r="B599" s="256"/>
      <c r="C599" s="231" t="s">
        <v>798</v>
      </c>
      <c r="D599" s="232" t="s">
        <v>364</v>
      </c>
      <c r="E599" s="232">
        <v>1</v>
      </c>
      <c r="F599" s="222">
        <v>5200.3634980000006</v>
      </c>
      <c r="G599" s="326">
        <f t="shared" si="23"/>
        <v>5200.3634980000006</v>
      </c>
      <c r="H599" s="177"/>
      <c r="K599" s="44"/>
    </row>
    <row r="600" spans="2:11" ht="14.25" customHeight="1">
      <c r="B600" s="256"/>
      <c r="C600" s="231" t="s">
        <v>799</v>
      </c>
      <c r="D600" s="232" t="s">
        <v>365</v>
      </c>
      <c r="E600" s="232">
        <v>1</v>
      </c>
      <c r="F600" s="222">
        <v>9246.2583933126007</v>
      </c>
      <c r="G600" s="326">
        <f t="shared" si="23"/>
        <v>9246.2583933126007</v>
      </c>
      <c r="K600" s="44"/>
    </row>
    <row r="601" spans="2:11" ht="14.25" customHeight="1">
      <c r="B601" s="135"/>
      <c r="C601" s="59"/>
      <c r="D601" s="29"/>
      <c r="E601" s="29"/>
      <c r="F601" s="30"/>
      <c r="G601" s="238"/>
      <c r="K601" s="44"/>
    </row>
    <row r="602" spans="2:11" ht="14.25" customHeight="1" thickBot="1">
      <c r="B602" s="260"/>
      <c r="C602" s="250"/>
      <c r="D602" s="251"/>
      <c r="E602" s="251"/>
      <c r="F602" s="252"/>
      <c r="G602" s="253"/>
      <c r="K602" s="44"/>
    </row>
    <row r="603" spans="2:11" ht="14.25" customHeight="1" thickBot="1">
      <c r="B603" s="175"/>
      <c r="C603" s="67"/>
      <c r="E603" s="8"/>
      <c r="F603" s="68"/>
      <c r="G603" s="18"/>
      <c r="K603" s="44"/>
    </row>
    <row r="604" spans="2:11" ht="14.25" customHeight="1">
      <c r="B604" s="262"/>
      <c r="C604" s="235"/>
      <c r="D604" s="105"/>
      <c r="E604" s="105"/>
      <c r="F604" s="236"/>
      <c r="G604" s="237"/>
      <c r="K604" s="44"/>
    </row>
    <row r="605" spans="2:11" ht="14.25" customHeight="1">
      <c r="B605" s="256"/>
      <c r="C605" s="59"/>
      <c r="D605" s="59"/>
      <c r="E605" s="59"/>
      <c r="F605" s="59"/>
      <c r="G605" s="264"/>
      <c r="H605" s="177"/>
      <c r="K605" s="44"/>
    </row>
    <row r="606" spans="2:11" ht="14.25" customHeight="1">
      <c r="B606" s="5" t="s">
        <v>1592</v>
      </c>
      <c r="C606" s="231" t="s">
        <v>800</v>
      </c>
      <c r="D606" s="232" t="s">
        <v>357</v>
      </c>
      <c r="E606" s="232">
        <v>1</v>
      </c>
      <c r="F606" s="222">
        <v>177.28401980740003</v>
      </c>
      <c r="G606" s="326">
        <f t="shared" ref="G606:G614" si="24">F606*(100-$G$5)/100</f>
        <v>177.28401980740003</v>
      </c>
      <c r="H606" s="177"/>
      <c r="K606" s="44"/>
    </row>
    <row r="607" spans="2:11" ht="14.25" customHeight="1">
      <c r="B607" s="5" t="s">
        <v>1589</v>
      </c>
      <c r="C607" s="231" t="s">
        <v>801</v>
      </c>
      <c r="D607" s="232" t="s">
        <v>358</v>
      </c>
      <c r="E607" s="232">
        <v>1</v>
      </c>
      <c r="F607" s="222">
        <v>199.4399870826</v>
      </c>
      <c r="G607" s="326">
        <f t="shared" si="24"/>
        <v>199.43998708259997</v>
      </c>
      <c r="H607" s="177"/>
      <c r="K607" s="44"/>
    </row>
    <row r="608" spans="2:11" ht="14.25" customHeight="1">
      <c r="B608" s="256"/>
      <c r="C608" s="231" t="s">
        <v>802</v>
      </c>
      <c r="D608" s="232" t="s">
        <v>359</v>
      </c>
      <c r="E608" s="232">
        <v>1</v>
      </c>
      <c r="F608" s="222">
        <v>240.07538557859999</v>
      </c>
      <c r="G608" s="326">
        <f t="shared" si="24"/>
        <v>240.07538557859999</v>
      </c>
      <c r="H608" s="177"/>
      <c r="K608" s="44"/>
    </row>
    <row r="609" spans="2:11" ht="14.25" customHeight="1">
      <c r="B609" s="256"/>
      <c r="C609" s="231" t="s">
        <v>803</v>
      </c>
      <c r="D609" s="232" t="s">
        <v>360</v>
      </c>
      <c r="E609" s="232">
        <v>1</v>
      </c>
      <c r="F609" s="222">
        <v>313.94473498740001</v>
      </c>
      <c r="G609" s="326">
        <f t="shared" si="24"/>
        <v>313.94473498740001</v>
      </c>
      <c r="H609" s="177"/>
      <c r="K609" s="44"/>
    </row>
    <row r="610" spans="2:11" ht="14.25" customHeight="1">
      <c r="B610" s="256"/>
      <c r="C610" s="231" t="s">
        <v>804</v>
      </c>
      <c r="D610" s="232" t="s">
        <v>361</v>
      </c>
      <c r="E610" s="232">
        <v>1</v>
      </c>
      <c r="F610" s="222">
        <v>387.81408439620003</v>
      </c>
      <c r="G610" s="326">
        <f t="shared" si="24"/>
        <v>387.81408439620003</v>
      </c>
      <c r="H610" s="177"/>
      <c r="K610" s="44"/>
    </row>
    <row r="611" spans="2:11" ht="14.25" customHeight="1">
      <c r="B611" s="256"/>
      <c r="C611" s="231" t="s">
        <v>805</v>
      </c>
      <c r="D611" s="232" t="s">
        <v>362</v>
      </c>
      <c r="E611" s="232">
        <v>1</v>
      </c>
      <c r="F611" s="222">
        <v>498.61810850940009</v>
      </c>
      <c r="G611" s="326">
        <f t="shared" si="24"/>
        <v>498.61810850940014</v>
      </c>
      <c r="H611" s="177"/>
      <c r="K611" s="44"/>
    </row>
    <row r="612" spans="2:11" ht="14.25" customHeight="1">
      <c r="B612" s="256"/>
      <c r="C612" s="231" t="s">
        <v>806</v>
      </c>
      <c r="D612" s="232" t="s">
        <v>363</v>
      </c>
      <c r="E612" s="232">
        <v>1</v>
      </c>
      <c r="F612" s="222">
        <v>812.56284349680004</v>
      </c>
      <c r="G612" s="326">
        <f t="shared" si="24"/>
        <v>812.56284349680004</v>
      </c>
      <c r="H612" s="177"/>
      <c r="K612" s="44"/>
    </row>
    <row r="613" spans="2:11" ht="14.25" customHeight="1">
      <c r="B613" s="256"/>
      <c r="C613" s="231" t="s">
        <v>807</v>
      </c>
      <c r="D613" s="232" t="s">
        <v>364</v>
      </c>
      <c r="E613" s="232">
        <v>1</v>
      </c>
      <c r="F613" s="222">
        <v>978.7567857979999</v>
      </c>
      <c r="G613" s="326">
        <f t="shared" si="24"/>
        <v>978.7567857979999</v>
      </c>
      <c r="H613" s="177"/>
      <c r="K613" s="44"/>
    </row>
    <row r="614" spans="2:11" ht="14.25" customHeight="1">
      <c r="B614" s="256"/>
      <c r="C614" s="231" t="s">
        <v>808</v>
      </c>
      <c r="D614" s="232" t="s">
        <v>365</v>
      </c>
      <c r="E614" s="232">
        <v>1</v>
      </c>
      <c r="F614" s="222">
        <v>1255.0533078336</v>
      </c>
      <c r="G614" s="326">
        <f t="shared" si="24"/>
        <v>1255.0533078336</v>
      </c>
      <c r="K614" s="44"/>
    </row>
    <row r="615" spans="2:11" ht="14.25" customHeight="1">
      <c r="B615" s="135"/>
      <c r="C615" s="59"/>
      <c r="D615" s="29"/>
      <c r="E615" s="29"/>
      <c r="F615" s="221"/>
      <c r="G615" s="203"/>
      <c r="K615" s="44"/>
    </row>
    <row r="616" spans="2:11" ht="14.25" customHeight="1" thickBot="1">
      <c r="B616" s="260"/>
      <c r="C616" s="250"/>
      <c r="D616" s="251"/>
      <c r="E616" s="251"/>
      <c r="F616" s="252"/>
      <c r="G616" s="253"/>
      <c r="K616" s="44"/>
    </row>
    <row r="617" spans="2:11" ht="14.25" customHeight="1" thickBot="1">
      <c r="B617" s="175"/>
      <c r="C617" s="67"/>
      <c r="E617" s="8"/>
      <c r="F617" s="68"/>
      <c r="G617" s="18"/>
      <c r="K617" s="44"/>
    </row>
    <row r="618" spans="2:11" ht="14.25" customHeight="1">
      <c r="B618" s="262"/>
      <c r="C618" s="235"/>
      <c r="D618" s="105"/>
      <c r="E618" s="105"/>
      <c r="F618" s="236"/>
      <c r="G618" s="237"/>
      <c r="K618" s="44"/>
    </row>
    <row r="619" spans="2:11" ht="14.25" customHeight="1">
      <c r="B619" s="256"/>
      <c r="C619" s="59"/>
      <c r="D619" s="59"/>
      <c r="E619" s="57"/>
      <c r="F619" s="154"/>
      <c r="G619" s="264"/>
      <c r="H619" s="177"/>
      <c r="K619" s="44"/>
    </row>
    <row r="620" spans="2:11" ht="14.25" customHeight="1">
      <c r="B620" s="5" t="s">
        <v>1592</v>
      </c>
      <c r="C620" s="231" t="s">
        <v>809</v>
      </c>
      <c r="D620" s="232" t="s">
        <v>357</v>
      </c>
      <c r="E620" s="232">
        <v>1</v>
      </c>
      <c r="F620" s="222">
        <v>614.16292911380003</v>
      </c>
      <c r="G620" s="326">
        <f t="shared" ref="G620:G628" si="25">F620*(100-$G$5)/100</f>
        <v>614.16292911380003</v>
      </c>
      <c r="H620" s="177"/>
      <c r="K620" s="44"/>
    </row>
    <row r="621" spans="2:11" ht="14.25" customHeight="1">
      <c r="B621" s="5" t="s">
        <v>1591</v>
      </c>
      <c r="C621" s="231" t="s">
        <v>810</v>
      </c>
      <c r="D621" s="232" t="s">
        <v>358</v>
      </c>
      <c r="E621" s="232">
        <v>1</v>
      </c>
      <c r="F621" s="222">
        <v>232.68603186400003</v>
      </c>
      <c r="G621" s="326">
        <f t="shared" si="25"/>
        <v>232.68603186400003</v>
      </c>
      <c r="H621" s="177"/>
      <c r="K621" s="44"/>
    </row>
    <row r="622" spans="2:11" ht="14.25" customHeight="1">
      <c r="B622" s="256"/>
      <c r="C622" s="231" t="s">
        <v>811</v>
      </c>
      <c r="D622" s="232" t="s">
        <v>359</v>
      </c>
      <c r="E622" s="232">
        <v>1</v>
      </c>
      <c r="F622" s="222">
        <v>258.54272293080004</v>
      </c>
      <c r="G622" s="326">
        <f t="shared" si="25"/>
        <v>258.54272293080004</v>
      </c>
      <c r="H622" s="177"/>
      <c r="K622" s="44"/>
    </row>
    <row r="623" spans="2:11" ht="14.25" customHeight="1">
      <c r="B623" s="256"/>
      <c r="C623" s="231" t="s">
        <v>812</v>
      </c>
      <c r="D623" s="232" t="s">
        <v>360</v>
      </c>
      <c r="E623" s="232">
        <v>1</v>
      </c>
      <c r="F623" s="222">
        <v>347.17868590019998</v>
      </c>
      <c r="G623" s="326">
        <f t="shared" si="25"/>
        <v>347.17868590019998</v>
      </c>
      <c r="H623" s="177"/>
      <c r="K623" s="44"/>
    </row>
    <row r="624" spans="2:11" ht="14.25" customHeight="1">
      <c r="B624" s="256"/>
      <c r="C624" s="231" t="s">
        <v>813</v>
      </c>
      <c r="D624" s="232" t="s">
        <v>361</v>
      </c>
      <c r="E624" s="232">
        <v>1</v>
      </c>
      <c r="F624" s="222">
        <v>424.74875910060001</v>
      </c>
      <c r="G624" s="326">
        <f t="shared" si="25"/>
        <v>424.74875910060001</v>
      </c>
      <c r="H624" s="177"/>
      <c r="K624" s="44"/>
    </row>
    <row r="625" spans="2:11" ht="14.25" customHeight="1">
      <c r="B625" s="256"/>
      <c r="C625" s="231" t="s">
        <v>814</v>
      </c>
      <c r="D625" s="232" t="s">
        <v>362</v>
      </c>
      <c r="E625" s="232">
        <v>1</v>
      </c>
      <c r="F625" s="222">
        <v>535.55278321380013</v>
      </c>
      <c r="G625" s="326">
        <f t="shared" si="25"/>
        <v>535.55278321380013</v>
      </c>
      <c r="H625" s="177"/>
      <c r="K625" s="44"/>
    </row>
    <row r="626" spans="2:11" ht="14.25" customHeight="1">
      <c r="B626" s="256"/>
      <c r="C626" s="231" t="s">
        <v>815</v>
      </c>
      <c r="D626" s="232" t="s">
        <v>363</v>
      </c>
      <c r="E626" s="232">
        <v>1</v>
      </c>
      <c r="F626" s="222">
        <v>938.13348117060013</v>
      </c>
      <c r="G626" s="326">
        <f t="shared" si="25"/>
        <v>938.13348117060013</v>
      </c>
      <c r="H626" s="177"/>
      <c r="K626" s="44"/>
    </row>
    <row r="627" spans="2:11" ht="14.25" customHeight="1">
      <c r="B627" s="256"/>
      <c r="C627" s="231" t="s">
        <v>816</v>
      </c>
      <c r="D627" s="232" t="s">
        <v>364</v>
      </c>
      <c r="E627" s="232">
        <v>1</v>
      </c>
      <c r="F627" s="222">
        <v>1071.093472559</v>
      </c>
      <c r="G627" s="326">
        <f t="shared" si="25"/>
        <v>1071.093472559</v>
      </c>
      <c r="H627" s="177"/>
      <c r="K627" s="44"/>
    </row>
    <row r="628" spans="2:11" ht="14.25" customHeight="1">
      <c r="B628" s="256"/>
      <c r="C628" s="231" t="s">
        <v>817</v>
      </c>
      <c r="D628" s="232" t="s">
        <v>365</v>
      </c>
      <c r="E628" s="232">
        <v>1</v>
      </c>
      <c r="F628" s="222">
        <v>1311.1688581376002</v>
      </c>
      <c r="G628" s="326">
        <f t="shared" si="25"/>
        <v>1311.1688581376002</v>
      </c>
      <c r="K628" s="44"/>
    </row>
    <row r="629" spans="2:11" ht="14.25" customHeight="1">
      <c r="B629" s="135"/>
      <c r="C629" s="59"/>
      <c r="D629" s="29"/>
      <c r="E629" s="29"/>
      <c r="F629" s="221"/>
      <c r="G629" s="203"/>
      <c r="K629" s="44"/>
    </row>
    <row r="630" spans="2:11" ht="14.25" customHeight="1" thickBot="1">
      <c r="B630" s="260"/>
      <c r="C630" s="250"/>
      <c r="D630" s="251"/>
      <c r="E630" s="251"/>
      <c r="F630" s="252"/>
      <c r="G630" s="253"/>
      <c r="K630" s="44"/>
    </row>
    <row r="631" spans="2:11" ht="14.25" customHeight="1" thickBot="1">
      <c r="B631" s="175"/>
      <c r="C631" s="28"/>
      <c r="D631" s="245"/>
      <c r="E631" s="245"/>
      <c r="F631" s="246"/>
      <c r="G631" s="247"/>
      <c r="K631" s="44"/>
    </row>
    <row r="632" spans="2:11" ht="14.25" customHeight="1">
      <c r="B632" s="262"/>
      <c r="C632" s="235"/>
      <c r="D632" s="235"/>
      <c r="E632" s="105"/>
      <c r="F632" s="236"/>
      <c r="G632" s="263"/>
      <c r="K632" s="44"/>
    </row>
    <row r="633" spans="2:11" ht="14.25" customHeight="1">
      <c r="B633" s="65"/>
      <c r="C633" s="59"/>
      <c r="D633" s="59"/>
      <c r="E633" s="59"/>
      <c r="F633" s="59"/>
      <c r="G633" s="264"/>
      <c r="K633" s="44"/>
    </row>
    <row r="634" spans="2:11" ht="14.25" customHeight="1">
      <c r="B634" s="5" t="s">
        <v>400</v>
      </c>
      <c r="C634" s="231" t="s">
        <v>818</v>
      </c>
      <c r="D634" s="232" t="s">
        <v>358</v>
      </c>
      <c r="E634" s="232">
        <v>1</v>
      </c>
      <c r="F634" s="222">
        <v>672.17721678800001</v>
      </c>
      <c r="G634" s="326">
        <f t="shared" ref="G634:G649" si="26">F634*(100-$G$5)/100</f>
        <v>672.17721678800012</v>
      </c>
      <c r="K634" s="44"/>
    </row>
    <row r="635" spans="2:11" ht="14.25" customHeight="1">
      <c r="B635" s="5" t="s">
        <v>401</v>
      </c>
      <c r="C635" s="231" t="s">
        <v>819</v>
      </c>
      <c r="D635" s="232" t="s">
        <v>359</v>
      </c>
      <c r="E635" s="232">
        <v>1</v>
      </c>
      <c r="F635" s="222">
        <v>721.39926199000001</v>
      </c>
      <c r="G635" s="326">
        <f t="shared" si="26"/>
        <v>721.39926199000013</v>
      </c>
      <c r="K635" s="44"/>
    </row>
    <row r="636" spans="2:11" ht="14.25" customHeight="1">
      <c r="B636" s="230"/>
      <c r="C636" s="231" t="s">
        <v>820</v>
      </c>
      <c r="D636" s="232" t="s">
        <v>360</v>
      </c>
      <c r="E636" s="232">
        <v>1</v>
      </c>
      <c r="F636" s="222">
        <v>792.16048716860007</v>
      </c>
      <c r="G636" s="326">
        <f t="shared" si="26"/>
        <v>792.16048716860007</v>
      </c>
      <c r="K636" s="44"/>
    </row>
    <row r="637" spans="2:11" ht="14.25" customHeight="1">
      <c r="B637" s="230"/>
      <c r="C637" s="231" t="s">
        <v>821</v>
      </c>
      <c r="D637" s="232" t="s">
        <v>361</v>
      </c>
      <c r="E637" s="232">
        <v>1</v>
      </c>
      <c r="F637" s="222">
        <v>864.45763365940002</v>
      </c>
      <c r="G637" s="326">
        <f t="shared" si="26"/>
        <v>864.45763365940002</v>
      </c>
      <c r="K637" s="44"/>
    </row>
    <row r="638" spans="2:11" ht="14.25" customHeight="1">
      <c r="B638" s="230"/>
      <c r="C638" s="231" t="s">
        <v>822</v>
      </c>
      <c r="D638" s="232" t="s">
        <v>362</v>
      </c>
      <c r="E638" s="232">
        <v>1</v>
      </c>
      <c r="F638" s="222">
        <v>1185.9247549160002</v>
      </c>
      <c r="G638" s="326">
        <f t="shared" si="26"/>
        <v>1185.9247549160002</v>
      </c>
      <c r="K638" s="44"/>
    </row>
    <row r="639" spans="2:11" ht="14.25" customHeight="1">
      <c r="B639" s="230"/>
      <c r="C639" s="231" t="s">
        <v>823</v>
      </c>
      <c r="D639" s="232" t="s">
        <v>363</v>
      </c>
      <c r="E639" s="232">
        <v>1</v>
      </c>
      <c r="F639" s="222">
        <v>3071.7216857140002</v>
      </c>
      <c r="G639" s="326">
        <f t="shared" si="26"/>
        <v>3071.7216857139997</v>
      </c>
      <c r="K639" s="44"/>
    </row>
    <row r="640" spans="2:11" ht="14.25" customHeight="1">
      <c r="B640" s="230"/>
      <c r="C640" s="231" t="s">
        <v>824</v>
      </c>
      <c r="D640" s="232" t="s">
        <v>364</v>
      </c>
      <c r="E640" s="232">
        <v>1</v>
      </c>
      <c r="F640" s="222">
        <v>3276.2894730830003</v>
      </c>
      <c r="G640" s="326">
        <f t="shared" si="26"/>
        <v>3276.2894730829998</v>
      </c>
      <c r="K640" s="44"/>
    </row>
    <row r="641" spans="2:11" ht="14.25" customHeight="1">
      <c r="B641" s="230"/>
      <c r="C641" s="231" t="s">
        <v>825</v>
      </c>
      <c r="D641" s="232" t="s">
        <v>365</v>
      </c>
      <c r="E641" s="232">
        <v>1</v>
      </c>
      <c r="F641" s="222">
        <v>4580.6615770673998</v>
      </c>
      <c r="G641" s="326">
        <f t="shared" si="26"/>
        <v>4580.6615770673998</v>
      </c>
      <c r="K641" s="44"/>
    </row>
    <row r="642" spans="2:11" ht="14.25" customHeight="1">
      <c r="B642" s="230"/>
      <c r="C642" s="231" t="s">
        <v>826</v>
      </c>
      <c r="D642" s="232" t="s">
        <v>263</v>
      </c>
      <c r="E642" s="232">
        <v>1</v>
      </c>
      <c r="F642" s="222">
        <v>4785.2414583050004</v>
      </c>
      <c r="G642" s="326">
        <f t="shared" si="26"/>
        <v>4785.2414583050004</v>
      </c>
      <c r="K642" s="44"/>
    </row>
    <row r="643" spans="2:11" ht="14.25" customHeight="1">
      <c r="B643" s="230"/>
      <c r="C643" s="231" t="s">
        <v>827</v>
      </c>
      <c r="D643" s="232" t="s">
        <v>403</v>
      </c>
      <c r="E643" s="232">
        <v>1</v>
      </c>
      <c r="F643" s="222">
        <v>12717.573591439197</v>
      </c>
      <c r="G643" s="326">
        <f t="shared" si="26"/>
        <v>12717.573591439197</v>
      </c>
      <c r="K643" s="44"/>
    </row>
    <row r="644" spans="2:11" ht="14.25" customHeight="1">
      <c r="B644" s="230"/>
      <c r="C644" s="231" t="s">
        <v>828</v>
      </c>
      <c r="D644" s="232" t="s">
        <v>402</v>
      </c>
      <c r="E644" s="232">
        <v>1</v>
      </c>
      <c r="F644" s="222">
        <v>15074.0517942806</v>
      </c>
      <c r="G644" s="326">
        <f t="shared" si="26"/>
        <v>15074.0517942806</v>
      </c>
      <c r="K644" s="44"/>
    </row>
    <row r="645" spans="2:11" ht="14.25" customHeight="1">
      <c r="B645" s="65"/>
      <c r="C645" s="231" t="s">
        <v>829</v>
      </c>
      <c r="D645" s="232" t="s">
        <v>404</v>
      </c>
      <c r="E645" s="232">
        <v>1</v>
      </c>
      <c r="F645" s="222">
        <v>20534.554405866606</v>
      </c>
      <c r="G645" s="326">
        <f t="shared" si="26"/>
        <v>20534.554405866606</v>
      </c>
      <c r="K645" s="44"/>
    </row>
    <row r="646" spans="2:11" ht="14.25" customHeight="1">
      <c r="B646" s="65"/>
      <c r="C646" s="231" t="s">
        <v>830</v>
      </c>
      <c r="D646" s="232" t="s">
        <v>405</v>
      </c>
      <c r="E646" s="232">
        <v>1</v>
      </c>
      <c r="F646" s="222">
        <v>27174.825993251201</v>
      </c>
      <c r="G646" s="326">
        <f t="shared" si="26"/>
        <v>27174.825993251201</v>
      </c>
      <c r="K646" s="44"/>
    </row>
    <row r="647" spans="2:11" ht="14.25" customHeight="1">
      <c r="B647" s="65"/>
      <c r="C647" s="231" t="s">
        <v>831</v>
      </c>
      <c r="D647" s="232" t="s">
        <v>406</v>
      </c>
      <c r="E647" s="232">
        <v>1</v>
      </c>
      <c r="F647" s="222">
        <v>33244.448390744801</v>
      </c>
      <c r="G647" s="326">
        <f t="shared" si="26"/>
        <v>33244.448390744801</v>
      </c>
      <c r="K647" s="44"/>
    </row>
    <row r="648" spans="2:11" ht="14.25" customHeight="1">
      <c r="B648" s="65"/>
      <c r="C648" s="231" t="s">
        <v>832</v>
      </c>
      <c r="D648" s="232" t="s">
        <v>407</v>
      </c>
      <c r="E648" s="232">
        <v>1</v>
      </c>
      <c r="F648" s="222">
        <v>33244.448390744801</v>
      </c>
      <c r="G648" s="326">
        <f t="shared" si="26"/>
        <v>33244.448390744801</v>
      </c>
      <c r="K648" s="44"/>
    </row>
    <row r="649" spans="2:11" ht="14.25" customHeight="1">
      <c r="B649" s="65"/>
      <c r="C649" s="231" t="s">
        <v>833</v>
      </c>
      <c r="D649" s="232" t="s">
        <v>408</v>
      </c>
      <c r="E649" s="232">
        <v>1</v>
      </c>
      <c r="F649" s="222">
        <v>33822.801374934003</v>
      </c>
      <c r="G649" s="326">
        <f t="shared" si="26"/>
        <v>33822.801374934003</v>
      </c>
      <c r="K649" s="44"/>
    </row>
    <row r="650" spans="2:11" ht="14.25" customHeight="1" thickBot="1">
      <c r="B650" s="69"/>
      <c r="C650" s="250"/>
      <c r="D650" s="251"/>
      <c r="E650" s="251"/>
      <c r="F650" s="252"/>
      <c r="G650" s="253"/>
      <c r="K650" s="44"/>
    </row>
    <row r="651" spans="2:11" ht="14.25" customHeight="1" thickBot="1">
      <c r="B651" s="10"/>
      <c r="C651" s="67"/>
      <c r="E651" s="8"/>
      <c r="F651" s="68"/>
      <c r="G651" s="18"/>
      <c r="K651" s="44"/>
    </row>
    <row r="652" spans="2:11" ht="14.25" customHeight="1">
      <c r="B652" s="21"/>
      <c r="C652" s="235"/>
      <c r="D652" s="105"/>
      <c r="E652" s="105"/>
      <c r="F652" s="236"/>
      <c r="G652" s="237"/>
      <c r="K652" s="44"/>
    </row>
    <row r="653" spans="2:11" ht="14.25" customHeight="1">
      <c r="B653" s="4"/>
      <c r="C653" s="59"/>
      <c r="D653" s="59"/>
      <c r="E653" s="29"/>
      <c r="F653" s="255"/>
      <c r="G653" s="264"/>
      <c r="K653" s="44"/>
    </row>
    <row r="654" spans="2:11" ht="14.25" customHeight="1">
      <c r="B654" s="5" t="s">
        <v>400</v>
      </c>
      <c r="C654" s="231" t="s">
        <v>834</v>
      </c>
      <c r="D654" s="232" t="s">
        <v>358</v>
      </c>
      <c r="E654" s="232">
        <v>1</v>
      </c>
      <c r="F654" s="222">
        <v>672.17721678800001</v>
      </c>
      <c r="G654" s="326">
        <f t="shared" ref="G654:G662" si="27">F654*(100-$G$5)/100</f>
        <v>672.17721678800012</v>
      </c>
      <c r="K654" s="44"/>
    </row>
    <row r="655" spans="2:11" ht="14.25" customHeight="1">
      <c r="B655" s="5" t="s">
        <v>1593</v>
      </c>
      <c r="C655" s="231" t="s">
        <v>835</v>
      </c>
      <c r="D655" s="232" t="s">
        <v>359</v>
      </c>
      <c r="E655" s="232">
        <v>1</v>
      </c>
      <c r="F655" s="222">
        <v>721.39926199000001</v>
      </c>
      <c r="G655" s="326">
        <f t="shared" si="27"/>
        <v>721.39926199000013</v>
      </c>
      <c r="K655" s="44"/>
    </row>
    <row r="656" spans="2:11" ht="14.25" customHeight="1">
      <c r="B656" s="230"/>
      <c r="C656" s="231" t="s">
        <v>836</v>
      </c>
      <c r="D656" s="232" t="s">
        <v>360</v>
      </c>
      <c r="E656" s="232">
        <v>1</v>
      </c>
      <c r="F656" s="222">
        <v>792.16048716860007</v>
      </c>
      <c r="G656" s="326">
        <f t="shared" si="27"/>
        <v>792.16048716860007</v>
      </c>
      <c r="K656" s="44"/>
    </row>
    <row r="657" spans="2:11" ht="14.25" customHeight="1">
      <c r="B657" s="230"/>
      <c r="C657" s="231" t="s">
        <v>837</v>
      </c>
      <c r="D657" s="232" t="s">
        <v>361</v>
      </c>
      <c r="E657" s="232">
        <v>1</v>
      </c>
      <c r="F657" s="222">
        <v>864.45763365940002</v>
      </c>
      <c r="G657" s="326">
        <f t="shared" si="27"/>
        <v>864.45763365940002</v>
      </c>
      <c r="K657" s="44"/>
    </row>
    <row r="658" spans="2:11" ht="14.25" customHeight="1">
      <c r="B658" s="230"/>
      <c r="C658" s="231" t="s">
        <v>838</v>
      </c>
      <c r="D658" s="232" t="s">
        <v>362</v>
      </c>
      <c r="E658" s="232">
        <v>1</v>
      </c>
      <c r="F658" s="222">
        <v>1185.9247549160002</v>
      </c>
      <c r="G658" s="326">
        <f t="shared" si="27"/>
        <v>1185.9247549160002</v>
      </c>
      <c r="K658" s="44"/>
    </row>
    <row r="659" spans="2:11" ht="14.25" customHeight="1">
      <c r="B659" s="230"/>
      <c r="C659" s="231" t="s">
        <v>839</v>
      </c>
      <c r="D659" s="232" t="s">
        <v>363</v>
      </c>
      <c r="E659" s="232">
        <v>1</v>
      </c>
      <c r="F659" s="222">
        <v>3071.7216857140002</v>
      </c>
      <c r="G659" s="326">
        <f t="shared" si="27"/>
        <v>3071.7216857139997</v>
      </c>
      <c r="K659" s="44"/>
    </row>
    <row r="660" spans="2:11" ht="14.25" customHeight="1">
      <c r="B660" s="230"/>
      <c r="C660" s="231" t="s">
        <v>840</v>
      </c>
      <c r="D660" s="232" t="s">
        <v>364</v>
      </c>
      <c r="E660" s="232">
        <v>1</v>
      </c>
      <c r="F660" s="222">
        <v>3276.2894730830003</v>
      </c>
      <c r="G660" s="326">
        <f t="shared" si="27"/>
        <v>3276.2894730829998</v>
      </c>
      <c r="K660" s="44"/>
    </row>
    <row r="661" spans="2:11" ht="14.25" customHeight="1">
      <c r="B661" s="230"/>
      <c r="C661" s="231" t="s">
        <v>841</v>
      </c>
      <c r="D661" s="232" t="s">
        <v>365</v>
      </c>
      <c r="E661" s="232">
        <v>1</v>
      </c>
      <c r="F661" s="222">
        <v>4580.6615770673998</v>
      </c>
      <c r="G661" s="326">
        <f t="shared" si="27"/>
        <v>4580.6615770673998</v>
      </c>
      <c r="K661" s="44"/>
    </row>
    <row r="662" spans="2:11" ht="14.25" customHeight="1">
      <c r="B662" s="230"/>
      <c r="C662" s="231" t="s">
        <v>842</v>
      </c>
      <c r="D662" s="232" t="s">
        <v>263</v>
      </c>
      <c r="E662" s="232">
        <v>1</v>
      </c>
      <c r="F662" s="222">
        <v>4785.2414583050004</v>
      </c>
      <c r="G662" s="326">
        <f t="shared" si="27"/>
        <v>4785.2414583050004</v>
      </c>
      <c r="K662" s="44"/>
    </row>
    <row r="663" spans="2:11" ht="14.25" customHeight="1" thickBot="1">
      <c r="B663" s="249"/>
      <c r="C663" s="250"/>
      <c r="D663" s="250"/>
      <c r="E663" s="251"/>
      <c r="F663" s="252"/>
      <c r="G663" s="265"/>
      <c r="K663" s="44"/>
    </row>
    <row r="664" spans="2:11" ht="14.25" customHeight="1" thickBot="1">
      <c r="B664" s="244"/>
      <c r="C664" s="28"/>
      <c r="D664" s="28"/>
      <c r="E664" s="245"/>
      <c r="F664" s="246"/>
      <c r="G664" s="28"/>
      <c r="K664" s="44"/>
    </row>
    <row r="665" spans="2:11" ht="14.25" customHeight="1">
      <c r="B665" s="229"/>
      <c r="C665" s="235"/>
      <c r="D665" s="235"/>
      <c r="E665" s="105"/>
      <c r="F665" s="236"/>
      <c r="G665" s="263"/>
      <c r="K665" s="44"/>
    </row>
    <row r="666" spans="2:11" ht="14.25" customHeight="1">
      <c r="B666" s="230"/>
      <c r="C666" s="59"/>
      <c r="D666" s="59"/>
      <c r="E666" s="59"/>
      <c r="F666" s="59"/>
      <c r="G666" s="264"/>
      <c r="K666" s="44"/>
    </row>
    <row r="667" spans="2:11" ht="14.25" customHeight="1">
      <c r="B667" s="5" t="s">
        <v>400</v>
      </c>
      <c r="C667" s="231" t="s">
        <v>843</v>
      </c>
      <c r="D667" s="232" t="s">
        <v>358</v>
      </c>
      <c r="E667" s="232">
        <v>1</v>
      </c>
      <c r="F667" s="222">
        <v>785.99261418260005</v>
      </c>
      <c r="G667" s="326">
        <f>F667*(100-$G$5)/100</f>
        <v>785.99261418260005</v>
      </c>
      <c r="K667" s="44"/>
    </row>
    <row r="668" spans="2:11" ht="14.25" customHeight="1">
      <c r="B668" s="5" t="s">
        <v>1594</v>
      </c>
      <c r="C668" s="231" t="s">
        <v>844</v>
      </c>
      <c r="D668" s="232" t="s">
        <v>359</v>
      </c>
      <c r="E668" s="232">
        <v>1</v>
      </c>
      <c r="F668" s="222">
        <v>844.45437499499997</v>
      </c>
      <c r="G668" s="326">
        <f>F668*(100-$G$5)/100</f>
        <v>844.45437499499997</v>
      </c>
      <c r="K668" s="44"/>
    </row>
    <row r="669" spans="2:11" ht="14.25" customHeight="1">
      <c r="B669" s="230"/>
      <c r="C669" s="231" t="s">
        <v>845</v>
      </c>
      <c r="D669" s="232" t="s">
        <v>360</v>
      </c>
      <c r="E669" s="232">
        <v>1</v>
      </c>
      <c r="F669" s="222">
        <v>927.51506453979994</v>
      </c>
      <c r="G669" s="326">
        <f>F669*(100-$G$5)/100</f>
        <v>927.51506453979994</v>
      </c>
      <c r="K669" s="44"/>
    </row>
    <row r="670" spans="2:11" ht="14.25" customHeight="1">
      <c r="B670" s="230"/>
      <c r="C670" s="231" t="s">
        <v>846</v>
      </c>
      <c r="D670" s="232" t="s">
        <v>361</v>
      </c>
      <c r="E670" s="232">
        <v>1</v>
      </c>
      <c r="F670" s="222">
        <v>1012.1116753968</v>
      </c>
      <c r="G670" s="326">
        <f>F670*(100-$G$5)/100</f>
        <v>1012.1116753968</v>
      </c>
      <c r="K670" s="44"/>
    </row>
    <row r="671" spans="2:11" ht="14.25" customHeight="1">
      <c r="B671" s="230"/>
      <c r="C671" s="231" t="s">
        <v>847</v>
      </c>
      <c r="D671" s="232" t="s">
        <v>362</v>
      </c>
      <c r="E671" s="232">
        <v>1</v>
      </c>
      <c r="F671" s="222">
        <v>1387.4327935292001</v>
      </c>
      <c r="G671" s="326">
        <f>F671*(100-$G$5)/100</f>
        <v>1387.4327935292001</v>
      </c>
      <c r="K671" s="44"/>
    </row>
    <row r="672" spans="2:11" ht="14.25" customHeight="1">
      <c r="B672" s="230"/>
      <c r="C672" s="59"/>
      <c r="D672" s="59"/>
      <c r="E672" s="29"/>
      <c r="F672" s="30"/>
      <c r="G672" s="264"/>
    </row>
    <row r="673" spans="2:7" ht="14.25" customHeight="1" thickBot="1">
      <c r="B673" s="249"/>
      <c r="C673" s="266"/>
      <c r="D673" s="251"/>
      <c r="E673" s="250"/>
      <c r="F673" s="250"/>
      <c r="G673" s="267"/>
    </row>
    <row r="674" spans="2:7" ht="14.25" customHeight="1" thickBot="1"/>
    <row r="675" spans="2:7" ht="14.25" customHeight="1">
      <c r="B675" s="229"/>
      <c r="C675" s="235"/>
      <c r="D675" s="235"/>
      <c r="E675" s="105"/>
      <c r="F675" s="236"/>
      <c r="G675" s="263"/>
    </row>
    <row r="676" spans="2:7" ht="14.25" customHeight="1">
      <c r="B676" s="5" t="s">
        <v>2249</v>
      </c>
      <c r="C676" s="231" t="s">
        <v>2251</v>
      </c>
      <c r="D676" s="232" t="s">
        <v>2255</v>
      </c>
      <c r="E676" s="232">
        <v>1</v>
      </c>
      <c r="F676" s="222">
        <v>1172.9697686437498</v>
      </c>
      <c r="G676" s="326">
        <f>F676*(100-$G$5)/100</f>
        <v>1172.9697686437498</v>
      </c>
    </row>
    <row r="677" spans="2:7" ht="14.25" customHeight="1">
      <c r="B677" s="5" t="s">
        <v>2250</v>
      </c>
      <c r="C677" s="231" t="s">
        <v>2252</v>
      </c>
      <c r="D677" s="232" t="s">
        <v>2256</v>
      </c>
      <c r="E677" s="232">
        <v>1</v>
      </c>
      <c r="F677" s="222">
        <v>1228.5259775249999</v>
      </c>
      <c r="G677" s="326">
        <f>F677*(100-$G$5)/100</f>
        <v>1228.5259775249999</v>
      </c>
    </row>
    <row r="678" spans="2:7" ht="14.25" customHeight="1">
      <c r="B678" s="230"/>
      <c r="C678" s="231" t="s">
        <v>2253</v>
      </c>
      <c r="D678" s="232" t="s">
        <v>2257</v>
      </c>
      <c r="E678" s="232">
        <v>1</v>
      </c>
      <c r="F678" s="222">
        <v>1297.7091810374995</v>
      </c>
      <c r="G678" s="326">
        <f>F678*(100-$G$5)/100</f>
        <v>1297.7091810374995</v>
      </c>
    </row>
    <row r="679" spans="2:7" ht="14.25" customHeight="1">
      <c r="B679" s="230"/>
      <c r="C679" s="231" t="s">
        <v>2254</v>
      </c>
      <c r="D679" s="232" t="s">
        <v>2258</v>
      </c>
      <c r="E679" s="232">
        <v>1</v>
      </c>
      <c r="F679" s="222">
        <v>1418.2556720062496</v>
      </c>
      <c r="G679" s="326">
        <f>F679*(100-$G$5)/100</f>
        <v>1418.2556720062496</v>
      </c>
    </row>
    <row r="680" spans="2:7" ht="14.25" customHeight="1">
      <c r="B680" s="230"/>
      <c r="C680" s="59"/>
      <c r="D680" s="59"/>
      <c r="E680" s="29"/>
      <c r="F680" s="30"/>
      <c r="G680" s="264"/>
    </row>
    <row r="681" spans="2:7" ht="14.25" customHeight="1" thickBot="1">
      <c r="B681" s="249"/>
      <c r="C681" s="266"/>
      <c r="D681" s="251"/>
      <c r="E681" s="250"/>
      <c r="F681" s="250"/>
      <c r="G681" s="267"/>
    </row>
    <row r="682" spans="2:7" ht="14.25" customHeight="1" thickBot="1"/>
    <row r="683" spans="2:7" ht="14.25" customHeight="1">
      <c r="B683" s="229"/>
      <c r="C683" s="235"/>
      <c r="D683" s="105"/>
      <c r="E683" s="105"/>
      <c r="F683" s="236"/>
      <c r="G683" s="237"/>
    </row>
    <row r="684" spans="2:7" ht="14.25" customHeight="1">
      <c r="B684" s="243" t="s">
        <v>2373</v>
      </c>
      <c r="C684" s="1051"/>
      <c r="D684" s="1051"/>
      <c r="E684" s="1051"/>
      <c r="F684" s="1051"/>
      <c r="G684" s="1052"/>
    </row>
    <row r="685" spans="2:7" ht="14.25" customHeight="1">
      <c r="B685" s="243"/>
      <c r="C685" s="239"/>
      <c r="D685" s="240"/>
      <c r="E685" s="240"/>
      <c r="F685" s="324"/>
      <c r="G685" s="855"/>
    </row>
    <row r="686" spans="2:7" ht="14.25" customHeight="1">
      <c r="B686" s="243"/>
      <c r="C686" s="239">
        <v>170164032</v>
      </c>
      <c r="D686" s="240" t="s">
        <v>98</v>
      </c>
      <c r="E686" s="240">
        <v>1</v>
      </c>
      <c r="F686" s="324">
        <v>369.82549999999998</v>
      </c>
      <c r="G686" s="325">
        <f>F686*(100-$G$5)/100</f>
        <v>369.82549999999998</v>
      </c>
    </row>
    <row r="687" spans="2:7" ht="14.25" customHeight="1">
      <c r="B687" s="243"/>
      <c r="C687" s="231">
        <v>170165040</v>
      </c>
      <c r="D687" s="232" t="s">
        <v>100</v>
      </c>
      <c r="E687" s="232">
        <v>1</v>
      </c>
      <c r="F687" s="222">
        <v>415.38749999999999</v>
      </c>
      <c r="G687" s="326">
        <f>F687*(100-$G$5)/100</f>
        <v>415.38749999999999</v>
      </c>
    </row>
    <row r="688" spans="2:7" ht="14.25" customHeight="1">
      <c r="B688" s="230"/>
      <c r="C688" s="59"/>
      <c r="D688" s="29"/>
      <c r="E688" s="29"/>
      <c r="F688" s="221"/>
      <c r="G688" s="203"/>
    </row>
    <row r="689" spans="2:7" ht="14.25" customHeight="1">
      <c r="B689" s="230"/>
      <c r="C689" s="59"/>
      <c r="D689" s="29"/>
      <c r="E689" s="29"/>
      <c r="F689" s="221"/>
      <c r="G689" s="203"/>
    </row>
    <row r="690" spans="2:7" ht="14.25" customHeight="1" thickBot="1">
      <c r="B690" s="249"/>
      <c r="C690" s="250"/>
      <c r="D690" s="251"/>
      <c r="E690" s="251"/>
      <c r="F690" s="252"/>
      <c r="G690" s="253"/>
    </row>
  </sheetData>
  <mergeCells count="30">
    <mergeCell ref="C684:G684"/>
    <mergeCell ref="B2:G2"/>
    <mergeCell ref="B3:B5"/>
    <mergeCell ref="E3:E5"/>
    <mergeCell ref="D3:D5"/>
    <mergeCell ref="C250:G251"/>
    <mergeCell ref="C75:G76"/>
    <mergeCell ref="C87:G88"/>
    <mergeCell ref="C7:G9"/>
    <mergeCell ref="C33:G35"/>
    <mergeCell ref="C64:G64"/>
    <mergeCell ref="C167:G168"/>
    <mergeCell ref="C3:C5"/>
    <mergeCell ref="C226:G227"/>
    <mergeCell ref="F3:F5"/>
    <mergeCell ref="G3:G4"/>
    <mergeCell ref="C552:G552"/>
    <mergeCell ref="C418:G419"/>
    <mergeCell ref="C102:G103"/>
    <mergeCell ref="C269:G270"/>
    <mergeCell ref="C305:G306"/>
    <mergeCell ref="C330:G331"/>
    <mergeCell ref="C369:G370"/>
    <mergeCell ref="C290:G291"/>
    <mergeCell ref="C397:G398"/>
    <mergeCell ref="C439:G440"/>
    <mergeCell ref="C497:G498"/>
    <mergeCell ref="C316:G317"/>
    <mergeCell ref="C352:G353"/>
    <mergeCell ref="C382:G383"/>
  </mergeCells>
  <phoneticPr fontId="0" type="noConversion"/>
  <printOptions horizontalCentered="1"/>
  <pageMargins left="0.59055118110236227" right="0.39370078740157483" top="0" bottom="1.1811023622047245" header="0" footer="0"/>
  <pageSetup paperSize="9" scale="85" fitToHeight="0" orientation="portrait" r:id="rId1"/>
  <headerFooter scaleWithDoc="0">
    <oddFooter>&amp;L&amp;"-,Obyčejné"
&amp;"-,Tučné"CLEVELINGS s.r.o.&amp;"-,Obyčejné"
Míškovice 238
768 52 Míškovice&amp;C&amp;G&amp;R
&amp;"Calibri,Obyčejné"Tel.:  +420 573 033 029
sales@clevelings.cz
www.clevelings.cz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2"/>
  </sheetPr>
  <dimension ref="B1:K358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53" customWidth="1"/>
    <col min="2" max="2" width="37.7109375" style="53" customWidth="1"/>
    <col min="3" max="3" width="18.28515625" style="1" customWidth="1"/>
    <col min="4" max="4" width="15.7109375" style="53" customWidth="1"/>
    <col min="5" max="5" width="15.7109375" style="54" customWidth="1"/>
    <col min="6" max="6" width="15.7109375" style="3" customWidth="1"/>
    <col min="7" max="7" width="1.28515625" style="53" customWidth="1"/>
    <col min="8" max="10" width="9.140625" style="53"/>
    <col min="11" max="11" width="9.140625" style="468"/>
    <col min="12" max="16384" width="9.140625" style="53"/>
  </cols>
  <sheetData>
    <row r="1" spans="2:6" ht="12.75" customHeight="1"/>
    <row r="2" spans="2:6" ht="20.85" customHeight="1">
      <c r="B2" s="1029" t="s">
        <v>1429</v>
      </c>
      <c r="C2" s="1065"/>
      <c r="D2" s="1065"/>
      <c r="E2" s="1065"/>
      <c r="F2" s="1065"/>
    </row>
    <row r="3" spans="2:6" ht="14.25" customHeight="1">
      <c r="B3" s="1066" t="s">
        <v>1424</v>
      </c>
      <c r="C3" s="1077" t="s">
        <v>1377</v>
      </c>
      <c r="D3" s="1069" t="s">
        <v>1545</v>
      </c>
      <c r="E3" s="1074" t="s">
        <v>1546</v>
      </c>
      <c r="F3" s="1072" t="s">
        <v>1547</v>
      </c>
    </row>
    <row r="4" spans="2:6" ht="14.25" customHeight="1">
      <c r="B4" s="1067"/>
      <c r="C4" s="1078"/>
      <c r="D4" s="1070"/>
      <c r="E4" s="1075"/>
      <c r="F4" s="1073"/>
    </row>
    <row r="5" spans="2:6" ht="14.25" customHeight="1">
      <c r="B5" s="1068"/>
      <c r="C5" s="1079"/>
      <c r="D5" s="1071"/>
      <c r="E5" s="1076"/>
      <c r="F5" s="674">
        <f>'RABATOVÝ LIST '!J11</f>
        <v>0</v>
      </c>
    </row>
    <row r="6" spans="2:6" ht="14.25" customHeight="1" thickBot="1">
      <c r="B6" s="178"/>
      <c r="C6" s="179"/>
      <c r="D6" s="180"/>
      <c r="E6" s="181"/>
      <c r="F6" s="182"/>
    </row>
    <row r="7" spans="2:6" ht="14.25" customHeight="1">
      <c r="B7" s="190"/>
      <c r="C7" s="191"/>
      <c r="D7" s="192"/>
      <c r="E7" s="193"/>
      <c r="F7" s="194"/>
    </row>
    <row r="8" spans="2:6" ht="14.25" customHeight="1">
      <c r="B8" s="195"/>
      <c r="C8" s="1045" t="s">
        <v>1569</v>
      </c>
      <c r="D8" s="1045"/>
      <c r="E8" s="1045"/>
      <c r="F8" s="1046"/>
    </row>
    <row r="9" spans="2:6" ht="14.25" customHeight="1">
      <c r="B9" s="196"/>
      <c r="C9" s="1045"/>
      <c r="D9" s="1045"/>
      <c r="E9" s="1045"/>
      <c r="F9" s="1046"/>
    </row>
    <row r="10" spans="2:6" ht="14.25" customHeight="1">
      <c r="B10" s="208"/>
      <c r="C10" s="393">
        <v>18116032</v>
      </c>
      <c r="D10" s="394">
        <v>32</v>
      </c>
      <c r="E10" s="395">
        <v>1525.3115753792006</v>
      </c>
      <c r="F10" s="396">
        <f t="shared" ref="F10:F27" si="0">(E10*(100-$F$5))/100</f>
        <v>1525.3115753792006</v>
      </c>
    </row>
    <row r="11" spans="2:6" ht="14.25" customHeight="1">
      <c r="B11" s="466" t="s">
        <v>1595</v>
      </c>
      <c r="C11" s="197">
        <v>18116040</v>
      </c>
      <c r="D11" s="189">
        <v>40</v>
      </c>
      <c r="E11" s="198">
        <v>1659.5315279872004</v>
      </c>
      <c r="F11" s="199">
        <f t="shared" si="0"/>
        <v>1659.5315279872004</v>
      </c>
    </row>
    <row r="12" spans="2:6" ht="14.25" customHeight="1">
      <c r="B12" s="196"/>
      <c r="C12" s="197">
        <v>18116050</v>
      </c>
      <c r="D12" s="189">
        <v>50</v>
      </c>
      <c r="E12" s="198">
        <v>2287.9479202944008</v>
      </c>
      <c r="F12" s="199">
        <f t="shared" si="0"/>
        <v>2287.9479202944008</v>
      </c>
    </row>
    <row r="13" spans="2:6" ht="14.25" customHeight="1">
      <c r="B13" s="196"/>
      <c r="C13" s="197">
        <v>18116063</v>
      </c>
      <c r="D13" s="189">
        <v>63</v>
      </c>
      <c r="E13" s="198">
        <v>3197.0272419904004</v>
      </c>
      <c r="F13" s="199">
        <f t="shared" si="0"/>
        <v>3197.0272419904004</v>
      </c>
    </row>
    <row r="14" spans="2:6" ht="14.25" customHeight="1">
      <c r="B14" s="200"/>
      <c r="C14" s="197">
        <v>18116075</v>
      </c>
      <c r="D14" s="189">
        <v>75</v>
      </c>
      <c r="E14" s="198">
        <v>3508.1764416384003</v>
      </c>
      <c r="F14" s="199">
        <f t="shared" si="0"/>
        <v>3508.1764416384003</v>
      </c>
    </row>
    <row r="15" spans="2:6" ht="14.25" customHeight="1">
      <c r="B15" s="200"/>
      <c r="C15" s="197">
        <v>18116090</v>
      </c>
      <c r="D15" s="189">
        <v>90</v>
      </c>
      <c r="E15" s="198">
        <v>3886.4680222144007</v>
      </c>
      <c r="F15" s="199">
        <f t="shared" si="0"/>
        <v>3886.4680222144007</v>
      </c>
    </row>
    <row r="16" spans="2:6" ht="14.25" customHeight="1">
      <c r="B16" s="200"/>
      <c r="C16" s="197">
        <v>18116110</v>
      </c>
      <c r="D16" s="189">
        <v>110</v>
      </c>
      <c r="E16" s="198">
        <v>5024.3239893504006</v>
      </c>
      <c r="F16" s="199">
        <f t="shared" si="0"/>
        <v>5024.3239893504006</v>
      </c>
    </row>
    <row r="17" spans="2:6" ht="14.25" customHeight="1">
      <c r="B17" s="200"/>
      <c r="C17" s="197">
        <v>18116125</v>
      </c>
      <c r="D17" s="189">
        <v>125</v>
      </c>
      <c r="E17" s="198">
        <v>5597.846948601602</v>
      </c>
      <c r="F17" s="199">
        <f t="shared" si="0"/>
        <v>5597.846948601602</v>
      </c>
    </row>
    <row r="18" spans="2:6" ht="14.25" customHeight="1">
      <c r="B18" s="200"/>
      <c r="C18" s="197">
        <v>18116140</v>
      </c>
      <c r="D18" s="189">
        <v>140</v>
      </c>
      <c r="E18" s="198">
        <v>6296.4387946432025</v>
      </c>
      <c r="F18" s="199">
        <f t="shared" si="0"/>
        <v>6296.4387946432025</v>
      </c>
    </row>
    <row r="19" spans="2:6" ht="14.25" customHeight="1">
      <c r="B19" s="200"/>
      <c r="C19" s="197">
        <v>18116160</v>
      </c>
      <c r="D19" s="189">
        <v>160</v>
      </c>
      <c r="E19" s="198">
        <v>7394.6444638528019</v>
      </c>
      <c r="F19" s="199">
        <f t="shared" si="0"/>
        <v>7394.6444638528019</v>
      </c>
    </row>
    <row r="20" spans="2:6" ht="14.25" customHeight="1">
      <c r="B20" s="200"/>
      <c r="C20" s="197">
        <v>18116180</v>
      </c>
      <c r="D20" s="189">
        <v>180</v>
      </c>
      <c r="E20" s="198">
        <v>12367.134016652804</v>
      </c>
      <c r="F20" s="199">
        <f t="shared" si="0"/>
        <v>12367.134016652803</v>
      </c>
    </row>
    <row r="21" spans="2:6" ht="14.25" customHeight="1">
      <c r="B21" s="200"/>
      <c r="C21" s="197">
        <v>18116200</v>
      </c>
      <c r="D21" s="189">
        <v>200</v>
      </c>
      <c r="E21" s="198">
        <v>14975.382202412802</v>
      </c>
      <c r="F21" s="199">
        <f t="shared" si="0"/>
        <v>14975.382202412802</v>
      </c>
    </row>
    <row r="22" spans="2:6" ht="14.25" customHeight="1">
      <c r="B22" s="200"/>
      <c r="C22" s="197">
        <v>18116225</v>
      </c>
      <c r="D22" s="189">
        <v>225</v>
      </c>
      <c r="E22" s="198">
        <v>17870.398348723204</v>
      </c>
      <c r="F22" s="199">
        <f t="shared" si="0"/>
        <v>17870.398348723204</v>
      </c>
    </row>
    <row r="23" spans="2:6" ht="14.25" customHeight="1">
      <c r="B23" s="200"/>
      <c r="C23" s="197">
        <v>18116250</v>
      </c>
      <c r="D23" s="189">
        <v>250</v>
      </c>
      <c r="E23" s="198">
        <v>20832.517990412802</v>
      </c>
      <c r="F23" s="199">
        <f t="shared" si="0"/>
        <v>20832.517990412802</v>
      </c>
    </row>
    <row r="24" spans="2:6" ht="14.25" customHeight="1">
      <c r="B24" s="200"/>
      <c r="C24" s="197">
        <v>18116280</v>
      </c>
      <c r="D24" s="189">
        <v>280</v>
      </c>
      <c r="E24" s="198">
        <v>24767.787376371209</v>
      </c>
      <c r="F24" s="199">
        <f t="shared" si="0"/>
        <v>24767.787376371209</v>
      </c>
    </row>
    <row r="25" spans="2:6" ht="14.25" customHeight="1">
      <c r="B25" s="200"/>
      <c r="C25" s="197">
        <v>18116315</v>
      </c>
      <c r="D25" s="189">
        <v>315</v>
      </c>
      <c r="E25" s="198">
        <v>30039.216066496003</v>
      </c>
      <c r="F25" s="199">
        <f t="shared" si="0"/>
        <v>30039.216066496003</v>
      </c>
    </row>
    <row r="26" spans="2:6" ht="14.25" customHeight="1">
      <c r="B26" s="200"/>
      <c r="C26" s="197">
        <v>18116355</v>
      </c>
      <c r="D26" s="189">
        <v>355</v>
      </c>
      <c r="E26" s="198">
        <v>54947.341388486399</v>
      </c>
      <c r="F26" s="199">
        <f t="shared" si="0"/>
        <v>54947.341388486399</v>
      </c>
    </row>
    <row r="27" spans="2:6" ht="14.25" customHeight="1">
      <c r="B27" s="200"/>
      <c r="C27" s="197">
        <v>18116400</v>
      </c>
      <c r="D27" s="189">
        <v>400</v>
      </c>
      <c r="E27" s="198">
        <v>60432.316550771218</v>
      </c>
      <c r="F27" s="199">
        <f t="shared" si="0"/>
        <v>60432.316550771218</v>
      </c>
    </row>
    <row r="28" spans="2:6" ht="14.25" customHeight="1">
      <c r="B28" s="200"/>
      <c r="C28" s="362">
        <v>18116450</v>
      </c>
      <c r="D28" s="363">
        <v>450</v>
      </c>
      <c r="E28" s="338" t="s">
        <v>1373</v>
      </c>
      <c r="F28" s="339" t="s">
        <v>1373</v>
      </c>
    </row>
    <row r="29" spans="2:6" ht="14.25" customHeight="1">
      <c r="B29" s="200"/>
      <c r="C29" s="362">
        <v>18116500</v>
      </c>
      <c r="D29" s="363">
        <v>500</v>
      </c>
      <c r="E29" s="338" t="s">
        <v>1373</v>
      </c>
      <c r="F29" s="339" t="s">
        <v>1373</v>
      </c>
    </row>
    <row r="30" spans="2:6" ht="14.25" customHeight="1">
      <c r="B30" s="200"/>
      <c r="C30" s="362">
        <v>18116560</v>
      </c>
      <c r="D30" s="363">
        <v>560</v>
      </c>
      <c r="E30" s="338" t="s">
        <v>1373</v>
      </c>
      <c r="F30" s="366" t="s">
        <v>1373</v>
      </c>
    </row>
    <row r="31" spans="2:6" ht="14.25" customHeight="1">
      <c r="B31" s="200"/>
      <c r="C31" s="362">
        <v>18116630</v>
      </c>
      <c r="D31" s="363">
        <v>630</v>
      </c>
      <c r="E31" s="338" t="s">
        <v>1373</v>
      </c>
      <c r="F31" s="339" t="s">
        <v>1373</v>
      </c>
    </row>
    <row r="32" spans="2:6" ht="14.25" customHeight="1">
      <c r="B32" s="200"/>
      <c r="C32" s="362">
        <v>18116710</v>
      </c>
      <c r="D32" s="363">
        <v>710</v>
      </c>
      <c r="E32" s="338" t="s">
        <v>1373</v>
      </c>
      <c r="F32" s="339" t="s">
        <v>1373</v>
      </c>
    </row>
    <row r="33" spans="2:6" ht="14.25" customHeight="1">
      <c r="B33" s="200"/>
      <c r="C33" s="362">
        <v>18116800</v>
      </c>
      <c r="D33" s="363">
        <v>800</v>
      </c>
      <c r="E33" s="338" t="s">
        <v>1373</v>
      </c>
      <c r="F33" s="339" t="s">
        <v>1373</v>
      </c>
    </row>
    <row r="34" spans="2:6" ht="14.25" customHeight="1">
      <c r="B34" s="200"/>
      <c r="C34" s="1063" t="s">
        <v>1568</v>
      </c>
      <c r="D34" s="1063"/>
      <c r="E34" s="1063"/>
      <c r="F34" s="1064"/>
    </row>
    <row r="35" spans="2:6" ht="14.25" customHeight="1">
      <c r="B35" s="200"/>
      <c r="C35" s="1045"/>
      <c r="D35" s="1045"/>
      <c r="E35" s="1045"/>
      <c r="F35" s="1046"/>
    </row>
    <row r="36" spans="2:6" ht="14.25" customHeight="1">
      <c r="B36" s="200"/>
      <c r="C36" s="397">
        <v>18110032</v>
      </c>
      <c r="D36" s="398">
        <v>32</v>
      </c>
      <c r="E36" s="399" t="s">
        <v>1373</v>
      </c>
      <c r="F36" s="400" t="s">
        <v>1373</v>
      </c>
    </row>
    <row r="37" spans="2:6" ht="14.25" customHeight="1">
      <c r="B37" s="196"/>
      <c r="C37" s="362">
        <v>18110040</v>
      </c>
      <c r="D37" s="363">
        <v>40</v>
      </c>
      <c r="E37" s="364" t="s">
        <v>1373</v>
      </c>
      <c r="F37" s="365" t="s">
        <v>1373</v>
      </c>
    </row>
    <row r="38" spans="2:6" ht="14.25" customHeight="1">
      <c r="B38" s="196"/>
      <c r="C38" s="197">
        <v>18110050</v>
      </c>
      <c r="D38" s="189">
        <v>50</v>
      </c>
      <c r="E38" s="198">
        <v>1897.4592392448008</v>
      </c>
      <c r="F38" s="199">
        <f t="shared" ref="F38:F52" si="1">(E38*(100-$F$5))/100</f>
        <v>1897.4592392448008</v>
      </c>
    </row>
    <row r="39" spans="2:6" ht="14.25" customHeight="1">
      <c r="B39" s="196"/>
      <c r="C39" s="197">
        <v>18110063</v>
      </c>
      <c r="D39" s="189">
        <v>63</v>
      </c>
      <c r="E39" s="198">
        <v>2779.0983253376007</v>
      </c>
      <c r="F39" s="199">
        <f t="shared" si="1"/>
        <v>2779.0983253376007</v>
      </c>
    </row>
    <row r="40" spans="2:6" ht="14.25" customHeight="1">
      <c r="B40" s="200"/>
      <c r="C40" s="197">
        <v>18110075</v>
      </c>
      <c r="D40" s="189">
        <v>75</v>
      </c>
      <c r="E40" s="198">
        <v>2956.014610528001</v>
      </c>
      <c r="F40" s="199">
        <f t="shared" si="1"/>
        <v>2956.0146105280014</v>
      </c>
    </row>
    <row r="41" spans="2:6" ht="14.25" customHeight="1">
      <c r="B41" s="200"/>
      <c r="C41" s="197">
        <v>18110090</v>
      </c>
      <c r="D41" s="189">
        <v>90</v>
      </c>
      <c r="E41" s="198">
        <v>3190.9351726784007</v>
      </c>
      <c r="F41" s="199">
        <f t="shared" si="1"/>
        <v>3190.9351726784012</v>
      </c>
    </row>
    <row r="42" spans="2:6" ht="14.25" customHeight="1">
      <c r="B42" s="200"/>
      <c r="C42" s="197">
        <v>18110110</v>
      </c>
      <c r="D42" s="189">
        <v>110</v>
      </c>
      <c r="E42" s="198">
        <v>3984.0837115520003</v>
      </c>
      <c r="F42" s="199">
        <f t="shared" si="1"/>
        <v>3984.0837115519998</v>
      </c>
    </row>
    <row r="43" spans="2:6" ht="14.25" customHeight="1">
      <c r="B43" s="200"/>
      <c r="C43" s="197">
        <v>18110125</v>
      </c>
      <c r="D43" s="189">
        <v>125</v>
      </c>
      <c r="E43" s="198">
        <v>4511.8383798656014</v>
      </c>
      <c r="F43" s="199">
        <f t="shared" si="1"/>
        <v>4511.8383798656014</v>
      </c>
    </row>
    <row r="44" spans="2:6" ht="14.25" customHeight="1">
      <c r="B44" s="200"/>
      <c r="C44" s="197">
        <v>18110140</v>
      </c>
      <c r="D44" s="189">
        <v>140</v>
      </c>
      <c r="E44" s="198">
        <v>5140.2677340224018</v>
      </c>
      <c r="F44" s="199">
        <f t="shared" si="1"/>
        <v>5140.2677340224018</v>
      </c>
    </row>
    <row r="45" spans="2:6" ht="14.25" customHeight="1">
      <c r="B45" s="200"/>
      <c r="C45" s="197">
        <v>18110160</v>
      </c>
      <c r="D45" s="189">
        <v>160</v>
      </c>
      <c r="E45" s="198">
        <v>5677.1605063040006</v>
      </c>
      <c r="F45" s="199">
        <f t="shared" si="1"/>
        <v>5677.1605063040006</v>
      </c>
    </row>
    <row r="46" spans="2:6" ht="14.25" customHeight="1">
      <c r="B46" s="200"/>
      <c r="C46" s="197">
        <v>18110180</v>
      </c>
      <c r="D46" s="189">
        <v>180</v>
      </c>
      <c r="E46" s="198">
        <v>9072.4521997760021</v>
      </c>
      <c r="F46" s="199">
        <f t="shared" si="1"/>
        <v>9072.4521997760021</v>
      </c>
    </row>
    <row r="47" spans="2:6" ht="14.25" customHeight="1">
      <c r="B47" s="200"/>
      <c r="C47" s="197">
        <v>18110200</v>
      </c>
      <c r="D47" s="189">
        <v>200</v>
      </c>
      <c r="E47" s="198">
        <v>10963.845293408001</v>
      </c>
      <c r="F47" s="199">
        <f t="shared" si="1"/>
        <v>10963.845293408001</v>
      </c>
    </row>
    <row r="48" spans="2:6" ht="14.25" customHeight="1">
      <c r="B48" s="200"/>
      <c r="C48" s="197">
        <v>18110225</v>
      </c>
      <c r="D48" s="189">
        <v>225</v>
      </c>
      <c r="E48" s="198">
        <v>12998.596443616003</v>
      </c>
      <c r="F48" s="199">
        <f t="shared" si="1"/>
        <v>12998.596443616003</v>
      </c>
    </row>
    <row r="49" spans="2:6" ht="14.25" customHeight="1">
      <c r="B49" s="200"/>
      <c r="C49" s="197">
        <v>18110250</v>
      </c>
      <c r="D49" s="189">
        <v>250</v>
      </c>
      <c r="E49" s="198">
        <v>15707.519315219204</v>
      </c>
      <c r="F49" s="199">
        <f t="shared" si="1"/>
        <v>15707.519315219204</v>
      </c>
    </row>
    <row r="50" spans="2:6" ht="14.25" customHeight="1">
      <c r="B50" s="200"/>
      <c r="C50" s="197">
        <v>18110280</v>
      </c>
      <c r="D50" s="189">
        <v>280</v>
      </c>
      <c r="E50" s="198">
        <v>17379.260905529602</v>
      </c>
      <c r="F50" s="199">
        <f t="shared" si="1"/>
        <v>17379.260905529602</v>
      </c>
    </row>
    <row r="51" spans="2:6" ht="14.25" customHeight="1">
      <c r="B51" s="200"/>
      <c r="C51" s="197">
        <v>18110315</v>
      </c>
      <c r="D51" s="189">
        <v>315</v>
      </c>
      <c r="E51" s="198">
        <v>22424.946023020802</v>
      </c>
      <c r="F51" s="199">
        <f t="shared" si="1"/>
        <v>22424.946023020799</v>
      </c>
    </row>
    <row r="52" spans="2:6" ht="14.25" customHeight="1">
      <c r="B52" s="200"/>
      <c r="C52" s="197">
        <v>18110355</v>
      </c>
      <c r="D52" s="189">
        <v>355</v>
      </c>
      <c r="E52" s="198">
        <v>35417.424473625608</v>
      </c>
      <c r="F52" s="199">
        <f t="shared" si="1"/>
        <v>35417.424473625608</v>
      </c>
    </row>
    <row r="53" spans="2:6" ht="14.25" customHeight="1">
      <c r="B53" s="200"/>
      <c r="C53" s="362">
        <v>18110400</v>
      </c>
      <c r="D53" s="363">
        <v>400</v>
      </c>
      <c r="E53" s="338" t="s">
        <v>1373</v>
      </c>
      <c r="F53" s="339" t="s">
        <v>1373</v>
      </c>
    </row>
    <row r="54" spans="2:6" ht="14.25" customHeight="1">
      <c r="B54" s="200"/>
      <c r="C54" s="362">
        <v>18110450</v>
      </c>
      <c r="D54" s="363">
        <v>450</v>
      </c>
      <c r="E54" s="338" t="s">
        <v>1373</v>
      </c>
      <c r="F54" s="339" t="s">
        <v>1373</v>
      </c>
    </row>
    <row r="55" spans="2:6" ht="14.25" customHeight="1">
      <c r="B55" s="200"/>
      <c r="C55" s="362">
        <v>18110500</v>
      </c>
      <c r="D55" s="363">
        <v>500</v>
      </c>
      <c r="E55" s="338" t="s">
        <v>1373</v>
      </c>
      <c r="F55" s="339" t="s">
        <v>1373</v>
      </c>
    </row>
    <row r="56" spans="2:6" ht="14.25" customHeight="1">
      <c r="B56" s="200"/>
      <c r="C56" s="362">
        <v>18110560</v>
      </c>
      <c r="D56" s="363">
        <v>560</v>
      </c>
      <c r="E56" s="338" t="s">
        <v>1373</v>
      </c>
      <c r="F56" s="339" t="s">
        <v>1373</v>
      </c>
    </row>
    <row r="57" spans="2:6" ht="14.25" customHeight="1">
      <c r="B57" s="200"/>
      <c r="C57" s="362">
        <v>18110630</v>
      </c>
      <c r="D57" s="363">
        <v>630</v>
      </c>
      <c r="E57" s="338" t="s">
        <v>1373</v>
      </c>
      <c r="F57" s="339" t="s">
        <v>1373</v>
      </c>
    </row>
    <row r="58" spans="2:6" ht="14.25" customHeight="1">
      <c r="B58" s="200"/>
      <c r="C58" s="362">
        <v>18110710</v>
      </c>
      <c r="D58" s="363">
        <v>710</v>
      </c>
      <c r="E58" s="338" t="s">
        <v>1373</v>
      </c>
      <c r="F58" s="339" t="s">
        <v>1373</v>
      </c>
    </row>
    <row r="59" spans="2:6" ht="14.25" customHeight="1">
      <c r="B59" s="200"/>
      <c r="C59" s="362">
        <v>18110800</v>
      </c>
      <c r="D59" s="363">
        <v>800</v>
      </c>
      <c r="E59" s="338" t="s">
        <v>1373</v>
      </c>
      <c r="F59" s="339" t="s">
        <v>1373</v>
      </c>
    </row>
    <row r="60" spans="2:6" ht="14.25" customHeight="1" thickBot="1">
      <c r="B60" s="204"/>
      <c r="C60" s="205"/>
      <c r="D60" s="188"/>
      <c r="E60" s="206"/>
      <c r="F60" s="207"/>
    </row>
    <row r="61" spans="2:6" ht="14.25" customHeight="1">
      <c r="B61" s="219"/>
      <c r="C61" s="201"/>
      <c r="D61" s="183"/>
      <c r="E61" s="202"/>
      <c r="F61" s="202"/>
    </row>
    <row r="62" spans="2:6" ht="14.25" customHeight="1">
      <c r="F62" s="2"/>
    </row>
    <row r="63" spans="2:6" ht="14.25" customHeight="1" thickBot="1">
      <c r="F63" s="2"/>
    </row>
    <row r="64" spans="2:6" ht="14.25" customHeight="1">
      <c r="B64" s="190"/>
      <c r="C64" s="1049" t="s">
        <v>1569</v>
      </c>
      <c r="D64" s="1049"/>
      <c r="E64" s="1049"/>
      <c r="F64" s="1050"/>
    </row>
    <row r="65" spans="2:6" ht="14.25" customHeight="1">
      <c r="B65" s="196"/>
      <c r="C65" s="1045"/>
      <c r="D65" s="1045"/>
      <c r="E65" s="1045"/>
      <c r="F65" s="1046"/>
    </row>
    <row r="66" spans="2:6" ht="14.25" customHeight="1">
      <c r="B66" s="196"/>
      <c r="C66" s="393">
        <v>18216032</v>
      </c>
      <c r="D66" s="394">
        <v>32</v>
      </c>
      <c r="E66" s="395">
        <v>1525.3115753792006</v>
      </c>
      <c r="F66" s="396">
        <f t="shared" ref="F66:F83" si="2">(E66*(100-$F$5))/100</f>
        <v>1525.3115753792006</v>
      </c>
    </row>
    <row r="67" spans="2:6" ht="14.25" customHeight="1">
      <c r="B67" s="466" t="s">
        <v>1596</v>
      </c>
      <c r="C67" s="197">
        <v>18216040</v>
      </c>
      <c r="D67" s="189">
        <v>40</v>
      </c>
      <c r="E67" s="198">
        <v>1659.5315279872004</v>
      </c>
      <c r="F67" s="199">
        <f t="shared" si="2"/>
        <v>1659.5315279872004</v>
      </c>
    </row>
    <row r="68" spans="2:6" ht="14.25" customHeight="1">
      <c r="B68" s="196"/>
      <c r="C68" s="197">
        <v>18216050</v>
      </c>
      <c r="D68" s="189">
        <v>50</v>
      </c>
      <c r="E68" s="198">
        <v>2287.9479202944008</v>
      </c>
      <c r="F68" s="199">
        <f t="shared" si="2"/>
        <v>2287.9479202944008</v>
      </c>
    </row>
    <row r="69" spans="2:6" ht="14.25" customHeight="1">
      <c r="B69" s="196"/>
      <c r="C69" s="197">
        <v>18216063</v>
      </c>
      <c r="D69" s="189">
        <v>63</v>
      </c>
      <c r="E69" s="198">
        <v>3197.0272419904004</v>
      </c>
      <c r="F69" s="199">
        <f t="shared" si="2"/>
        <v>3197.0272419904004</v>
      </c>
    </row>
    <row r="70" spans="2:6" ht="14.25" customHeight="1">
      <c r="B70" s="200"/>
      <c r="C70" s="197">
        <v>18216075</v>
      </c>
      <c r="D70" s="189">
        <v>75</v>
      </c>
      <c r="E70" s="198">
        <v>3508.1764416384003</v>
      </c>
      <c r="F70" s="199">
        <f t="shared" si="2"/>
        <v>3508.1764416384003</v>
      </c>
    </row>
    <row r="71" spans="2:6" ht="14.25" customHeight="1">
      <c r="B71" s="200"/>
      <c r="C71" s="197">
        <v>18216090</v>
      </c>
      <c r="D71" s="189">
        <v>90</v>
      </c>
      <c r="E71" s="198">
        <v>3886.4680222144007</v>
      </c>
      <c r="F71" s="199">
        <f t="shared" si="2"/>
        <v>3886.4680222144007</v>
      </c>
    </row>
    <row r="72" spans="2:6" ht="14.25" customHeight="1">
      <c r="B72" s="200"/>
      <c r="C72" s="197">
        <v>18216110</v>
      </c>
      <c r="D72" s="189">
        <v>110</v>
      </c>
      <c r="E72" s="198">
        <v>5024.3239893504006</v>
      </c>
      <c r="F72" s="199">
        <f t="shared" si="2"/>
        <v>5024.3239893504006</v>
      </c>
    </row>
    <row r="73" spans="2:6" ht="14.25" customHeight="1">
      <c r="B73" s="200"/>
      <c r="C73" s="197">
        <v>18216125</v>
      </c>
      <c r="D73" s="189">
        <v>125</v>
      </c>
      <c r="E73" s="198">
        <v>5597.846948601602</v>
      </c>
      <c r="F73" s="199">
        <f t="shared" si="2"/>
        <v>5597.846948601602</v>
      </c>
    </row>
    <row r="74" spans="2:6" ht="14.25" customHeight="1">
      <c r="B74" s="200"/>
      <c r="C74" s="197">
        <v>18216140</v>
      </c>
      <c r="D74" s="189">
        <v>140</v>
      </c>
      <c r="E74" s="198">
        <v>6296.4387946432025</v>
      </c>
      <c r="F74" s="199">
        <f t="shared" si="2"/>
        <v>6296.4387946432025</v>
      </c>
    </row>
    <row r="75" spans="2:6" ht="14.25" customHeight="1">
      <c r="B75" s="200"/>
      <c r="C75" s="197">
        <v>18216160</v>
      </c>
      <c r="D75" s="189">
        <v>160</v>
      </c>
      <c r="E75" s="198">
        <v>7394.6444638528019</v>
      </c>
      <c r="F75" s="199">
        <f t="shared" si="2"/>
        <v>7394.6444638528019</v>
      </c>
    </row>
    <row r="76" spans="2:6" ht="14.25" customHeight="1">
      <c r="B76" s="200"/>
      <c r="C76" s="197">
        <v>18216180</v>
      </c>
      <c r="D76" s="189">
        <v>180</v>
      </c>
      <c r="E76" s="198">
        <v>12367.134016652804</v>
      </c>
      <c r="F76" s="199">
        <f t="shared" si="2"/>
        <v>12367.134016652803</v>
      </c>
    </row>
    <row r="77" spans="2:6" ht="14.25" customHeight="1">
      <c r="B77" s="200"/>
      <c r="C77" s="197">
        <v>18216200</v>
      </c>
      <c r="D77" s="189">
        <v>200</v>
      </c>
      <c r="E77" s="198">
        <v>14975.382202412802</v>
      </c>
      <c r="F77" s="199">
        <f t="shared" si="2"/>
        <v>14975.382202412802</v>
      </c>
    </row>
    <row r="78" spans="2:6" ht="14.25" customHeight="1">
      <c r="B78" s="200"/>
      <c r="C78" s="197">
        <v>18216225</v>
      </c>
      <c r="D78" s="189">
        <v>225</v>
      </c>
      <c r="E78" s="198">
        <v>17870.398348723204</v>
      </c>
      <c r="F78" s="199">
        <f t="shared" si="2"/>
        <v>17870.398348723204</v>
      </c>
    </row>
    <row r="79" spans="2:6" ht="14.25" customHeight="1">
      <c r="B79" s="200"/>
      <c r="C79" s="197">
        <v>18216250</v>
      </c>
      <c r="D79" s="189">
        <v>250</v>
      </c>
      <c r="E79" s="198">
        <v>20832.517990412802</v>
      </c>
      <c r="F79" s="199">
        <f t="shared" si="2"/>
        <v>20832.517990412802</v>
      </c>
    </row>
    <row r="80" spans="2:6" ht="14.25" customHeight="1">
      <c r="B80" s="200"/>
      <c r="C80" s="197">
        <v>18216280</v>
      </c>
      <c r="D80" s="189">
        <v>280</v>
      </c>
      <c r="E80" s="198">
        <v>24767.787376371209</v>
      </c>
      <c r="F80" s="199">
        <f t="shared" si="2"/>
        <v>24767.787376371209</v>
      </c>
    </row>
    <row r="81" spans="2:6" ht="14.25" customHeight="1">
      <c r="B81" s="200"/>
      <c r="C81" s="197">
        <v>18216315</v>
      </c>
      <c r="D81" s="189">
        <v>315</v>
      </c>
      <c r="E81" s="198">
        <v>30039.216066496003</v>
      </c>
      <c r="F81" s="199">
        <f t="shared" si="2"/>
        <v>30039.216066496003</v>
      </c>
    </row>
    <row r="82" spans="2:6" ht="14.25" customHeight="1">
      <c r="B82" s="200"/>
      <c r="C82" s="197">
        <v>18216355</v>
      </c>
      <c r="D82" s="189">
        <v>355</v>
      </c>
      <c r="E82" s="198">
        <v>54947.341388486399</v>
      </c>
      <c r="F82" s="199">
        <f t="shared" si="2"/>
        <v>54947.341388486399</v>
      </c>
    </row>
    <row r="83" spans="2:6" ht="14.25" customHeight="1">
      <c r="B83" s="200"/>
      <c r="C83" s="197">
        <v>18216400</v>
      </c>
      <c r="D83" s="189">
        <v>400</v>
      </c>
      <c r="E83" s="198">
        <v>60432.316550771218</v>
      </c>
      <c r="F83" s="199">
        <f t="shared" si="2"/>
        <v>60432.316550771218</v>
      </c>
    </row>
    <row r="84" spans="2:6" ht="14.25" customHeight="1">
      <c r="B84" s="200"/>
      <c r="C84" s="362">
        <v>18216450</v>
      </c>
      <c r="D84" s="363">
        <v>450</v>
      </c>
      <c r="E84" s="338" t="s">
        <v>1373</v>
      </c>
      <c r="F84" s="339" t="s">
        <v>1373</v>
      </c>
    </row>
    <row r="85" spans="2:6" ht="14.25" customHeight="1">
      <c r="B85" s="200"/>
      <c r="C85" s="362">
        <v>18216500</v>
      </c>
      <c r="D85" s="363">
        <v>500</v>
      </c>
      <c r="E85" s="338" t="s">
        <v>1373</v>
      </c>
      <c r="F85" s="339" t="s">
        <v>1373</v>
      </c>
    </row>
    <row r="86" spans="2:6" ht="14.25" customHeight="1">
      <c r="B86" s="200"/>
      <c r="C86" s="362">
        <v>18216560</v>
      </c>
      <c r="D86" s="363">
        <v>560</v>
      </c>
      <c r="E86" s="338" t="s">
        <v>1373</v>
      </c>
      <c r="F86" s="339" t="s">
        <v>1373</v>
      </c>
    </row>
    <row r="87" spans="2:6" ht="14.25" customHeight="1">
      <c r="B87" s="200"/>
      <c r="C87" s="362">
        <v>18216630</v>
      </c>
      <c r="D87" s="363">
        <v>630</v>
      </c>
      <c r="E87" s="338" t="s">
        <v>1373</v>
      </c>
      <c r="F87" s="339" t="s">
        <v>1373</v>
      </c>
    </row>
    <row r="88" spans="2:6" ht="14.25" customHeight="1">
      <c r="B88" s="200"/>
      <c r="C88" s="362">
        <v>18216710</v>
      </c>
      <c r="D88" s="363">
        <v>710</v>
      </c>
      <c r="E88" s="338" t="s">
        <v>1373</v>
      </c>
      <c r="F88" s="339" t="s">
        <v>1373</v>
      </c>
    </row>
    <row r="89" spans="2:6" ht="14.25" customHeight="1">
      <c r="B89" s="200"/>
      <c r="C89" s="362">
        <v>18216800</v>
      </c>
      <c r="D89" s="363">
        <v>800</v>
      </c>
      <c r="E89" s="338" t="s">
        <v>1373</v>
      </c>
      <c r="F89" s="339" t="s">
        <v>1373</v>
      </c>
    </row>
    <row r="90" spans="2:6" ht="14.25" customHeight="1">
      <c r="B90" s="200"/>
      <c r="C90" s="1063" t="s">
        <v>1568</v>
      </c>
      <c r="D90" s="1063"/>
      <c r="E90" s="1063"/>
      <c r="F90" s="1064"/>
    </row>
    <row r="91" spans="2:6" ht="14.25" customHeight="1">
      <c r="B91" s="200"/>
      <c r="C91" s="1045"/>
      <c r="D91" s="1045"/>
      <c r="E91" s="1045"/>
      <c r="F91" s="1046"/>
    </row>
    <row r="92" spans="2:6" ht="14.25" customHeight="1">
      <c r="B92" s="196"/>
      <c r="C92" s="397">
        <v>18210040</v>
      </c>
      <c r="D92" s="398">
        <v>40</v>
      </c>
      <c r="E92" s="399" t="s">
        <v>1373</v>
      </c>
      <c r="F92" s="400" t="s">
        <v>1373</v>
      </c>
    </row>
    <row r="93" spans="2:6" ht="14.25" customHeight="1">
      <c r="B93" s="196"/>
      <c r="C93" s="197">
        <v>18210050</v>
      </c>
      <c r="D93" s="189">
        <v>50</v>
      </c>
      <c r="E93" s="198">
        <v>1897.4592392448008</v>
      </c>
      <c r="F93" s="199">
        <f t="shared" ref="F93:F108" si="3">(E93*(100-$F$5))/100</f>
        <v>1897.4592392448008</v>
      </c>
    </row>
    <row r="94" spans="2:6" ht="14.25" customHeight="1">
      <c r="B94" s="196"/>
      <c r="C94" s="197">
        <v>18210063</v>
      </c>
      <c r="D94" s="189">
        <v>63</v>
      </c>
      <c r="E94" s="198">
        <v>2779.0983253376007</v>
      </c>
      <c r="F94" s="199">
        <f t="shared" si="3"/>
        <v>2779.0983253376007</v>
      </c>
    </row>
    <row r="95" spans="2:6" ht="14.25" customHeight="1">
      <c r="B95" s="200"/>
      <c r="C95" s="197">
        <v>18210075</v>
      </c>
      <c r="D95" s="189">
        <v>75</v>
      </c>
      <c r="E95" s="198">
        <v>2956.014610528001</v>
      </c>
      <c r="F95" s="199">
        <f t="shared" si="3"/>
        <v>2956.0146105280014</v>
      </c>
    </row>
    <row r="96" spans="2:6" ht="14.25" customHeight="1">
      <c r="B96" s="200"/>
      <c r="C96" s="197">
        <v>18210090</v>
      </c>
      <c r="D96" s="189">
        <v>90</v>
      </c>
      <c r="E96" s="198">
        <v>3190.9351726784007</v>
      </c>
      <c r="F96" s="199">
        <f t="shared" si="3"/>
        <v>3190.9351726784012</v>
      </c>
    </row>
    <row r="97" spans="2:6" ht="14.25" customHeight="1">
      <c r="B97" s="200"/>
      <c r="C97" s="197">
        <v>18210110</v>
      </c>
      <c r="D97" s="189">
        <v>110</v>
      </c>
      <c r="E97" s="198">
        <v>3984.0837115520003</v>
      </c>
      <c r="F97" s="199">
        <f t="shared" si="3"/>
        <v>3984.0837115519998</v>
      </c>
    </row>
    <row r="98" spans="2:6" ht="14.25" customHeight="1">
      <c r="B98" s="200"/>
      <c r="C98" s="197">
        <v>18210125</v>
      </c>
      <c r="D98" s="189">
        <v>125</v>
      </c>
      <c r="E98" s="198">
        <v>4511.8383798656014</v>
      </c>
      <c r="F98" s="199">
        <f t="shared" si="3"/>
        <v>4511.8383798656014</v>
      </c>
    </row>
    <row r="99" spans="2:6" ht="14.25" customHeight="1">
      <c r="B99" s="200"/>
      <c r="C99" s="197">
        <v>18210140</v>
      </c>
      <c r="D99" s="189">
        <v>140</v>
      </c>
      <c r="E99" s="198">
        <v>5140.2677340224018</v>
      </c>
      <c r="F99" s="199">
        <f t="shared" si="3"/>
        <v>5140.2677340224018</v>
      </c>
    </row>
    <row r="100" spans="2:6" ht="14.25" customHeight="1">
      <c r="B100" s="200"/>
      <c r="C100" s="197">
        <v>18210160</v>
      </c>
      <c r="D100" s="189">
        <v>160</v>
      </c>
      <c r="E100" s="198">
        <v>5677.1605063040006</v>
      </c>
      <c r="F100" s="199">
        <f t="shared" si="3"/>
        <v>5677.1605063040006</v>
      </c>
    </row>
    <row r="101" spans="2:6" ht="14.25" customHeight="1">
      <c r="B101" s="200"/>
      <c r="C101" s="197">
        <v>18210180</v>
      </c>
      <c r="D101" s="189">
        <v>180</v>
      </c>
      <c r="E101" s="198">
        <v>9072.4521997760021</v>
      </c>
      <c r="F101" s="199">
        <f t="shared" si="3"/>
        <v>9072.4521997760021</v>
      </c>
    </row>
    <row r="102" spans="2:6" ht="14.25" customHeight="1">
      <c r="B102" s="200"/>
      <c r="C102" s="197">
        <v>18210200</v>
      </c>
      <c r="D102" s="189">
        <v>200</v>
      </c>
      <c r="E102" s="198">
        <v>10963.845293408001</v>
      </c>
      <c r="F102" s="199">
        <f t="shared" si="3"/>
        <v>10963.845293408001</v>
      </c>
    </row>
    <row r="103" spans="2:6" ht="14.25" customHeight="1">
      <c r="B103" s="200"/>
      <c r="C103" s="197">
        <v>18210225</v>
      </c>
      <c r="D103" s="189">
        <v>225</v>
      </c>
      <c r="E103" s="198">
        <v>12998.596443616003</v>
      </c>
      <c r="F103" s="199">
        <f t="shared" si="3"/>
        <v>12998.596443616003</v>
      </c>
    </row>
    <row r="104" spans="2:6" ht="14.25" customHeight="1">
      <c r="B104" s="200"/>
      <c r="C104" s="197">
        <v>18210250</v>
      </c>
      <c r="D104" s="189">
        <v>250</v>
      </c>
      <c r="E104" s="198">
        <v>15707.519315219204</v>
      </c>
      <c r="F104" s="199">
        <f t="shared" si="3"/>
        <v>15707.519315219204</v>
      </c>
    </row>
    <row r="105" spans="2:6" ht="14.25" customHeight="1">
      <c r="B105" s="200"/>
      <c r="C105" s="197">
        <v>18210280</v>
      </c>
      <c r="D105" s="189">
        <v>280</v>
      </c>
      <c r="E105" s="198">
        <v>17379.260905529602</v>
      </c>
      <c r="F105" s="199">
        <f t="shared" si="3"/>
        <v>17379.260905529602</v>
      </c>
    </row>
    <row r="106" spans="2:6" ht="14.25" customHeight="1">
      <c r="B106" s="200"/>
      <c r="C106" s="197">
        <v>18210315</v>
      </c>
      <c r="D106" s="189">
        <v>315</v>
      </c>
      <c r="E106" s="198">
        <v>22424.946023020802</v>
      </c>
      <c r="F106" s="199">
        <f t="shared" si="3"/>
        <v>22424.946023020799</v>
      </c>
    </row>
    <row r="107" spans="2:6" ht="14.25" customHeight="1">
      <c r="B107" s="200"/>
      <c r="C107" s="197">
        <v>18210355</v>
      </c>
      <c r="D107" s="189">
        <v>355</v>
      </c>
      <c r="E107" s="198">
        <v>35417.424473625608</v>
      </c>
      <c r="F107" s="199">
        <f t="shared" si="3"/>
        <v>35417.424473625608</v>
      </c>
    </row>
    <row r="108" spans="2:6" ht="14.25" customHeight="1">
      <c r="B108" s="200"/>
      <c r="C108" s="197">
        <v>18210400</v>
      </c>
      <c r="D108" s="189">
        <v>400</v>
      </c>
      <c r="E108" s="198">
        <v>49157.296134016011</v>
      </c>
      <c r="F108" s="199">
        <f t="shared" si="3"/>
        <v>49157.296134016011</v>
      </c>
    </row>
    <row r="109" spans="2:6" ht="14.25" customHeight="1">
      <c r="B109" s="200"/>
      <c r="C109" s="362">
        <v>18210450</v>
      </c>
      <c r="D109" s="363">
        <v>450</v>
      </c>
      <c r="E109" s="338" t="s">
        <v>1373</v>
      </c>
      <c r="F109" s="339" t="s">
        <v>1373</v>
      </c>
    </row>
    <row r="110" spans="2:6" ht="14.25" customHeight="1">
      <c r="B110" s="200"/>
      <c r="C110" s="362">
        <v>18210500</v>
      </c>
      <c r="D110" s="363">
        <v>500</v>
      </c>
      <c r="E110" s="338" t="s">
        <v>1373</v>
      </c>
      <c r="F110" s="339" t="s">
        <v>1373</v>
      </c>
    </row>
    <row r="111" spans="2:6" ht="14.25" customHeight="1">
      <c r="B111" s="200"/>
      <c r="C111" s="362">
        <v>18210560</v>
      </c>
      <c r="D111" s="363">
        <v>560</v>
      </c>
      <c r="E111" s="338" t="s">
        <v>1373</v>
      </c>
      <c r="F111" s="339" t="s">
        <v>1373</v>
      </c>
    </row>
    <row r="112" spans="2:6" ht="14.25" customHeight="1">
      <c r="B112" s="200"/>
      <c r="C112" s="362">
        <v>18210630</v>
      </c>
      <c r="D112" s="363">
        <v>630</v>
      </c>
      <c r="E112" s="338" t="s">
        <v>1373</v>
      </c>
      <c r="F112" s="339" t="s">
        <v>1373</v>
      </c>
    </row>
    <row r="113" spans="2:6" ht="14.25" customHeight="1">
      <c r="B113" s="200"/>
      <c r="C113" s="362">
        <v>18210710</v>
      </c>
      <c r="D113" s="363">
        <v>710</v>
      </c>
      <c r="E113" s="338" t="s">
        <v>1373</v>
      </c>
      <c r="F113" s="339" t="s">
        <v>1373</v>
      </c>
    </row>
    <row r="114" spans="2:6" ht="14.25" customHeight="1">
      <c r="B114" s="200"/>
      <c r="C114" s="362">
        <v>18210800</v>
      </c>
      <c r="D114" s="363">
        <v>800</v>
      </c>
      <c r="E114" s="338" t="s">
        <v>1373</v>
      </c>
      <c r="F114" s="339" t="s">
        <v>1373</v>
      </c>
    </row>
    <row r="115" spans="2:6" ht="14.25" customHeight="1">
      <c r="B115" s="200"/>
      <c r="C115" s="201"/>
      <c r="D115" s="183"/>
      <c r="E115" s="202"/>
      <c r="F115" s="203"/>
    </row>
    <row r="116" spans="2:6" ht="14.25" customHeight="1" thickBot="1">
      <c r="B116" s="204"/>
      <c r="C116" s="205"/>
      <c r="D116" s="188"/>
      <c r="E116" s="206"/>
      <c r="F116" s="207"/>
    </row>
    <row r="117" spans="2:6" ht="14.25" customHeight="1">
      <c r="F117" s="2"/>
    </row>
    <row r="118" spans="2:6" ht="14.25" customHeight="1">
      <c r="F118" s="2"/>
    </row>
    <row r="119" spans="2:6" ht="14.25" customHeight="1">
      <c r="F119" s="2"/>
    </row>
    <row r="120" spans="2:6" ht="14.25" customHeight="1">
      <c r="F120" s="2"/>
    </row>
    <row r="121" spans="2:6" ht="14.25" customHeight="1">
      <c r="F121" s="2"/>
    </row>
    <row r="122" spans="2:6" ht="14.25" customHeight="1">
      <c r="F122" s="2"/>
    </row>
    <row r="123" spans="2:6" ht="14.25" customHeight="1" thickBot="1">
      <c r="F123" s="2"/>
    </row>
    <row r="124" spans="2:6" ht="14.25" customHeight="1">
      <c r="B124" s="214"/>
      <c r="C124" s="215"/>
      <c r="D124" s="216"/>
      <c r="E124" s="217"/>
      <c r="F124" s="218"/>
    </row>
    <row r="125" spans="2:6" ht="14.25" customHeight="1">
      <c r="B125" s="195"/>
      <c r="C125" s="1045" t="s">
        <v>1569</v>
      </c>
      <c r="D125" s="1045"/>
      <c r="E125" s="1045"/>
      <c r="F125" s="1046"/>
    </row>
    <row r="126" spans="2:6" ht="14.25" customHeight="1">
      <c r="B126" s="196"/>
      <c r="C126" s="1045"/>
      <c r="D126" s="1045"/>
      <c r="E126" s="1045"/>
      <c r="F126" s="1046"/>
    </row>
    <row r="127" spans="2:6" ht="14.25" customHeight="1">
      <c r="B127" s="196"/>
      <c r="C127" s="393">
        <v>18016032</v>
      </c>
      <c r="D127" s="394">
        <v>32</v>
      </c>
      <c r="E127" s="395">
        <v>1525.3115753792006</v>
      </c>
      <c r="F127" s="396">
        <f t="shared" ref="F127:F144" si="4">(E127*(100-$F$5))/100</f>
        <v>1525.3115753792006</v>
      </c>
    </row>
    <row r="128" spans="2:6" ht="14.25" customHeight="1">
      <c r="B128" s="466" t="s">
        <v>1597</v>
      </c>
      <c r="C128" s="197">
        <v>18016040</v>
      </c>
      <c r="D128" s="189">
        <v>40</v>
      </c>
      <c r="E128" s="198">
        <v>1659.5315279872004</v>
      </c>
      <c r="F128" s="199">
        <f t="shared" si="4"/>
        <v>1659.5315279872004</v>
      </c>
    </row>
    <row r="129" spans="2:6" ht="14.25" customHeight="1">
      <c r="B129" s="466"/>
      <c r="C129" s="197">
        <v>18016050</v>
      </c>
      <c r="D129" s="189">
        <v>50</v>
      </c>
      <c r="E129" s="198">
        <v>2287.9479202944008</v>
      </c>
      <c r="F129" s="199">
        <f t="shared" si="4"/>
        <v>2287.9479202944008</v>
      </c>
    </row>
    <row r="130" spans="2:6" ht="14.25" customHeight="1">
      <c r="B130" s="196"/>
      <c r="C130" s="197">
        <v>18016063</v>
      </c>
      <c r="D130" s="189">
        <v>63</v>
      </c>
      <c r="E130" s="198">
        <v>3197.0272419904004</v>
      </c>
      <c r="F130" s="199">
        <f t="shared" si="4"/>
        <v>3197.0272419904004</v>
      </c>
    </row>
    <row r="131" spans="2:6" ht="14.25" customHeight="1">
      <c r="B131" s="200"/>
      <c r="C131" s="197">
        <v>18016075</v>
      </c>
      <c r="D131" s="189">
        <v>75</v>
      </c>
      <c r="E131" s="198">
        <v>3508.1764416384003</v>
      </c>
      <c r="F131" s="199">
        <f t="shared" si="4"/>
        <v>3508.1764416384003</v>
      </c>
    </row>
    <row r="132" spans="2:6" ht="14.25" customHeight="1">
      <c r="B132" s="200"/>
      <c r="C132" s="197">
        <v>18016090</v>
      </c>
      <c r="D132" s="189">
        <v>90</v>
      </c>
      <c r="E132" s="198">
        <v>3886.4680222144007</v>
      </c>
      <c r="F132" s="199">
        <f t="shared" si="4"/>
        <v>3886.4680222144007</v>
      </c>
    </row>
    <row r="133" spans="2:6" ht="14.25" customHeight="1">
      <c r="B133" s="200"/>
      <c r="C133" s="197">
        <v>18016110</v>
      </c>
      <c r="D133" s="189">
        <v>110</v>
      </c>
      <c r="E133" s="198">
        <v>5024.3239893504006</v>
      </c>
      <c r="F133" s="199">
        <f t="shared" si="4"/>
        <v>5024.3239893504006</v>
      </c>
    </row>
    <row r="134" spans="2:6" ht="14.25" customHeight="1">
      <c r="B134" s="200"/>
      <c r="C134" s="197">
        <v>18016125</v>
      </c>
      <c r="D134" s="189">
        <v>125</v>
      </c>
      <c r="E134" s="198">
        <v>5597.846948601602</v>
      </c>
      <c r="F134" s="199">
        <f t="shared" si="4"/>
        <v>5597.846948601602</v>
      </c>
    </row>
    <row r="135" spans="2:6" ht="14.25" customHeight="1">
      <c r="B135" s="200"/>
      <c r="C135" s="197">
        <v>18016140</v>
      </c>
      <c r="D135" s="189">
        <v>140</v>
      </c>
      <c r="E135" s="198">
        <v>6296.4387946432025</v>
      </c>
      <c r="F135" s="199">
        <f t="shared" si="4"/>
        <v>6296.4387946432025</v>
      </c>
    </row>
    <row r="136" spans="2:6" ht="14.25" customHeight="1">
      <c r="B136" s="200"/>
      <c r="C136" s="197">
        <v>18016160</v>
      </c>
      <c r="D136" s="189">
        <v>160</v>
      </c>
      <c r="E136" s="198">
        <v>7394.6444638528019</v>
      </c>
      <c r="F136" s="199">
        <f t="shared" si="4"/>
        <v>7394.6444638528019</v>
      </c>
    </row>
    <row r="137" spans="2:6" ht="14.25" customHeight="1">
      <c r="B137" s="200"/>
      <c r="C137" s="197">
        <v>18016180</v>
      </c>
      <c r="D137" s="189">
        <v>180</v>
      </c>
      <c r="E137" s="198">
        <v>12367.134016652804</v>
      </c>
      <c r="F137" s="199">
        <f t="shared" si="4"/>
        <v>12367.134016652803</v>
      </c>
    </row>
    <row r="138" spans="2:6" ht="14.25" customHeight="1">
      <c r="B138" s="200"/>
      <c r="C138" s="197">
        <v>18016200</v>
      </c>
      <c r="D138" s="189">
        <v>200</v>
      </c>
      <c r="E138" s="198">
        <v>14975.382202412802</v>
      </c>
      <c r="F138" s="199">
        <f t="shared" si="4"/>
        <v>14975.382202412802</v>
      </c>
    </row>
    <row r="139" spans="2:6" ht="14.25" customHeight="1">
      <c r="B139" s="200"/>
      <c r="C139" s="197">
        <v>18016225</v>
      </c>
      <c r="D139" s="189">
        <v>225</v>
      </c>
      <c r="E139" s="198">
        <v>17870.398348723204</v>
      </c>
      <c r="F139" s="199">
        <f t="shared" si="4"/>
        <v>17870.398348723204</v>
      </c>
    </row>
    <row r="140" spans="2:6" ht="14.25" customHeight="1">
      <c r="B140" s="200"/>
      <c r="C140" s="197">
        <v>18016250</v>
      </c>
      <c r="D140" s="189">
        <v>250</v>
      </c>
      <c r="E140" s="198">
        <v>20832.517990412802</v>
      </c>
      <c r="F140" s="199">
        <f t="shared" si="4"/>
        <v>20832.517990412802</v>
      </c>
    </row>
    <row r="141" spans="2:6" ht="14.25" customHeight="1">
      <c r="B141" s="200"/>
      <c r="C141" s="197">
        <v>18016280</v>
      </c>
      <c r="D141" s="189">
        <v>280</v>
      </c>
      <c r="E141" s="198">
        <v>24767.787376371209</v>
      </c>
      <c r="F141" s="199">
        <f t="shared" si="4"/>
        <v>24767.787376371209</v>
      </c>
    </row>
    <row r="142" spans="2:6" ht="14.25" customHeight="1">
      <c r="B142" s="200"/>
      <c r="C142" s="197">
        <v>18016315</v>
      </c>
      <c r="D142" s="189">
        <v>315</v>
      </c>
      <c r="E142" s="198">
        <v>30039.216066496003</v>
      </c>
      <c r="F142" s="199">
        <f t="shared" si="4"/>
        <v>30039.216066496003</v>
      </c>
    </row>
    <row r="143" spans="2:6" ht="14.25" customHeight="1">
      <c r="B143" s="200"/>
      <c r="C143" s="197">
        <v>18016355</v>
      </c>
      <c r="D143" s="189">
        <v>355</v>
      </c>
      <c r="E143" s="198">
        <v>54947.341388486399</v>
      </c>
      <c r="F143" s="199">
        <f t="shared" si="4"/>
        <v>54947.341388486399</v>
      </c>
    </row>
    <row r="144" spans="2:6" ht="14.25" customHeight="1">
      <c r="B144" s="200"/>
      <c r="C144" s="197">
        <v>18016400</v>
      </c>
      <c r="D144" s="189">
        <v>400</v>
      </c>
      <c r="E144" s="198">
        <v>60432.316550771218</v>
      </c>
      <c r="F144" s="199">
        <f t="shared" si="4"/>
        <v>60432.316550771218</v>
      </c>
    </row>
    <row r="145" spans="2:6" ht="14.25" customHeight="1">
      <c r="B145" s="200"/>
      <c r="C145" s="362">
        <v>18016450</v>
      </c>
      <c r="D145" s="363">
        <v>450</v>
      </c>
      <c r="E145" s="338" t="s">
        <v>1373</v>
      </c>
      <c r="F145" s="339" t="s">
        <v>1373</v>
      </c>
    </row>
    <row r="146" spans="2:6" ht="14.25" customHeight="1">
      <c r="B146" s="200"/>
      <c r="C146" s="362">
        <v>18016500</v>
      </c>
      <c r="D146" s="363">
        <v>500</v>
      </c>
      <c r="E146" s="338" t="s">
        <v>1373</v>
      </c>
      <c r="F146" s="339" t="s">
        <v>1373</v>
      </c>
    </row>
    <row r="147" spans="2:6" ht="14.25" customHeight="1">
      <c r="B147" s="200"/>
      <c r="C147" s="362">
        <v>18016560</v>
      </c>
      <c r="D147" s="363">
        <v>560</v>
      </c>
      <c r="E147" s="338" t="s">
        <v>1373</v>
      </c>
      <c r="F147" s="339" t="s">
        <v>1373</v>
      </c>
    </row>
    <row r="148" spans="2:6" ht="14.25" customHeight="1">
      <c r="B148" s="200"/>
      <c r="C148" s="362">
        <v>18016630</v>
      </c>
      <c r="D148" s="363">
        <v>630</v>
      </c>
      <c r="E148" s="338" t="s">
        <v>1373</v>
      </c>
      <c r="F148" s="339" t="s">
        <v>1373</v>
      </c>
    </row>
    <row r="149" spans="2:6" ht="14.25" customHeight="1">
      <c r="B149" s="200"/>
      <c r="C149" s="362">
        <v>18016710</v>
      </c>
      <c r="D149" s="363">
        <v>710</v>
      </c>
      <c r="E149" s="338" t="s">
        <v>1373</v>
      </c>
      <c r="F149" s="339" t="s">
        <v>1373</v>
      </c>
    </row>
    <row r="150" spans="2:6" ht="14.25" customHeight="1">
      <c r="B150" s="200"/>
      <c r="C150" s="362">
        <v>18016800</v>
      </c>
      <c r="D150" s="363">
        <v>800</v>
      </c>
      <c r="E150" s="338" t="s">
        <v>1373</v>
      </c>
      <c r="F150" s="339" t="s">
        <v>1373</v>
      </c>
    </row>
    <row r="151" spans="2:6" ht="14.25" customHeight="1">
      <c r="B151" s="200"/>
      <c r="C151" s="1045" t="s">
        <v>1568</v>
      </c>
      <c r="D151" s="1045"/>
      <c r="E151" s="1045"/>
      <c r="F151" s="1046"/>
    </row>
    <row r="152" spans="2:6" ht="14.25" customHeight="1">
      <c r="B152" s="200"/>
      <c r="C152" s="1045"/>
      <c r="D152" s="1045"/>
      <c r="E152" s="1045"/>
      <c r="F152" s="1046"/>
    </row>
    <row r="153" spans="2:6" ht="14.25" customHeight="1">
      <c r="B153" s="200"/>
      <c r="C153" s="397">
        <v>18010032</v>
      </c>
      <c r="D153" s="398">
        <v>32</v>
      </c>
      <c r="E153" s="467" t="s">
        <v>1373</v>
      </c>
      <c r="F153" s="400" t="s">
        <v>1373</v>
      </c>
    </row>
    <row r="154" spans="2:6" ht="14.25" customHeight="1">
      <c r="B154" s="196"/>
      <c r="C154" s="362">
        <v>18010040</v>
      </c>
      <c r="D154" s="363">
        <v>40</v>
      </c>
      <c r="E154" s="367" t="s">
        <v>1373</v>
      </c>
      <c r="F154" s="365" t="s">
        <v>1373</v>
      </c>
    </row>
    <row r="155" spans="2:6" ht="14.25" customHeight="1">
      <c r="B155" s="196"/>
      <c r="C155" s="197">
        <v>18010050</v>
      </c>
      <c r="D155" s="189">
        <v>50</v>
      </c>
      <c r="E155" s="223">
        <v>1897.4592392448008</v>
      </c>
      <c r="F155" s="199">
        <f t="shared" ref="F155:F170" si="5">(E155*(100-$F$5))/100</f>
        <v>1897.4592392448008</v>
      </c>
    </row>
    <row r="156" spans="2:6" ht="14.25" customHeight="1">
      <c r="B156" s="196"/>
      <c r="C156" s="197">
        <v>18010063</v>
      </c>
      <c r="D156" s="189">
        <v>63</v>
      </c>
      <c r="E156" s="223">
        <v>2779.0983253376007</v>
      </c>
      <c r="F156" s="199">
        <f t="shared" si="5"/>
        <v>2779.0983253376007</v>
      </c>
    </row>
    <row r="157" spans="2:6" ht="14.25" customHeight="1">
      <c r="B157" s="200"/>
      <c r="C157" s="197">
        <v>18010075</v>
      </c>
      <c r="D157" s="189">
        <v>75</v>
      </c>
      <c r="E157" s="223">
        <v>2956.014610528001</v>
      </c>
      <c r="F157" s="199">
        <f t="shared" si="5"/>
        <v>2956.0146105280014</v>
      </c>
    </row>
    <row r="158" spans="2:6" ht="14.25" customHeight="1">
      <c r="B158" s="200"/>
      <c r="C158" s="197">
        <v>18010090</v>
      </c>
      <c r="D158" s="189">
        <v>90</v>
      </c>
      <c r="E158" s="223">
        <v>3190.9351726784007</v>
      </c>
      <c r="F158" s="199">
        <f t="shared" si="5"/>
        <v>3190.9351726784012</v>
      </c>
    </row>
    <row r="159" spans="2:6" ht="14.25" customHeight="1">
      <c r="B159" s="200"/>
      <c r="C159" s="197">
        <v>18010110</v>
      </c>
      <c r="D159" s="189">
        <v>110</v>
      </c>
      <c r="E159" s="223">
        <v>3984.0837115520003</v>
      </c>
      <c r="F159" s="199">
        <f t="shared" si="5"/>
        <v>3984.0837115519998</v>
      </c>
    </row>
    <row r="160" spans="2:6" ht="14.25" customHeight="1">
      <c r="B160" s="200"/>
      <c r="C160" s="197">
        <v>18010125</v>
      </c>
      <c r="D160" s="189">
        <v>125</v>
      </c>
      <c r="E160" s="223">
        <v>4511.8383798656014</v>
      </c>
      <c r="F160" s="199">
        <f t="shared" si="5"/>
        <v>4511.8383798656014</v>
      </c>
    </row>
    <row r="161" spans="2:6" ht="14.25" customHeight="1">
      <c r="B161" s="200"/>
      <c r="C161" s="197">
        <v>18010140</v>
      </c>
      <c r="D161" s="189">
        <v>140</v>
      </c>
      <c r="E161" s="223">
        <v>5140.2677340224018</v>
      </c>
      <c r="F161" s="199">
        <f t="shared" si="5"/>
        <v>5140.2677340224018</v>
      </c>
    </row>
    <row r="162" spans="2:6" ht="14.25" customHeight="1">
      <c r="B162" s="200"/>
      <c r="C162" s="197">
        <v>18010100</v>
      </c>
      <c r="D162" s="189">
        <v>160</v>
      </c>
      <c r="E162" s="223">
        <v>5677.1605063040006</v>
      </c>
      <c r="F162" s="199">
        <f t="shared" si="5"/>
        <v>5677.1605063040006</v>
      </c>
    </row>
    <row r="163" spans="2:6" ht="14.25" customHeight="1">
      <c r="B163" s="200"/>
      <c r="C163" s="197">
        <v>18010180</v>
      </c>
      <c r="D163" s="189">
        <v>180</v>
      </c>
      <c r="E163" s="223">
        <v>9072.4521997760021</v>
      </c>
      <c r="F163" s="199">
        <f t="shared" si="5"/>
        <v>9072.4521997760021</v>
      </c>
    </row>
    <row r="164" spans="2:6" ht="14.25" customHeight="1">
      <c r="B164" s="200"/>
      <c r="C164" s="197">
        <v>18010200</v>
      </c>
      <c r="D164" s="189">
        <v>200</v>
      </c>
      <c r="E164" s="223">
        <v>10963.845293408001</v>
      </c>
      <c r="F164" s="199">
        <f t="shared" si="5"/>
        <v>10963.845293408001</v>
      </c>
    </row>
    <row r="165" spans="2:6" ht="14.25" customHeight="1">
      <c r="B165" s="200"/>
      <c r="C165" s="197">
        <v>18010225</v>
      </c>
      <c r="D165" s="189">
        <v>225</v>
      </c>
      <c r="E165" s="223">
        <v>12998.596443616003</v>
      </c>
      <c r="F165" s="199">
        <f t="shared" si="5"/>
        <v>12998.596443616003</v>
      </c>
    </row>
    <row r="166" spans="2:6" ht="14.25" customHeight="1">
      <c r="B166" s="200"/>
      <c r="C166" s="197">
        <v>18010250</v>
      </c>
      <c r="D166" s="189">
        <v>250</v>
      </c>
      <c r="E166" s="223">
        <v>15707.519315219204</v>
      </c>
      <c r="F166" s="199">
        <f t="shared" si="5"/>
        <v>15707.519315219204</v>
      </c>
    </row>
    <row r="167" spans="2:6" ht="14.25" customHeight="1">
      <c r="B167" s="200"/>
      <c r="C167" s="197">
        <v>18010280</v>
      </c>
      <c r="D167" s="189">
        <v>280</v>
      </c>
      <c r="E167" s="223">
        <v>17379.260905529602</v>
      </c>
      <c r="F167" s="199">
        <f t="shared" si="5"/>
        <v>17379.260905529602</v>
      </c>
    </row>
    <row r="168" spans="2:6" ht="14.25" customHeight="1">
      <c r="B168" s="200"/>
      <c r="C168" s="197">
        <v>18010315</v>
      </c>
      <c r="D168" s="189">
        <v>315</v>
      </c>
      <c r="E168" s="223">
        <v>22424.946023020802</v>
      </c>
      <c r="F168" s="199">
        <f t="shared" si="5"/>
        <v>22424.946023020799</v>
      </c>
    </row>
    <row r="169" spans="2:6" ht="14.25" customHeight="1">
      <c r="B169" s="200"/>
      <c r="C169" s="197">
        <v>18010355</v>
      </c>
      <c r="D169" s="189">
        <v>355</v>
      </c>
      <c r="E169" s="223">
        <v>35417.424473625608</v>
      </c>
      <c r="F169" s="199">
        <f t="shared" si="5"/>
        <v>35417.424473625608</v>
      </c>
    </row>
    <row r="170" spans="2:6" ht="14.25" customHeight="1">
      <c r="B170" s="200"/>
      <c r="C170" s="197">
        <v>18010400</v>
      </c>
      <c r="D170" s="189">
        <v>400</v>
      </c>
      <c r="E170" s="223">
        <v>49157.296134016011</v>
      </c>
      <c r="F170" s="199">
        <f t="shared" si="5"/>
        <v>49157.296134016011</v>
      </c>
    </row>
    <row r="171" spans="2:6" ht="14.25" customHeight="1">
      <c r="B171" s="200"/>
      <c r="C171" s="362">
        <v>18010450</v>
      </c>
      <c r="D171" s="363">
        <v>450</v>
      </c>
      <c r="E171" s="338" t="s">
        <v>1373</v>
      </c>
      <c r="F171" s="339" t="s">
        <v>1373</v>
      </c>
    </row>
    <row r="172" spans="2:6" ht="14.25" customHeight="1">
      <c r="B172" s="200"/>
      <c r="C172" s="362">
        <v>18010500</v>
      </c>
      <c r="D172" s="363">
        <v>500</v>
      </c>
      <c r="E172" s="338" t="s">
        <v>1373</v>
      </c>
      <c r="F172" s="339" t="s">
        <v>1373</v>
      </c>
    </row>
    <row r="173" spans="2:6" ht="14.25" customHeight="1">
      <c r="B173" s="200"/>
      <c r="C173" s="362">
        <v>18010560</v>
      </c>
      <c r="D173" s="363">
        <v>560</v>
      </c>
      <c r="E173" s="338" t="s">
        <v>1373</v>
      </c>
      <c r="F173" s="339" t="s">
        <v>1373</v>
      </c>
    </row>
    <row r="174" spans="2:6" ht="14.25" customHeight="1">
      <c r="B174" s="200"/>
      <c r="C174" s="362">
        <v>18010630</v>
      </c>
      <c r="D174" s="363">
        <v>630</v>
      </c>
      <c r="E174" s="338" t="s">
        <v>1373</v>
      </c>
      <c r="F174" s="339" t="s">
        <v>1373</v>
      </c>
    </row>
    <row r="175" spans="2:6" ht="14.25" customHeight="1">
      <c r="B175" s="200"/>
      <c r="C175" s="362">
        <v>18010710</v>
      </c>
      <c r="D175" s="363">
        <v>710</v>
      </c>
      <c r="E175" s="338" t="s">
        <v>1373</v>
      </c>
      <c r="F175" s="339" t="s">
        <v>1373</v>
      </c>
    </row>
    <row r="176" spans="2:6" ht="14.25" customHeight="1">
      <c r="B176" s="200"/>
      <c r="C176" s="362">
        <v>18010800</v>
      </c>
      <c r="D176" s="363">
        <v>800</v>
      </c>
      <c r="E176" s="338" t="s">
        <v>1373</v>
      </c>
      <c r="F176" s="339" t="s">
        <v>1373</v>
      </c>
    </row>
    <row r="177" spans="2:6" ht="14.25" customHeight="1">
      <c r="B177" s="200"/>
      <c r="C177" s="201"/>
      <c r="D177" s="183"/>
      <c r="E177" s="202"/>
      <c r="F177" s="203"/>
    </row>
    <row r="178" spans="2:6" ht="14.25" customHeight="1" thickBot="1">
      <c r="B178" s="204"/>
      <c r="C178" s="205"/>
      <c r="D178" s="188"/>
      <c r="E178" s="206"/>
      <c r="F178" s="207"/>
    </row>
    <row r="179" spans="2:6" ht="14.25" customHeight="1">
      <c r="F179" s="2"/>
    </row>
    <row r="180" spans="2:6" ht="14.25" customHeight="1">
      <c r="F180" s="2"/>
    </row>
    <row r="181" spans="2:6" ht="14.25" customHeight="1">
      <c r="F181" s="2"/>
    </row>
    <row r="182" spans="2:6" ht="14.25" customHeight="1">
      <c r="F182" s="2"/>
    </row>
    <row r="183" spans="2:6" ht="14.25" customHeight="1" thickBot="1">
      <c r="F183" s="2"/>
    </row>
    <row r="184" spans="2:6" ht="14.25" customHeight="1">
      <c r="B184" s="209"/>
      <c r="C184" s="210"/>
      <c r="D184" s="211"/>
      <c r="E184" s="212"/>
      <c r="F184" s="213"/>
    </row>
    <row r="185" spans="2:6" ht="14.25" customHeight="1">
      <c r="B185" s="184"/>
      <c r="C185" s="1045" t="s">
        <v>1569</v>
      </c>
      <c r="D185" s="1045"/>
      <c r="E185" s="1045"/>
      <c r="F185" s="1046"/>
    </row>
    <row r="186" spans="2:6" ht="14.25" customHeight="1">
      <c r="B186" s="185"/>
      <c r="C186" s="1045"/>
      <c r="D186" s="1045"/>
      <c r="E186" s="1045"/>
      <c r="F186" s="1046"/>
    </row>
    <row r="187" spans="2:6" ht="14.25" customHeight="1">
      <c r="B187" s="185"/>
      <c r="C187" s="393">
        <v>18316032</v>
      </c>
      <c r="D187" s="394">
        <v>32</v>
      </c>
      <c r="E187" s="395">
        <v>1525.3115753792006</v>
      </c>
      <c r="F187" s="396">
        <f t="shared" ref="F187:F204" si="6">(E187*(100-$F$5))/100</f>
        <v>1525.3115753792006</v>
      </c>
    </row>
    <row r="188" spans="2:6" ht="14.25" customHeight="1">
      <c r="B188" s="466" t="s">
        <v>1598</v>
      </c>
      <c r="C188" s="197">
        <v>18316040</v>
      </c>
      <c r="D188" s="189">
        <v>40</v>
      </c>
      <c r="E188" s="198">
        <v>1659.5315279872004</v>
      </c>
      <c r="F188" s="199">
        <f t="shared" si="6"/>
        <v>1659.5315279872004</v>
      </c>
    </row>
    <row r="189" spans="2:6" ht="14.25" customHeight="1">
      <c r="B189" s="185"/>
      <c r="C189" s="197">
        <v>18316050</v>
      </c>
      <c r="D189" s="189">
        <v>50</v>
      </c>
      <c r="E189" s="198">
        <v>2287.9479202944008</v>
      </c>
      <c r="F189" s="199">
        <f t="shared" si="6"/>
        <v>2287.9479202944008</v>
      </c>
    </row>
    <row r="190" spans="2:6" ht="14.25" customHeight="1">
      <c r="B190" s="185"/>
      <c r="C190" s="197">
        <v>18316063</v>
      </c>
      <c r="D190" s="189">
        <v>63</v>
      </c>
      <c r="E190" s="198">
        <v>3197.0272419904004</v>
      </c>
      <c r="F190" s="199">
        <f t="shared" si="6"/>
        <v>3197.0272419904004</v>
      </c>
    </row>
    <row r="191" spans="2:6" ht="14.25" customHeight="1">
      <c r="B191" s="186"/>
      <c r="C191" s="197">
        <v>18316075</v>
      </c>
      <c r="D191" s="189">
        <v>75</v>
      </c>
      <c r="E191" s="198">
        <v>3508.1764416384003</v>
      </c>
      <c r="F191" s="199">
        <f t="shared" si="6"/>
        <v>3508.1764416384003</v>
      </c>
    </row>
    <row r="192" spans="2:6" ht="14.25" customHeight="1">
      <c r="B192" s="186"/>
      <c r="C192" s="197">
        <v>18316090</v>
      </c>
      <c r="D192" s="189">
        <v>90</v>
      </c>
      <c r="E192" s="198">
        <v>3886.4680222144007</v>
      </c>
      <c r="F192" s="199">
        <f t="shared" si="6"/>
        <v>3886.4680222144007</v>
      </c>
    </row>
    <row r="193" spans="2:6" ht="14.25" customHeight="1">
      <c r="B193" s="186"/>
      <c r="C193" s="197">
        <v>18316110</v>
      </c>
      <c r="D193" s="189">
        <v>110</v>
      </c>
      <c r="E193" s="198">
        <v>5024.3239893504006</v>
      </c>
      <c r="F193" s="199">
        <f t="shared" si="6"/>
        <v>5024.3239893504006</v>
      </c>
    </row>
    <row r="194" spans="2:6" ht="14.25" customHeight="1">
      <c r="B194" s="186"/>
      <c r="C194" s="197">
        <v>18316125</v>
      </c>
      <c r="D194" s="189">
        <v>125</v>
      </c>
      <c r="E194" s="198">
        <v>5597.846948601602</v>
      </c>
      <c r="F194" s="199">
        <f t="shared" si="6"/>
        <v>5597.846948601602</v>
      </c>
    </row>
    <row r="195" spans="2:6" ht="14.25" customHeight="1">
      <c r="B195" s="186"/>
      <c r="C195" s="197">
        <v>18316140</v>
      </c>
      <c r="D195" s="189">
        <v>140</v>
      </c>
      <c r="E195" s="198">
        <v>6296.4387946432025</v>
      </c>
      <c r="F195" s="199">
        <f t="shared" si="6"/>
        <v>6296.4387946432025</v>
      </c>
    </row>
    <row r="196" spans="2:6" ht="14.25" customHeight="1">
      <c r="B196" s="186"/>
      <c r="C196" s="197">
        <v>18316160</v>
      </c>
      <c r="D196" s="189">
        <v>160</v>
      </c>
      <c r="E196" s="198">
        <v>7394.6444638528019</v>
      </c>
      <c r="F196" s="199">
        <f t="shared" si="6"/>
        <v>7394.6444638528019</v>
      </c>
    </row>
    <row r="197" spans="2:6" ht="14.25" customHeight="1">
      <c r="B197" s="186"/>
      <c r="C197" s="197">
        <v>18316180</v>
      </c>
      <c r="D197" s="189">
        <v>180</v>
      </c>
      <c r="E197" s="198">
        <v>12367.134016652804</v>
      </c>
      <c r="F197" s="199">
        <f t="shared" si="6"/>
        <v>12367.134016652803</v>
      </c>
    </row>
    <row r="198" spans="2:6" ht="14.25" customHeight="1">
      <c r="B198" s="186"/>
      <c r="C198" s="197">
        <v>18316200</v>
      </c>
      <c r="D198" s="189">
        <v>200</v>
      </c>
      <c r="E198" s="198">
        <v>14975.382202412802</v>
      </c>
      <c r="F198" s="199">
        <f t="shared" si="6"/>
        <v>14975.382202412802</v>
      </c>
    </row>
    <row r="199" spans="2:6" ht="14.25" customHeight="1">
      <c r="B199" s="186"/>
      <c r="C199" s="197">
        <v>18316225</v>
      </c>
      <c r="D199" s="189">
        <v>225</v>
      </c>
      <c r="E199" s="198">
        <v>17870.398348723204</v>
      </c>
      <c r="F199" s="199">
        <f t="shared" si="6"/>
        <v>17870.398348723204</v>
      </c>
    </row>
    <row r="200" spans="2:6" ht="14.25" customHeight="1">
      <c r="B200" s="186"/>
      <c r="C200" s="197">
        <v>18316250</v>
      </c>
      <c r="D200" s="189">
        <v>250</v>
      </c>
      <c r="E200" s="198">
        <v>20832.517990412802</v>
      </c>
      <c r="F200" s="199">
        <f t="shared" si="6"/>
        <v>20832.517990412802</v>
      </c>
    </row>
    <row r="201" spans="2:6" ht="14.25" customHeight="1">
      <c r="B201" s="186"/>
      <c r="C201" s="197">
        <v>18316280</v>
      </c>
      <c r="D201" s="189">
        <v>280</v>
      </c>
      <c r="E201" s="198">
        <v>24767.787376371209</v>
      </c>
      <c r="F201" s="199">
        <f t="shared" si="6"/>
        <v>24767.787376371209</v>
      </c>
    </row>
    <row r="202" spans="2:6" ht="14.25" customHeight="1">
      <c r="B202" s="186"/>
      <c r="C202" s="197">
        <v>18316315</v>
      </c>
      <c r="D202" s="189">
        <v>315</v>
      </c>
      <c r="E202" s="198">
        <v>30039.216066496003</v>
      </c>
      <c r="F202" s="199">
        <f t="shared" si="6"/>
        <v>30039.216066496003</v>
      </c>
    </row>
    <row r="203" spans="2:6" ht="14.25" customHeight="1">
      <c r="B203" s="186"/>
      <c r="C203" s="197">
        <v>18316355</v>
      </c>
      <c r="D203" s="189">
        <v>355</v>
      </c>
      <c r="E203" s="198">
        <v>54947.341388486399</v>
      </c>
      <c r="F203" s="199">
        <f t="shared" si="6"/>
        <v>54947.341388486399</v>
      </c>
    </row>
    <row r="204" spans="2:6" ht="14.25" customHeight="1">
      <c r="B204" s="186"/>
      <c r="C204" s="197">
        <v>18316400</v>
      </c>
      <c r="D204" s="189">
        <v>400</v>
      </c>
      <c r="E204" s="198">
        <v>60432.316550771218</v>
      </c>
      <c r="F204" s="199">
        <f t="shared" si="6"/>
        <v>60432.316550771218</v>
      </c>
    </row>
    <row r="205" spans="2:6" ht="14.25" customHeight="1">
      <c r="B205" s="186"/>
      <c r="C205" s="362">
        <v>18316450</v>
      </c>
      <c r="D205" s="363">
        <v>450</v>
      </c>
      <c r="E205" s="338" t="s">
        <v>1373</v>
      </c>
      <c r="F205" s="339" t="s">
        <v>1373</v>
      </c>
    </row>
    <row r="206" spans="2:6" ht="14.25" customHeight="1">
      <c r="B206" s="186"/>
      <c r="C206" s="362">
        <v>18316500</v>
      </c>
      <c r="D206" s="363">
        <v>500</v>
      </c>
      <c r="E206" s="338" t="s">
        <v>1373</v>
      </c>
      <c r="F206" s="339" t="s">
        <v>1373</v>
      </c>
    </row>
    <row r="207" spans="2:6" ht="14.25" customHeight="1">
      <c r="B207" s="186"/>
      <c r="C207" s="362">
        <v>18316560</v>
      </c>
      <c r="D207" s="363">
        <v>560</v>
      </c>
      <c r="E207" s="338" t="s">
        <v>1373</v>
      </c>
      <c r="F207" s="339" t="s">
        <v>1373</v>
      </c>
    </row>
    <row r="208" spans="2:6" ht="14.25" customHeight="1">
      <c r="B208" s="186"/>
      <c r="C208" s="362">
        <v>18316630</v>
      </c>
      <c r="D208" s="363">
        <v>630</v>
      </c>
      <c r="E208" s="338" t="s">
        <v>1373</v>
      </c>
      <c r="F208" s="339" t="s">
        <v>1373</v>
      </c>
    </row>
    <row r="209" spans="2:6" ht="14.25" customHeight="1">
      <c r="B209" s="186"/>
      <c r="C209" s="362">
        <v>18316710</v>
      </c>
      <c r="D209" s="363">
        <v>710</v>
      </c>
      <c r="E209" s="338" t="s">
        <v>1373</v>
      </c>
      <c r="F209" s="339" t="s">
        <v>1373</v>
      </c>
    </row>
    <row r="210" spans="2:6" ht="14.25" customHeight="1">
      <c r="B210" s="186"/>
      <c r="C210" s="362">
        <v>18316800</v>
      </c>
      <c r="D210" s="363">
        <v>800</v>
      </c>
      <c r="E210" s="338" t="s">
        <v>1373</v>
      </c>
      <c r="F210" s="339" t="s">
        <v>1373</v>
      </c>
    </row>
    <row r="211" spans="2:6" ht="14.25" customHeight="1">
      <c r="B211" s="186"/>
      <c r="C211" s="1063" t="s">
        <v>1568</v>
      </c>
      <c r="D211" s="1063"/>
      <c r="E211" s="1063"/>
      <c r="F211" s="1064"/>
    </row>
    <row r="212" spans="2:6" ht="14.25" customHeight="1">
      <c r="B212" s="186"/>
      <c r="C212" s="1045"/>
      <c r="D212" s="1045"/>
      <c r="E212" s="1045"/>
      <c r="F212" s="1046"/>
    </row>
    <row r="213" spans="2:6" ht="14.25" customHeight="1">
      <c r="B213" s="186"/>
      <c r="C213" s="397">
        <v>18310032</v>
      </c>
      <c r="D213" s="398">
        <v>32</v>
      </c>
      <c r="E213" s="399" t="s">
        <v>1373</v>
      </c>
      <c r="F213" s="400" t="s">
        <v>1373</v>
      </c>
    </row>
    <row r="214" spans="2:6" ht="14.25" customHeight="1">
      <c r="B214" s="185"/>
      <c r="C214" s="362">
        <v>18310040</v>
      </c>
      <c r="D214" s="363">
        <v>40</v>
      </c>
      <c r="E214" s="364" t="s">
        <v>1373</v>
      </c>
      <c r="F214" s="365" t="s">
        <v>1373</v>
      </c>
    </row>
    <row r="215" spans="2:6" ht="14.25" customHeight="1">
      <c r="B215" s="185"/>
      <c r="C215" s="197">
        <v>18310050</v>
      </c>
      <c r="D215" s="189">
        <v>50</v>
      </c>
      <c r="E215" s="198">
        <v>1897.4592392448008</v>
      </c>
      <c r="F215" s="199">
        <f t="shared" ref="F215:F230" si="7">(E215*(100-$F$5))/100</f>
        <v>1897.4592392448008</v>
      </c>
    </row>
    <row r="216" spans="2:6" ht="14.25" customHeight="1">
      <c r="B216" s="185"/>
      <c r="C216" s="197">
        <v>18310063</v>
      </c>
      <c r="D216" s="189">
        <v>63</v>
      </c>
      <c r="E216" s="198">
        <v>2779.0983253376007</v>
      </c>
      <c r="F216" s="199">
        <f t="shared" si="7"/>
        <v>2779.0983253376007</v>
      </c>
    </row>
    <row r="217" spans="2:6" ht="14.25" customHeight="1">
      <c r="B217" s="186"/>
      <c r="C217" s="197">
        <v>18310075</v>
      </c>
      <c r="D217" s="189">
        <v>75</v>
      </c>
      <c r="E217" s="198">
        <v>2956.014610528001</v>
      </c>
      <c r="F217" s="199">
        <f t="shared" si="7"/>
        <v>2956.0146105280014</v>
      </c>
    </row>
    <row r="218" spans="2:6" ht="14.25" customHeight="1">
      <c r="B218" s="186"/>
      <c r="C218" s="197">
        <v>18310090</v>
      </c>
      <c r="D218" s="189">
        <v>90</v>
      </c>
      <c r="E218" s="198">
        <v>3190.9351726784007</v>
      </c>
      <c r="F218" s="199">
        <f t="shared" si="7"/>
        <v>3190.9351726784012</v>
      </c>
    </row>
    <row r="219" spans="2:6" ht="14.25" customHeight="1">
      <c r="B219" s="186"/>
      <c r="C219" s="197">
        <v>18310110</v>
      </c>
      <c r="D219" s="189">
        <v>110</v>
      </c>
      <c r="E219" s="198">
        <v>3984.0837115520003</v>
      </c>
      <c r="F219" s="199">
        <f t="shared" si="7"/>
        <v>3984.0837115519998</v>
      </c>
    </row>
    <row r="220" spans="2:6" ht="14.25" customHeight="1">
      <c r="B220" s="186"/>
      <c r="C220" s="197">
        <v>18310125</v>
      </c>
      <c r="D220" s="189">
        <v>125</v>
      </c>
      <c r="E220" s="198">
        <v>4511.8383798656014</v>
      </c>
      <c r="F220" s="199">
        <f t="shared" si="7"/>
        <v>4511.8383798656014</v>
      </c>
    </row>
    <row r="221" spans="2:6" ht="14.25" customHeight="1">
      <c r="B221" s="186"/>
      <c r="C221" s="197">
        <v>18310140</v>
      </c>
      <c r="D221" s="189">
        <v>140</v>
      </c>
      <c r="E221" s="198">
        <v>5140.2677340224018</v>
      </c>
      <c r="F221" s="199">
        <f t="shared" si="7"/>
        <v>5140.2677340224018</v>
      </c>
    </row>
    <row r="222" spans="2:6" ht="14.25" customHeight="1">
      <c r="B222" s="186"/>
      <c r="C222" s="197">
        <v>18310160</v>
      </c>
      <c r="D222" s="189">
        <v>160</v>
      </c>
      <c r="E222" s="198">
        <v>5677.1605063040006</v>
      </c>
      <c r="F222" s="199">
        <f t="shared" si="7"/>
        <v>5677.1605063040006</v>
      </c>
    </row>
    <row r="223" spans="2:6" ht="14.25" customHeight="1">
      <c r="B223" s="186"/>
      <c r="C223" s="197">
        <v>18310180</v>
      </c>
      <c r="D223" s="189">
        <v>180</v>
      </c>
      <c r="E223" s="198">
        <v>9072.4521997760021</v>
      </c>
      <c r="F223" s="199">
        <f t="shared" si="7"/>
        <v>9072.4521997760021</v>
      </c>
    </row>
    <row r="224" spans="2:6" ht="14.25" customHeight="1">
      <c r="B224" s="186"/>
      <c r="C224" s="197">
        <v>18310200</v>
      </c>
      <c r="D224" s="189">
        <v>200</v>
      </c>
      <c r="E224" s="198">
        <v>10963.845293408001</v>
      </c>
      <c r="F224" s="199">
        <f t="shared" si="7"/>
        <v>10963.845293408001</v>
      </c>
    </row>
    <row r="225" spans="2:6" ht="14.25" customHeight="1">
      <c r="B225" s="186"/>
      <c r="C225" s="197">
        <v>18310225</v>
      </c>
      <c r="D225" s="189">
        <v>225</v>
      </c>
      <c r="E225" s="198">
        <v>12998.596443616003</v>
      </c>
      <c r="F225" s="199">
        <f t="shared" si="7"/>
        <v>12998.596443616003</v>
      </c>
    </row>
    <row r="226" spans="2:6" ht="14.25" customHeight="1">
      <c r="B226" s="186"/>
      <c r="C226" s="197">
        <v>18310250</v>
      </c>
      <c r="D226" s="189">
        <v>250</v>
      </c>
      <c r="E226" s="198">
        <v>15707.519315219204</v>
      </c>
      <c r="F226" s="199">
        <f t="shared" si="7"/>
        <v>15707.519315219204</v>
      </c>
    </row>
    <row r="227" spans="2:6" ht="14.25" customHeight="1">
      <c r="B227" s="186"/>
      <c r="C227" s="197">
        <v>18310280</v>
      </c>
      <c r="D227" s="189">
        <v>280</v>
      </c>
      <c r="E227" s="198">
        <v>17379.260905529602</v>
      </c>
      <c r="F227" s="199">
        <f t="shared" si="7"/>
        <v>17379.260905529602</v>
      </c>
    </row>
    <row r="228" spans="2:6" ht="14.25" customHeight="1">
      <c r="B228" s="186"/>
      <c r="C228" s="197">
        <v>18310315</v>
      </c>
      <c r="D228" s="189">
        <v>315</v>
      </c>
      <c r="E228" s="198">
        <v>22424.946023020802</v>
      </c>
      <c r="F228" s="199">
        <f t="shared" si="7"/>
        <v>22424.946023020799</v>
      </c>
    </row>
    <row r="229" spans="2:6" ht="14.25" customHeight="1">
      <c r="B229" s="186"/>
      <c r="C229" s="197">
        <v>18310355</v>
      </c>
      <c r="D229" s="189">
        <v>355</v>
      </c>
      <c r="E229" s="198">
        <v>35417.424473625608</v>
      </c>
      <c r="F229" s="199">
        <f t="shared" si="7"/>
        <v>35417.424473625608</v>
      </c>
    </row>
    <row r="230" spans="2:6" ht="14.25" customHeight="1">
      <c r="B230" s="186"/>
      <c r="C230" s="197">
        <v>18310400</v>
      </c>
      <c r="D230" s="189">
        <v>400</v>
      </c>
      <c r="E230" s="198">
        <v>49157.296134016011</v>
      </c>
      <c r="F230" s="199">
        <f t="shared" si="7"/>
        <v>49157.296134016011</v>
      </c>
    </row>
    <row r="231" spans="2:6" ht="14.25" customHeight="1">
      <c r="B231" s="186"/>
      <c r="C231" s="362">
        <v>18310450</v>
      </c>
      <c r="D231" s="363">
        <v>450</v>
      </c>
      <c r="E231" s="338" t="s">
        <v>1373</v>
      </c>
      <c r="F231" s="339" t="s">
        <v>1373</v>
      </c>
    </row>
    <row r="232" spans="2:6" ht="14.25" customHeight="1">
      <c r="B232" s="186"/>
      <c r="C232" s="362">
        <v>18310500</v>
      </c>
      <c r="D232" s="363">
        <v>500</v>
      </c>
      <c r="E232" s="338" t="s">
        <v>1373</v>
      </c>
      <c r="F232" s="339" t="s">
        <v>1373</v>
      </c>
    </row>
    <row r="233" spans="2:6" ht="14.25" customHeight="1">
      <c r="B233" s="186"/>
      <c r="C233" s="362">
        <v>18310560</v>
      </c>
      <c r="D233" s="363">
        <v>560</v>
      </c>
      <c r="E233" s="338" t="s">
        <v>1373</v>
      </c>
      <c r="F233" s="339" t="s">
        <v>1373</v>
      </c>
    </row>
    <row r="234" spans="2:6" ht="14.25" customHeight="1">
      <c r="B234" s="186"/>
      <c r="C234" s="362">
        <v>18310630</v>
      </c>
      <c r="D234" s="363">
        <v>630</v>
      </c>
      <c r="E234" s="338" t="s">
        <v>1373</v>
      </c>
      <c r="F234" s="339" t="s">
        <v>1373</v>
      </c>
    </row>
    <row r="235" spans="2:6" ht="14.25" customHeight="1">
      <c r="B235" s="186"/>
      <c r="C235" s="362">
        <v>18310710</v>
      </c>
      <c r="D235" s="363">
        <v>710</v>
      </c>
      <c r="E235" s="338" t="s">
        <v>1373</v>
      </c>
      <c r="F235" s="339" t="s">
        <v>1373</v>
      </c>
    </row>
    <row r="236" spans="2:6" ht="14.25" customHeight="1">
      <c r="B236" s="186"/>
      <c r="C236" s="362">
        <v>18310800</v>
      </c>
      <c r="D236" s="363">
        <v>800</v>
      </c>
      <c r="E236" s="338" t="s">
        <v>1373</v>
      </c>
      <c r="F236" s="339" t="s">
        <v>1373</v>
      </c>
    </row>
    <row r="237" spans="2:6" ht="14.25" customHeight="1">
      <c r="B237" s="186"/>
      <c r="C237" s="201"/>
      <c r="D237" s="183"/>
      <c r="E237" s="202"/>
      <c r="F237" s="203"/>
    </row>
    <row r="238" spans="2:6" ht="14.25" customHeight="1" thickBot="1">
      <c r="B238" s="187"/>
      <c r="C238" s="205"/>
      <c r="D238" s="188"/>
      <c r="E238" s="206"/>
      <c r="F238" s="207"/>
    </row>
    <row r="239" spans="2:6" ht="14.25" customHeight="1">
      <c r="F239" s="2"/>
    </row>
    <row r="240" spans="2:6" ht="14.25" customHeight="1">
      <c r="F240" s="2"/>
    </row>
    <row r="241" spans="2:6" ht="14.25" customHeight="1">
      <c r="F241" s="2"/>
    </row>
    <row r="242" spans="2:6" ht="14.25" customHeight="1">
      <c r="F242" s="2"/>
    </row>
    <row r="243" spans="2:6" ht="14.25" customHeight="1" thickBot="1">
      <c r="F243" s="2"/>
    </row>
    <row r="244" spans="2:6" ht="14.25" customHeight="1">
      <c r="B244" s="214"/>
      <c r="C244" s="215"/>
      <c r="D244" s="216"/>
      <c r="E244" s="217"/>
      <c r="F244" s="218"/>
    </row>
    <row r="245" spans="2:6" ht="14.25" customHeight="1">
      <c r="B245" s="195"/>
      <c r="C245" s="1045" t="s">
        <v>1569</v>
      </c>
      <c r="D245" s="1045"/>
      <c r="E245" s="1045"/>
      <c r="F245" s="1046"/>
    </row>
    <row r="246" spans="2:6" ht="14.25" customHeight="1">
      <c r="B246" s="196"/>
      <c r="C246" s="1045"/>
      <c r="D246" s="1045"/>
      <c r="E246" s="1045"/>
      <c r="F246" s="1046"/>
    </row>
    <row r="247" spans="2:6" ht="14.25" customHeight="1">
      <c r="B247" s="196"/>
      <c r="C247" s="393">
        <v>18616032</v>
      </c>
      <c r="D247" s="394">
        <v>32</v>
      </c>
      <c r="E247" s="395">
        <v>1531.4036446912003</v>
      </c>
      <c r="F247" s="396">
        <f t="shared" ref="F247:F264" si="8">(E247*(100-$F$5))/100</f>
        <v>1531.4036446912003</v>
      </c>
    </row>
    <row r="248" spans="2:6" ht="14.25" customHeight="1">
      <c r="B248" s="466" t="s">
        <v>1599</v>
      </c>
      <c r="C248" s="197">
        <v>18616040</v>
      </c>
      <c r="D248" s="189">
        <v>40</v>
      </c>
      <c r="E248" s="198">
        <v>1668.6696319552004</v>
      </c>
      <c r="F248" s="199">
        <f t="shared" si="8"/>
        <v>1668.6696319552004</v>
      </c>
    </row>
    <row r="249" spans="2:6" ht="14.25" customHeight="1">
      <c r="B249" s="196"/>
      <c r="C249" s="197">
        <v>18616050</v>
      </c>
      <c r="D249" s="189">
        <v>50</v>
      </c>
      <c r="E249" s="198">
        <v>2306.2500519296009</v>
      </c>
      <c r="F249" s="199">
        <f t="shared" si="8"/>
        <v>2306.2500519296009</v>
      </c>
    </row>
    <row r="250" spans="2:6" ht="14.25" customHeight="1">
      <c r="B250" s="196"/>
      <c r="C250" s="197">
        <v>18616063</v>
      </c>
      <c r="D250" s="189">
        <v>63</v>
      </c>
      <c r="E250" s="198">
        <v>3230.5725087552005</v>
      </c>
      <c r="F250" s="199">
        <f t="shared" si="8"/>
        <v>3230.5725087552005</v>
      </c>
    </row>
    <row r="251" spans="2:6" ht="14.25" customHeight="1">
      <c r="B251" s="200"/>
      <c r="C251" s="197">
        <v>18616075</v>
      </c>
      <c r="D251" s="189">
        <v>75</v>
      </c>
      <c r="E251" s="198">
        <v>3557.0037290816013</v>
      </c>
      <c r="F251" s="199">
        <f t="shared" si="8"/>
        <v>3557.0037290816017</v>
      </c>
    </row>
    <row r="252" spans="2:6" ht="14.25" customHeight="1">
      <c r="B252" s="200"/>
      <c r="C252" s="197">
        <v>18616090</v>
      </c>
      <c r="D252" s="189">
        <v>90</v>
      </c>
      <c r="E252" s="198">
        <v>3968.8276145728005</v>
      </c>
      <c r="F252" s="199">
        <f t="shared" si="8"/>
        <v>3968.8276145728</v>
      </c>
    </row>
    <row r="253" spans="2:6" ht="14.25" customHeight="1">
      <c r="B253" s="200"/>
      <c r="C253" s="197">
        <v>18616110</v>
      </c>
      <c r="D253" s="189">
        <v>110</v>
      </c>
      <c r="E253" s="198">
        <v>5164.6748968192014</v>
      </c>
      <c r="F253" s="199">
        <f t="shared" si="8"/>
        <v>5164.6748968192014</v>
      </c>
    </row>
    <row r="254" spans="2:6" ht="14.25" customHeight="1">
      <c r="B254" s="200"/>
      <c r="C254" s="197">
        <v>18616125</v>
      </c>
      <c r="D254" s="189">
        <v>125</v>
      </c>
      <c r="E254" s="198">
        <v>5835.7876217088005</v>
      </c>
      <c r="F254" s="199">
        <f t="shared" si="8"/>
        <v>5835.7876217088015</v>
      </c>
    </row>
    <row r="255" spans="2:6" ht="14.25" customHeight="1">
      <c r="B255" s="200"/>
      <c r="C255" s="197">
        <v>18616140</v>
      </c>
      <c r="D255" s="189">
        <v>140</v>
      </c>
      <c r="E255" s="198">
        <v>6607.6009561408</v>
      </c>
      <c r="F255" s="199">
        <f t="shared" si="8"/>
        <v>6607.6009561408</v>
      </c>
    </row>
    <row r="256" spans="2:6" ht="14.25" customHeight="1">
      <c r="B256" s="200"/>
      <c r="C256" s="197">
        <v>18616160</v>
      </c>
      <c r="D256" s="189">
        <v>160</v>
      </c>
      <c r="E256" s="198">
        <v>7824.7834428288015</v>
      </c>
      <c r="F256" s="199">
        <f t="shared" si="8"/>
        <v>7824.7834428288015</v>
      </c>
    </row>
    <row r="257" spans="2:6" ht="14.25" customHeight="1">
      <c r="B257" s="200"/>
      <c r="C257" s="197">
        <v>18616180</v>
      </c>
      <c r="D257" s="189">
        <v>180</v>
      </c>
      <c r="E257" s="198">
        <v>12900.967792428803</v>
      </c>
      <c r="F257" s="199">
        <f t="shared" si="8"/>
        <v>12900.967792428803</v>
      </c>
    </row>
    <row r="258" spans="2:6" ht="14.25" customHeight="1">
      <c r="B258" s="200"/>
      <c r="C258" s="197">
        <v>18616200</v>
      </c>
      <c r="D258" s="189">
        <v>200</v>
      </c>
      <c r="E258" s="198">
        <v>15628.205757516804</v>
      </c>
      <c r="F258" s="199">
        <f t="shared" si="8"/>
        <v>15628.205757516804</v>
      </c>
    </row>
    <row r="259" spans="2:6" ht="14.25" customHeight="1">
      <c r="B259" s="200"/>
      <c r="C259" s="197">
        <v>18616225</v>
      </c>
      <c r="D259" s="189">
        <v>225</v>
      </c>
      <c r="E259" s="198">
        <v>18541.524035462404</v>
      </c>
      <c r="F259" s="199">
        <f t="shared" si="8"/>
        <v>18541.524035462404</v>
      </c>
    </row>
    <row r="260" spans="2:6" ht="14.25" customHeight="1">
      <c r="B260" s="200"/>
      <c r="C260" s="197">
        <v>18616250</v>
      </c>
      <c r="D260" s="189">
        <v>250</v>
      </c>
      <c r="E260" s="198">
        <v>22336.468437651209</v>
      </c>
      <c r="F260" s="199">
        <f t="shared" si="8"/>
        <v>22336.468437651209</v>
      </c>
    </row>
    <row r="261" spans="2:6" ht="14.25" customHeight="1">
      <c r="B261" s="200"/>
      <c r="C261" s="197">
        <v>18616280</v>
      </c>
      <c r="D261" s="189">
        <v>280</v>
      </c>
      <c r="E261" s="198">
        <v>26833.050720537609</v>
      </c>
      <c r="F261" s="199">
        <f t="shared" si="8"/>
        <v>26833.050720537609</v>
      </c>
    </row>
    <row r="262" spans="2:6" ht="14.25" customHeight="1">
      <c r="B262" s="200"/>
      <c r="C262" s="197">
        <v>18616315</v>
      </c>
      <c r="D262" s="189">
        <v>315</v>
      </c>
      <c r="E262" s="198">
        <v>33016.604767014411</v>
      </c>
      <c r="F262" s="199">
        <f t="shared" si="8"/>
        <v>33016.604767014411</v>
      </c>
    </row>
    <row r="263" spans="2:6" ht="14.25" customHeight="1">
      <c r="B263" s="200"/>
      <c r="C263" s="197">
        <v>18616355</v>
      </c>
      <c r="D263" s="189">
        <v>355</v>
      </c>
      <c r="E263" s="198">
        <v>56079.105286310405</v>
      </c>
      <c r="F263" s="199">
        <f t="shared" si="8"/>
        <v>56079.105286310405</v>
      </c>
    </row>
    <row r="264" spans="2:6" ht="14.25" customHeight="1">
      <c r="B264" s="200"/>
      <c r="C264" s="197">
        <v>18616400</v>
      </c>
      <c r="D264" s="189">
        <v>400</v>
      </c>
      <c r="E264" s="198">
        <v>61872.183613587214</v>
      </c>
      <c r="F264" s="199">
        <f t="shared" si="8"/>
        <v>61872.183613587214</v>
      </c>
    </row>
    <row r="265" spans="2:6" ht="14.25" customHeight="1">
      <c r="B265" s="200"/>
      <c r="C265" s="362">
        <v>18616450</v>
      </c>
      <c r="D265" s="363">
        <v>450</v>
      </c>
      <c r="E265" s="338" t="s">
        <v>1373</v>
      </c>
      <c r="F265" s="339" t="s">
        <v>1373</v>
      </c>
    </row>
    <row r="266" spans="2:6" ht="14.25" customHeight="1">
      <c r="B266" s="200"/>
      <c r="C266" s="362">
        <v>18616500</v>
      </c>
      <c r="D266" s="363">
        <v>500</v>
      </c>
      <c r="E266" s="338" t="s">
        <v>1373</v>
      </c>
      <c r="F266" s="339" t="s">
        <v>1373</v>
      </c>
    </row>
    <row r="267" spans="2:6" ht="14.25" customHeight="1">
      <c r="B267" s="200"/>
      <c r="C267" s="362">
        <v>18616560</v>
      </c>
      <c r="D267" s="363">
        <v>560</v>
      </c>
      <c r="E267" s="338" t="s">
        <v>1373</v>
      </c>
      <c r="F267" s="339" t="s">
        <v>1373</v>
      </c>
    </row>
    <row r="268" spans="2:6" ht="14.25" customHeight="1">
      <c r="B268" s="200"/>
      <c r="C268" s="362">
        <v>18616630</v>
      </c>
      <c r="D268" s="363">
        <v>630</v>
      </c>
      <c r="E268" s="338" t="s">
        <v>1373</v>
      </c>
      <c r="F268" s="339" t="s">
        <v>1373</v>
      </c>
    </row>
    <row r="269" spans="2:6" ht="14.25" customHeight="1">
      <c r="B269" s="200"/>
      <c r="C269" s="362">
        <v>18616710</v>
      </c>
      <c r="D269" s="363">
        <v>710</v>
      </c>
      <c r="E269" s="338" t="s">
        <v>1373</v>
      </c>
      <c r="F269" s="339" t="s">
        <v>1373</v>
      </c>
    </row>
    <row r="270" spans="2:6" ht="14.25" customHeight="1">
      <c r="B270" s="200"/>
      <c r="C270" s="362">
        <v>18616800</v>
      </c>
      <c r="D270" s="363">
        <v>800</v>
      </c>
      <c r="E270" s="338" t="s">
        <v>1373</v>
      </c>
      <c r="F270" s="339" t="s">
        <v>1373</v>
      </c>
    </row>
    <row r="271" spans="2:6" ht="14.25" customHeight="1">
      <c r="B271" s="200"/>
      <c r="C271" s="1045" t="s">
        <v>1568</v>
      </c>
      <c r="D271" s="1045"/>
      <c r="E271" s="1045"/>
      <c r="F271" s="1046"/>
    </row>
    <row r="272" spans="2:6" ht="14.25" customHeight="1">
      <c r="B272" s="200"/>
      <c r="C272" s="1045"/>
      <c r="D272" s="1045"/>
      <c r="E272" s="1045"/>
      <c r="F272" s="1046"/>
    </row>
    <row r="273" spans="2:6" ht="14.25" customHeight="1">
      <c r="B273" s="200"/>
      <c r="C273" s="397">
        <v>18610032</v>
      </c>
      <c r="D273" s="398">
        <v>32</v>
      </c>
      <c r="E273" s="399" t="s">
        <v>1373</v>
      </c>
      <c r="F273" s="400" t="s">
        <v>1373</v>
      </c>
    </row>
    <row r="274" spans="2:6" ht="14.25" customHeight="1">
      <c r="B274" s="196"/>
      <c r="C274" s="362">
        <v>18610040</v>
      </c>
      <c r="D274" s="363">
        <v>40</v>
      </c>
      <c r="E274" s="364" t="s">
        <v>1373</v>
      </c>
      <c r="F274" s="365" t="s">
        <v>1373</v>
      </c>
    </row>
    <row r="275" spans="2:6" ht="14.25" customHeight="1">
      <c r="B275" s="196"/>
      <c r="C275" s="197">
        <v>18610050</v>
      </c>
      <c r="D275" s="189">
        <v>50</v>
      </c>
      <c r="E275" s="198">
        <v>1909.6822634176003</v>
      </c>
      <c r="F275" s="199">
        <f t="shared" ref="F275:F290" si="9">(E275*(100-$F$5))/100</f>
        <v>1909.6822634176001</v>
      </c>
    </row>
    <row r="276" spans="2:6" ht="14.25" customHeight="1">
      <c r="B276" s="196"/>
      <c r="C276" s="197">
        <v>18610063</v>
      </c>
      <c r="D276" s="189">
        <v>63</v>
      </c>
      <c r="E276" s="198">
        <v>2803.492526284801</v>
      </c>
      <c r="F276" s="199">
        <f t="shared" si="9"/>
        <v>2803.492526284801</v>
      </c>
    </row>
    <row r="277" spans="2:6" ht="14.25" customHeight="1">
      <c r="B277" s="200"/>
      <c r="C277" s="197">
        <v>18610075</v>
      </c>
      <c r="D277" s="189">
        <v>75</v>
      </c>
      <c r="E277" s="198">
        <v>2986.5397663360004</v>
      </c>
      <c r="F277" s="199">
        <f t="shared" si="9"/>
        <v>2986.539766336</v>
      </c>
    </row>
    <row r="278" spans="2:6" ht="14.25" customHeight="1">
      <c r="B278" s="200"/>
      <c r="C278" s="197">
        <v>18610090</v>
      </c>
      <c r="D278" s="189">
        <v>90</v>
      </c>
      <c r="E278" s="198">
        <v>3236.6775399168009</v>
      </c>
      <c r="F278" s="199">
        <f t="shared" si="9"/>
        <v>3236.6775399168009</v>
      </c>
    </row>
    <row r="279" spans="2:6" ht="14.25" customHeight="1">
      <c r="B279" s="200"/>
      <c r="C279" s="197">
        <v>18610110</v>
      </c>
      <c r="D279" s="189">
        <v>110</v>
      </c>
      <c r="E279" s="198">
        <v>4087.8044320512013</v>
      </c>
      <c r="F279" s="199">
        <f t="shared" si="9"/>
        <v>4087.8044320512008</v>
      </c>
    </row>
    <row r="280" spans="2:6" ht="14.25" customHeight="1">
      <c r="B280" s="200"/>
      <c r="C280" s="197">
        <v>18610125</v>
      </c>
      <c r="D280" s="189">
        <v>125</v>
      </c>
      <c r="E280" s="198">
        <v>4667.4064987648017</v>
      </c>
      <c r="F280" s="199">
        <f t="shared" si="9"/>
        <v>4667.4064987648017</v>
      </c>
    </row>
    <row r="281" spans="2:6" ht="14.25" customHeight="1">
      <c r="B281" s="200"/>
      <c r="C281" s="197">
        <v>18610140</v>
      </c>
      <c r="D281" s="189">
        <v>140</v>
      </c>
      <c r="E281" s="198">
        <v>5329.3940815360011</v>
      </c>
      <c r="F281" s="199">
        <f t="shared" si="9"/>
        <v>5329.3940815360002</v>
      </c>
    </row>
    <row r="282" spans="2:6" ht="14.25" customHeight="1">
      <c r="B282" s="200"/>
      <c r="C282" s="197">
        <v>18610160</v>
      </c>
      <c r="D282" s="189">
        <v>160</v>
      </c>
      <c r="E282" s="198">
        <v>5948.6594080256009</v>
      </c>
      <c r="F282" s="199">
        <f t="shared" si="9"/>
        <v>5948.6594080256009</v>
      </c>
    </row>
    <row r="283" spans="2:6" ht="14.25" customHeight="1">
      <c r="B283" s="200"/>
      <c r="C283" s="197">
        <v>18610180</v>
      </c>
      <c r="D283" s="189">
        <v>180</v>
      </c>
      <c r="E283" s="198">
        <v>9432.4286868672025</v>
      </c>
      <c r="F283" s="199">
        <f t="shared" si="9"/>
        <v>9432.4286868672025</v>
      </c>
    </row>
    <row r="284" spans="2:6" ht="14.25" customHeight="1">
      <c r="B284" s="200"/>
      <c r="C284" s="197">
        <v>18610200</v>
      </c>
      <c r="D284" s="189">
        <v>200</v>
      </c>
      <c r="E284" s="198">
        <v>11366.531074931201</v>
      </c>
      <c r="F284" s="199">
        <f t="shared" si="9"/>
        <v>11366.531074931199</v>
      </c>
    </row>
    <row r="285" spans="2:6" ht="14.25" customHeight="1">
      <c r="B285" s="200"/>
      <c r="C285" s="197">
        <v>18610225</v>
      </c>
      <c r="D285" s="189">
        <v>225</v>
      </c>
      <c r="E285" s="198">
        <v>13401.256301440002</v>
      </c>
      <c r="F285" s="199">
        <f t="shared" si="9"/>
        <v>13401.256301440002</v>
      </c>
    </row>
    <row r="286" spans="2:6" ht="14.25" customHeight="1">
      <c r="B286" s="200"/>
      <c r="C286" s="197">
        <v>18610250</v>
      </c>
      <c r="D286" s="189">
        <v>250</v>
      </c>
      <c r="E286" s="198">
        <v>16759.9566934912</v>
      </c>
      <c r="F286" s="199">
        <f t="shared" si="9"/>
        <v>16759.9566934912</v>
      </c>
    </row>
    <row r="287" spans="2:6" ht="14.25" customHeight="1">
      <c r="B287" s="200"/>
      <c r="C287" s="197">
        <v>18610280</v>
      </c>
      <c r="D287" s="189">
        <v>280</v>
      </c>
      <c r="E287" s="198">
        <v>18712.374175040004</v>
      </c>
      <c r="F287" s="199">
        <f t="shared" si="9"/>
        <v>18712.374175040004</v>
      </c>
    </row>
    <row r="288" spans="2:6" ht="14.25" customHeight="1">
      <c r="B288" s="200"/>
      <c r="C288" s="197">
        <v>18610315</v>
      </c>
      <c r="D288" s="189">
        <v>315</v>
      </c>
      <c r="E288" s="198">
        <v>24328.497331577611</v>
      </c>
      <c r="F288" s="199">
        <f t="shared" si="9"/>
        <v>24328.497331577608</v>
      </c>
    </row>
    <row r="289" spans="2:6" ht="14.25" customHeight="1">
      <c r="B289" s="200"/>
      <c r="C289" s="197">
        <v>18610355</v>
      </c>
      <c r="D289" s="189">
        <v>355</v>
      </c>
      <c r="E289" s="198">
        <v>35756.039832576011</v>
      </c>
      <c r="F289" s="199">
        <f t="shared" si="9"/>
        <v>35756.039832576011</v>
      </c>
    </row>
    <row r="290" spans="2:6" ht="14.25" customHeight="1">
      <c r="B290" s="200"/>
      <c r="C290" s="197">
        <v>18610400</v>
      </c>
      <c r="D290" s="189">
        <v>400</v>
      </c>
      <c r="E290" s="198">
        <v>51039.525199980817</v>
      </c>
      <c r="F290" s="199">
        <f t="shared" si="9"/>
        <v>51039.525199980817</v>
      </c>
    </row>
    <row r="291" spans="2:6" ht="14.25" customHeight="1">
      <c r="B291" s="200"/>
      <c r="C291" s="362">
        <v>18610450</v>
      </c>
      <c r="D291" s="363">
        <v>450</v>
      </c>
      <c r="E291" s="338" t="s">
        <v>1373</v>
      </c>
      <c r="F291" s="339" t="s">
        <v>1373</v>
      </c>
    </row>
    <row r="292" spans="2:6" ht="14.25" customHeight="1">
      <c r="B292" s="200"/>
      <c r="C292" s="362">
        <v>18610500</v>
      </c>
      <c r="D292" s="363">
        <v>500</v>
      </c>
      <c r="E292" s="338" t="s">
        <v>1373</v>
      </c>
      <c r="F292" s="339" t="s">
        <v>1373</v>
      </c>
    </row>
    <row r="293" spans="2:6" ht="14.25" customHeight="1">
      <c r="B293" s="200"/>
      <c r="C293" s="362">
        <v>18610560</v>
      </c>
      <c r="D293" s="363">
        <v>560</v>
      </c>
      <c r="E293" s="338" t="s">
        <v>1373</v>
      </c>
      <c r="F293" s="339" t="s">
        <v>1373</v>
      </c>
    </row>
    <row r="294" spans="2:6" ht="14.25" customHeight="1">
      <c r="B294" s="200"/>
      <c r="C294" s="362">
        <v>18610630</v>
      </c>
      <c r="D294" s="363">
        <v>630</v>
      </c>
      <c r="E294" s="338" t="s">
        <v>1373</v>
      </c>
      <c r="F294" s="339" t="s">
        <v>1373</v>
      </c>
    </row>
    <row r="295" spans="2:6" ht="14.25" customHeight="1">
      <c r="B295" s="200"/>
      <c r="C295" s="362">
        <v>18610710</v>
      </c>
      <c r="D295" s="363">
        <v>710</v>
      </c>
      <c r="E295" s="338" t="s">
        <v>1373</v>
      </c>
      <c r="F295" s="339" t="s">
        <v>1373</v>
      </c>
    </row>
    <row r="296" spans="2:6" ht="14.25" customHeight="1">
      <c r="B296" s="200"/>
      <c r="C296" s="362">
        <v>18610800</v>
      </c>
      <c r="D296" s="363">
        <v>800</v>
      </c>
      <c r="E296" s="338" t="s">
        <v>1373</v>
      </c>
      <c r="F296" s="339" t="s">
        <v>1373</v>
      </c>
    </row>
    <row r="297" spans="2:6" ht="14.25" customHeight="1">
      <c r="B297" s="200"/>
      <c r="C297" s="201"/>
      <c r="D297" s="183"/>
      <c r="E297" s="202"/>
      <c r="F297" s="203"/>
    </row>
    <row r="298" spans="2:6" ht="14.25" customHeight="1" thickBot="1">
      <c r="B298" s="204"/>
      <c r="C298" s="205"/>
      <c r="D298" s="188"/>
      <c r="E298" s="206"/>
      <c r="F298" s="207"/>
    </row>
    <row r="303" spans="2:6" ht="14.25" customHeight="1" thickBot="1"/>
    <row r="304" spans="2:6" ht="14.25" customHeight="1">
      <c r="B304" s="214"/>
      <c r="C304" s="215"/>
      <c r="D304" s="216"/>
      <c r="E304" s="217"/>
      <c r="F304" s="224"/>
    </row>
    <row r="305" spans="2:6" ht="14.25" customHeight="1">
      <c r="B305" s="195"/>
      <c r="C305" s="1045" t="s">
        <v>1569</v>
      </c>
      <c r="D305" s="1045"/>
      <c r="E305" s="1045"/>
      <c r="F305" s="1046"/>
    </row>
    <row r="306" spans="2:6" ht="14.25" customHeight="1">
      <c r="B306" s="196"/>
      <c r="C306" s="1045"/>
      <c r="D306" s="1045"/>
      <c r="E306" s="1045"/>
      <c r="F306" s="1046"/>
    </row>
    <row r="307" spans="2:6" ht="14.25" customHeight="1">
      <c r="B307" s="196"/>
      <c r="C307" s="393">
        <v>18416032</v>
      </c>
      <c r="D307" s="394">
        <v>32</v>
      </c>
      <c r="E307" s="395">
        <v>1534.4496793471999</v>
      </c>
      <c r="F307" s="396">
        <f t="shared" ref="F307:F324" si="10">(E307*(100-$F$5))/100</f>
        <v>1534.4496793471999</v>
      </c>
    </row>
    <row r="308" spans="2:6" ht="14.25" customHeight="1">
      <c r="B308" s="466" t="s">
        <v>1600</v>
      </c>
      <c r="C308" s="197">
        <v>18416040</v>
      </c>
      <c r="D308" s="189">
        <v>40</v>
      </c>
      <c r="E308" s="198">
        <v>1677.8336596224008</v>
      </c>
      <c r="F308" s="199">
        <f t="shared" si="10"/>
        <v>1677.8336596224008</v>
      </c>
    </row>
    <row r="309" spans="2:6" ht="14.25" customHeight="1">
      <c r="B309" s="196"/>
      <c r="C309" s="197">
        <v>18416050</v>
      </c>
      <c r="D309" s="189">
        <v>50</v>
      </c>
      <c r="E309" s="198">
        <v>2318.4730761024002</v>
      </c>
      <c r="F309" s="199">
        <f t="shared" si="10"/>
        <v>2318.4730761024002</v>
      </c>
    </row>
    <row r="310" spans="2:6" ht="14.25" customHeight="1">
      <c r="B310" s="196"/>
      <c r="C310" s="197">
        <v>18416063</v>
      </c>
      <c r="D310" s="189">
        <v>63</v>
      </c>
      <c r="E310" s="198">
        <v>3239.7365364224011</v>
      </c>
      <c r="F310" s="199">
        <f t="shared" si="10"/>
        <v>3239.7365364224011</v>
      </c>
    </row>
    <row r="311" spans="2:6" ht="14.25" customHeight="1">
      <c r="B311" s="200"/>
      <c r="C311" s="197">
        <v>18416075</v>
      </c>
      <c r="D311" s="189">
        <v>75</v>
      </c>
      <c r="E311" s="198">
        <v>3602.7460963200006</v>
      </c>
      <c r="F311" s="199">
        <f t="shared" si="10"/>
        <v>3602.7460963200006</v>
      </c>
    </row>
    <row r="312" spans="2:6" ht="14.25" customHeight="1">
      <c r="B312" s="200"/>
      <c r="C312" s="197">
        <v>18416090</v>
      </c>
      <c r="D312" s="189">
        <v>90</v>
      </c>
      <c r="E312" s="198">
        <v>4035.9440718016008</v>
      </c>
      <c r="F312" s="199">
        <f t="shared" si="10"/>
        <v>4035.9440718016003</v>
      </c>
    </row>
    <row r="313" spans="2:6" ht="14.25" customHeight="1">
      <c r="B313" s="200"/>
      <c r="C313" s="197">
        <v>18416110</v>
      </c>
      <c r="D313" s="189">
        <v>110</v>
      </c>
      <c r="E313" s="198">
        <v>5231.7654303488016</v>
      </c>
      <c r="F313" s="199">
        <f t="shared" si="10"/>
        <v>5231.7654303488016</v>
      </c>
    </row>
    <row r="314" spans="2:6" ht="14.25" customHeight="1">
      <c r="B314" s="200"/>
      <c r="C314" s="197">
        <v>18416125</v>
      </c>
      <c r="D314" s="189">
        <v>125</v>
      </c>
      <c r="E314" s="198">
        <v>6000.5327301248017</v>
      </c>
      <c r="F314" s="199">
        <f t="shared" si="10"/>
        <v>6000.5327301248008</v>
      </c>
    </row>
    <row r="315" spans="2:6" ht="14.25" customHeight="1">
      <c r="B315" s="200"/>
      <c r="C315" s="197">
        <v>18416140</v>
      </c>
      <c r="D315" s="189">
        <v>140</v>
      </c>
      <c r="E315" s="198">
        <v>6900.435062304</v>
      </c>
      <c r="F315" s="199">
        <f t="shared" si="10"/>
        <v>6900.4350623039991</v>
      </c>
    </row>
    <row r="316" spans="2:6" ht="14.25" customHeight="1">
      <c r="B316" s="200"/>
      <c r="C316" s="197">
        <v>18416160</v>
      </c>
      <c r="D316" s="189">
        <v>160</v>
      </c>
      <c r="E316" s="198">
        <v>8254.9094599552009</v>
      </c>
      <c r="F316" s="199">
        <f t="shared" si="10"/>
        <v>8254.9094599552009</v>
      </c>
    </row>
    <row r="317" spans="2:6" ht="14.25" customHeight="1">
      <c r="B317" s="200"/>
      <c r="C317" s="197">
        <v>18416180</v>
      </c>
      <c r="D317" s="189">
        <v>180</v>
      </c>
      <c r="E317" s="198">
        <v>13630.058870579203</v>
      </c>
      <c r="F317" s="199">
        <f t="shared" si="10"/>
        <v>13630.058870579205</v>
      </c>
    </row>
    <row r="318" spans="2:6" ht="14.25" customHeight="1">
      <c r="B318" s="200"/>
      <c r="C318" s="197">
        <v>18416200</v>
      </c>
      <c r="D318" s="189">
        <v>200</v>
      </c>
      <c r="E318" s="198">
        <v>16540.331113868804</v>
      </c>
      <c r="F318" s="199">
        <f t="shared" si="10"/>
        <v>16540.331113868804</v>
      </c>
    </row>
    <row r="319" spans="2:6" ht="14.25" customHeight="1">
      <c r="B319" s="200"/>
      <c r="C319" s="197">
        <v>18416225</v>
      </c>
      <c r="D319" s="189">
        <v>225</v>
      </c>
      <c r="E319" s="198">
        <v>19630.591600704007</v>
      </c>
      <c r="F319" s="199">
        <f t="shared" si="10"/>
        <v>19630.591600704007</v>
      </c>
    </row>
    <row r="320" spans="2:6" ht="14.25" customHeight="1">
      <c r="B320" s="200"/>
      <c r="C320" s="197">
        <v>18416250</v>
      </c>
      <c r="D320" s="189">
        <v>250</v>
      </c>
      <c r="E320" s="198">
        <v>23758.046330681605</v>
      </c>
      <c r="F320" s="199">
        <f t="shared" si="10"/>
        <v>23758.046330681605</v>
      </c>
    </row>
    <row r="321" spans="2:6" ht="14.25" customHeight="1">
      <c r="B321" s="200"/>
      <c r="C321" s="197">
        <v>18416280</v>
      </c>
      <c r="D321" s="189">
        <v>280</v>
      </c>
      <c r="E321" s="198">
        <v>28904.406134016008</v>
      </c>
      <c r="F321" s="199">
        <f t="shared" si="10"/>
        <v>28904.406134016008</v>
      </c>
    </row>
    <row r="322" spans="2:6" ht="14.25" customHeight="1">
      <c r="B322" s="200"/>
      <c r="C322" s="197">
        <v>18416315</v>
      </c>
      <c r="D322" s="189">
        <v>315</v>
      </c>
      <c r="E322" s="198">
        <v>35871.957653548809</v>
      </c>
      <c r="F322" s="199">
        <f t="shared" si="10"/>
        <v>35871.957653548809</v>
      </c>
    </row>
    <row r="323" spans="2:6" ht="14.25" customHeight="1">
      <c r="B323" s="200"/>
      <c r="C323" s="197">
        <v>18416355</v>
      </c>
      <c r="D323" s="189">
        <v>355</v>
      </c>
      <c r="E323" s="198">
        <v>51652.698457158418</v>
      </c>
      <c r="F323" s="199">
        <f t="shared" si="10"/>
        <v>51652.698457158425</v>
      </c>
    </row>
    <row r="324" spans="2:6" ht="14.25" customHeight="1">
      <c r="B324" s="200"/>
      <c r="C324" s="197">
        <v>18416400</v>
      </c>
      <c r="D324" s="189">
        <v>400</v>
      </c>
      <c r="E324" s="198">
        <v>59218.167136889613</v>
      </c>
      <c r="F324" s="199">
        <f t="shared" si="10"/>
        <v>59218.167136889613</v>
      </c>
    </row>
    <row r="325" spans="2:6" ht="14.25" customHeight="1">
      <c r="B325" s="200"/>
      <c r="C325" s="362">
        <v>18416450</v>
      </c>
      <c r="D325" s="363">
        <v>450</v>
      </c>
      <c r="E325" s="338" t="s">
        <v>1373</v>
      </c>
      <c r="F325" s="339" t="s">
        <v>1373</v>
      </c>
    </row>
    <row r="326" spans="2:6" ht="14.25" customHeight="1">
      <c r="B326" s="200"/>
      <c r="C326" s="362">
        <v>18416500</v>
      </c>
      <c r="D326" s="363">
        <v>500</v>
      </c>
      <c r="E326" s="338" t="s">
        <v>1373</v>
      </c>
      <c r="F326" s="339" t="s">
        <v>1373</v>
      </c>
    </row>
    <row r="327" spans="2:6" ht="14.25" customHeight="1">
      <c r="B327" s="200"/>
      <c r="C327" s="362">
        <v>18416560</v>
      </c>
      <c r="D327" s="363">
        <v>560</v>
      </c>
      <c r="E327" s="338" t="s">
        <v>1373</v>
      </c>
      <c r="F327" s="339" t="s">
        <v>1373</v>
      </c>
    </row>
    <row r="328" spans="2:6" ht="14.25" customHeight="1">
      <c r="B328" s="200"/>
      <c r="C328" s="362">
        <v>18416630</v>
      </c>
      <c r="D328" s="363">
        <v>630</v>
      </c>
      <c r="E328" s="338" t="s">
        <v>1373</v>
      </c>
      <c r="F328" s="339" t="s">
        <v>1373</v>
      </c>
    </row>
    <row r="329" spans="2:6" ht="14.25" customHeight="1">
      <c r="B329" s="200"/>
      <c r="C329" s="362">
        <v>18416710</v>
      </c>
      <c r="D329" s="363">
        <v>710</v>
      </c>
      <c r="E329" s="338" t="s">
        <v>1373</v>
      </c>
      <c r="F329" s="339" t="s">
        <v>1373</v>
      </c>
    </row>
    <row r="330" spans="2:6" ht="14.25" customHeight="1">
      <c r="B330" s="200"/>
      <c r="C330" s="362">
        <v>18416800</v>
      </c>
      <c r="D330" s="363">
        <v>800</v>
      </c>
      <c r="E330" s="338" t="s">
        <v>1373</v>
      </c>
      <c r="F330" s="339" t="s">
        <v>1373</v>
      </c>
    </row>
    <row r="331" spans="2:6" ht="14.25" customHeight="1">
      <c r="B331" s="200"/>
      <c r="C331" s="1045" t="s">
        <v>1568</v>
      </c>
      <c r="D331" s="1045"/>
      <c r="E331" s="1045"/>
      <c r="F331" s="1046"/>
    </row>
    <row r="332" spans="2:6" ht="14.25" customHeight="1">
      <c r="B332" s="200"/>
      <c r="C332" s="1045"/>
      <c r="D332" s="1045"/>
      <c r="E332" s="1045"/>
      <c r="F332" s="1046"/>
    </row>
    <row r="333" spans="2:6" ht="14.25" customHeight="1">
      <c r="B333" s="200"/>
      <c r="C333" s="397">
        <v>18410032</v>
      </c>
      <c r="D333" s="398">
        <v>32</v>
      </c>
      <c r="E333" s="399" t="s">
        <v>1373</v>
      </c>
      <c r="F333" s="400" t="s">
        <v>1373</v>
      </c>
    </row>
    <row r="334" spans="2:6" ht="14.25" customHeight="1">
      <c r="B334" s="196"/>
      <c r="C334" s="362">
        <v>18410040</v>
      </c>
      <c r="D334" s="363">
        <v>40</v>
      </c>
      <c r="E334" s="364" t="s">
        <v>1373</v>
      </c>
      <c r="F334" s="365" t="s">
        <v>1373</v>
      </c>
    </row>
    <row r="335" spans="2:6" ht="14.25" customHeight="1">
      <c r="B335" s="196"/>
      <c r="C335" s="197">
        <v>18410050</v>
      </c>
      <c r="D335" s="189">
        <v>50</v>
      </c>
      <c r="E335" s="198">
        <v>1912.7282980736006</v>
      </c>
      <c r="F335" s="199">
        <f t="shared" ref="F335:F350" si="11">(E335*(100-$F$5))/100</f>
        <v>1912.7282980736009</v>
      </c>
    </row>
    <row r="336" spans="2:6" ht="14.25" customHeight="1">
      <c r="B336" s="196"/>
      <c r="C336" s="197">
        <v>18410063</v>
      </c>
      <c r="D336" s="189">
        <v>63</v>
      </c>
      <c r="E336" s="198">
        <v>2815.702588608001</v>
      </c>
      <c r="F336" s="199">
        <f t="shared" si="11"/>
        <v>2815.7025886080005</v>
      </c>
    </row>
    <row r="337" spans="2:6" ht="14.25" customHeight="1">
      <c r="B337" s="200"/>
      <c r="C337" s="197">
        <v>18410075</v>
      </c>
      <c r="D337" s="189">
        <v>75</v>
      </c>
      <c r="E337" s="198">
        <v>3017.0389984448007</v>
      </c>
      <c r="F337" s="199">
        <f t="shared" si="11"/>
        <v>3017.0389984448002</v>
      </c>
    </row>
    <row r="338" spans="2:6" ht="14.25" customHeight="1">
      <c r="B338" s="200"/>
      <c r="C338" s="197">
        <v>18410090</v>
      </c>
      <c r="D338" s="189">
        <v>90</v>
      </c>
      <c r="E338" s="198">
        <v>3294.6429313280009</v>
      </c>
      <c r="F338" s="199">
        <f t="shared" si="11"/>
        <v>3294.6429313280009</v>
      </c>
    </row>
    <row r="339" spans="2:6" ht="14.25" customHeight="1">
      <c r="B339" s="200"/>
      <c r="C339" s="197">
        <v>18410110</v>
      </c>
      <c r="D339" s="189">
        <v>110</v>
      </c>
      <c r="E339" s="198">
        <v>4121.3626606656017</v>
      </c>
      <c r="F339" s="199">
        <f t="shared" si="11"/>
        <v>4121.3626606656017</v>
      </c>
    </row>
    <row r="340" spans="2:6" ht="14.25" customHeight="1">
      <c r="B340" s="200"/>
      <c r="C340" s="197">
        <v>18410125</v>
      </c>
      <c r="D340" s="189">
        <v>125</v>
      </c>
      <c r="E340" s="198">
        <v>4774.1732539200011</v>
      </c>
      <c r="F340" s="199">
        <f t="shared" si="11"/>
        <v>4774.1732539200011</v>
      </c>
    </row>
    <row r="341" spans="2:6" ht="14.25" customHeight="1">
      <c r="B341" s="200"/>
      <c r="C341" s="197">
        <v>18410140</v>
      </c>
      <c r="D341" s="189">
        <v>140</v>
      </c>
      <c r="E341" s="198">
        <v>5509.369363232001</v>
      </c>
      <c r="F341" s="199">
        <f t="shared" si="11"/>
        <v>5509.369363232001</v>
      </c>
    </row>
    <row r="342" spans="2:6" ht="14.25" customHeight="1">
      <c r="B342" s="200"/>
      <c r="C342" s="197">
        <v>18410160</v>
      </c>
      <c r="D342" s="189">
        <v>160</v>
      </c>
      <c r="E342" s="198">
        <v>6220.1712715968006</v>
      </c>
      <c r="F342" s="199">
        <f t="shared" si="11"/>
        <v>6220.1712715967997</v>
      </c>
    </row>
    <row r="343" spans="2:6" ht="14.25" customHeight="1">
      <c r="B343" s="200"/>
      <c r="C343" s="197">
        <v>18410180</v>
      </c>
      <c r="D343" s="189">
        <v>180</v>
      </c>
      <c r="E343" s="198">
        <v>9926.651050265602</v>
      </c>
      <c r="F343" s="199">
        <f t="shared" si="11"/>
        <v>9926.651050265602</v>
      </c>
    </row>
    <row r="344" spans="2:6" ht="14.25" customHeight="1">
      <c r="B344" s="200"/>
      <c r="C344" s="197">
        <v>18410200</v>
      </c>
      <c r="D344" s="189">
        <v>200</v>
      </c>
      <c r="E344" s="198">
        <v>11933.923079321603</v>
      </c>
      <c r="F344" s="199">
        <f t="shared" si="11"/>
        <v>11933.923079321603</v>
      </c>
    </row>
    <row r="345" spans="2:6" ht="14.25" customHeight="1">
      <c r="B345" s="200"/>
      <c r="C345" s="197">
        <v>18410225</v>
      </c>
      <c r="D345" s="189">
        <v>225</v>
      </c>
      <c r="E345" s="198">
        <v>14075.466908384004</v>
      </c>
      <c r="F345" s="199">
        <f t="shared" si="11"/>
        <v>14075.466908384004</v>
      </c>
    </row>
    <row r="346" spans="2:6" ht="14.25" customHeight="1">
      <c r="B346" s="200"/>
      <c r="C346" s="197">
        <v>18410250</v>
      </c>
      <c r="D346" s="189">
        <v>250</v>
      </c>
      <c r="E346" s="198">
        <v>17757.513600556806</v>
      </c>
      <c r="F346" s="199">
        <f t="shared" si="11"/>
        <v>17757.513600556806</v>
      </c>
    </row>
    <row r="347" spans="2:6" ht="14.25" customHeight="1">
      <c r="B347" s="200"/>
      <c r="C347" s="197">
        <v>18410280</v>
      </c>
      <c r="D347" s="189">
        <v>280</v>
      </c>
      <c r="E347" s="198">
        <v>20024.126316409605</v>
      </c>
      <c r="F347" s="199">
        <f t="shared" si="11"/>
        <v>20024.126316409605</v>
      </c>
    </row>
    <row r="348" spans="2:6" ht="14.25" customHeight="1">
      <c r="B348" s="200"/>
      <c r="C348" s="197">
        <v>18410315</v>
      </c>
      <c r="D348" s="189">
        <v>315</v>
      </c>
      <c r="E348" s="198">
        <v>26149.702009625606</v>
      </c>
      <c r="F348" s="199">
        <f t="shared" si="11"/>
        <v>26149.702009625606</v>
      </c>
    </row>
    <row r="349" spans="2:6" ht="14.25" customHeight="1">
      <c r="B349" s="200"/>
      <c r="C349" s="197">
        <v>18410355</v>
      </c>
      <c r="D349" s="189">
        <v>355</v>
      </c>
      <c r="E349" s="198">
        <v>34331.415904889604</v>
      </c>
      <c r="F349" s="199">
        <f t="shared" si="11"/>
        <v>34331.415904889604</v>
      </c>
    </row>
    <row r="350" spans="2:6" ht="14.25" customHeight="1">
      <c r="B350" s="200"/>
      <c r="C350" s="197">
        <v>18410400</v>
      </c>
      <c r="D350" s="189">
        <v>400</v>
      </c>
      <c r="E350" s="198">
        <v>46848.855529504013</v>
      </c>
      <c r="F350" s="199">
        <f t="shared" si="11"/>
        <v>46848.855529504006</v>
      </c>
    </row>
    <row r="351" spans="2:6" ht="14.25" customHeight="1">
      <c r="B351" s="200"/>
      <c r="C351" s="362">
        <v>18410450</v>
      </c>
      <c r="D351" s="363">
        <v>450</v>
      </c>
      <c r="E351" s="338" t="s">
        <v>1373</v>
      </c>
      <c r="F351" s="339" t="s">
        <v>1373</v>
      </c>
    </row>
    <row r="352" spans="2:6" ht="14.25" customHeight="1">
      <c r="B352" s="200"/>
      <c r="C352" s="362">
        <v>18410500</v>
      </c>
      <c r="D352" s="363">
        <v>500</v>
      </c>
      <c r="E352" s="338" t="s">
        <v>1373</v>
      </c>
      <c r="F352" s="339" t="s">
        <v>1373</v>
      </c>
    </row>
    <row r="353" spans="2:6" ht="14.25" customHeight="1">
      <c r="B353" s="200"/>
      <c r="C353" s="362">
        <v>18410560</v>
      </c>
      <c r="D353" s="363">
        <v>560</v>
      </c>
      <c r="E353" s="338" t="s">
        <v>1373</v>
      </c>
      <c r="F353" s="339" t="s">
        <v>1373</v>
      </c>
    </row>
    <row r="354" spans="2:6" ht="14.25" customHeight="1">
      <c r="B354" s="200"/>
      <c r="C354" s="362">
        <v>18410630</v>
      </c>
      <c r="D354" s="363">
        <v>630</v>
      </c>
      <c r="E354" s="338" t="s">
        <v>1373</v>
      </c>
      <c r="F354" s="339" t="s">
        <v>1373</v>
      </c>
    </row>
    <row r="355" spans="2:6" ht="14.25" customHeight="1">
      <c r="B355" s="200"/>
      <c r="C355" s="362">
        <v>18410710</v>
      </c>
      <c r="D355" s="363">
        <v>710</v>
      </c>
      <c r="E355" s="338" t="s">
        <v>1373</v>
      </c>
      <c r="F355" s="339" t="s">
        <v>1373</v>
      </c>
    </row>
    <row r="356" spans="2:6" ht="14.25" customHeight="1">
      <c r="B356" s="200"/>
      <c r="C356" s="362">
        <v>18410800</v>
      </c>
      <c r="D356" s="363">
        <v>800</v>
      </c>
      <c r="E356" s="338" t="s">
        <v>1373</v>
      </c>
      <c r="F356" s="339" t="s">
        <v>1373</v>
      </c>
    </row>
    <row r="357" spans="2:6" ht="14.25" customHeight="1">
      <c r="B357" s="200"/>
      <c r="C357" s="201"/>
      <c r="D357" s="219"/>
      <c r="E357" s="220"/>
      <c r="F357" s="225"/>
    </row>
    <row r="358" spans="2:6" ht="14.25" customHeight="1" thickBot="1">
      <c r="B358" s="204"/>
      <c r="C358" s="205"/>
      <c r="D358" s="226"/>
      <c r="E358" s="227"/>
      <c r="F358" s="228"/>
    </row>
  </sheetData>
  <mergeCells count="18">
    <mergeCell ref="C271:F272"/>
    <mergeCell ref="C305:F306"/>
    <mergeCell ref="C331:F332"/>
    <mergeCell ref="C125:F126"/>
    <mergeCell ref="C151:F152"/>
    <mergeCell ref="C185:F186"/>
    <mergeCell ref="C211:F212"/>
    <mergeCell ref="C245:F246"/>
    <mergeCell ref="C8:F9"/>
    <mergeCell ref="C34:F35"/>
    <mergeCell ref="C64:F65"/>
    <mergeCell ref="C90:F91"/>
    <mergeCell ref="B2:F2"/>
    <mergeCell ref="B3:B5"/>
    <mergeCell ref="D3:D5"/>
    <mergeCell ref="F3:F4"/>
    <mergeCell ref="E3:E5"/>
    <mergeCell ref="C3:C5"/>
  </mergeCells>
  <printOptions horizontalCentered="1"/>
  <pageMargins left="0.59055118110236227" right="0.39370078740157483" top="0" bottom="1.1811023622047245" header="0" footer="0"/>
  <pageSetup paperSize="9" scale="85" orientation="portrait" r:id="rId1"/>
  <headerFooter scaleWithDoc="0">
    <oddFooter>&amp;L
&amp;"Calibri,Tučné"CLEVELINGS s.r.o.&amp;"Calibri,Obyčejné"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1" tint="0.499984740745262"/>
  </sheetPr>
  <dimension ref="B1:M108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2" customWidth="1"/>
    <col min="2" max="2" width="35.7109375" style="27" customWidth="1"/>
    <col min="3" max="3" width="13.28515625" style="33" customWidth="1"/>
    <col min="4" max="4" width="15.7109375" style="8" customWidth="1"/>
    <col min="5" max="5" width="10.7109375" style="12" customWidth="1"/>
    <col min="6" max="6" width="14.7109375" style="15" customWidth="1"/>
    <col min="7" max="7" width="14.7109375" style="14" customWidth="1"/>
    <col min="8" max="8" width="0.85546875" style="12" customWidth="1"/>
    <col min="9" max="9" width="9.140625" style="12"/>
    <col min="10" max="10" width="12.140625" style="12" bestFit="1" customWidth="1"/>
    <col min="11" max="11" width="9.140625" style="8"/>
    <col min="12" max="12" width="9.140625" style="12"/>
    <col min="13" max="13" width="9.42578125" style="12" bestFit="1" customWidth="1"/>
    <col min="14" max="16384" width="9.140625" style="12"/>
  </cols>
  <sheetData>
    <row r="1" spans="2:7" ht="12.75" customHeight="1"/>
    <row r="2" spans="2:7" ht="20.85" customHeight="1">
      <c r="B2" s="1088" t="s">
        <v>1567</v>
      </c>
      <c r="C2" s="1089"/>
      <c r="D2" s="1089"/>
      <c r="E2" s="1089"/>
      <c r="F2" s="1089"/>
      <c r="G2" s="1090"/>
    </row>
    <row r="3" spans="2:7" ht="14.25" customHeight="1">
      <c r="B3" s="1053" t="s">
        <v>1541</v>
      </c>
      <c r="C3" s="1037" t="s">
        <v>1407</v>
      </c>
      <c r="D3" s="1034" t="s">
        <v>1601</v>
      </c>
      <c r="E3" s="1037" t="s">
        <v>1408</v>
      </c>
      <c r="F3" s="1060" t="s">
        <v>1542</v>
      </c>
      <c r="G3" s="1043" t="s">
        <v>1549</v>
      </c>
    </row>
    <row r="4" spans="2:7" ht="14.25" customHeight="1">
      <c r="B4" s="1091"/>
      <c r="C4" s="1097"/>
      <c r="D4" s="1095"/>
      <c r="E4" s="1093"/>
      <c r="F4" s="1061"/>
      <c r="G4" s="1044"/>
    </row>
    <row r="5" spans="2:7" ht="14.25" customHeight="1">
      <c r="B5" s="1092"/>
      <c r="C5" s="1098"/>
      <c r="D5" s="1096"/>
      <c r="E5" s="1094"/>
      <c r="F5" s="1062"/>
      <c r="G5" s="792">
        <f>'RABATOVÝ LIST '!J12</f>
        <v>0</v>
      </c>
    </row>
    <row r="6" spans="2:7" ht="14.25" customHeight="1" thickBot="1">
      <c r="B6" s="16"/>
      <c r="C6" s="49"/>
      <c r="D6" s="50"/>
      <c r="E6" s="17"/>
      <c r="F6" s="51"/>
    </row>
    <row r="7" spans="2:7" ht="14.25" customHeight="1">
      <c r="B7" s="89"/>
      <c r="C7" s="1020" t="s">
        <v>1603</v>
      </c>
      <c r="D7" s="1020"/>
      <c r="E7" s="1020"/>
      <c r="F7" s="1020"/>
      <c r="G7" s="1021"/>
    </row>
    <row r="8" spans="2:7" ht="14.25" customHeight="1">
      <c r="B8" s="90"/>
      <c r="C8" s="1018"/>
      <c r="D8" s="1018"/>
      <c r="E8" s="1018"/>
      <c r="F8" s="1018"/>
      <c r="G8" s="1019"/>
    </row>
    <row r="9" spans="2:7" ht="14.25" customHeight="1">
      <c r="B9" s="90"/>
      <c r="C9" s="240" t="s">
        <v>848</v>
      </c>
      <c r="D9" s="240" t="s">
        <v>59</v>
      </c>
      <c r="E9" s="240">
        <v>1</v>
      </c>
      <c r="F9" s="324">
        <v>237.64451799000003</v>
      </c>
      <c r="G9" s="325">
        <f>F9*(100-$G$5)/100</f>
        <v>237.64451799000003</v>
      </c>
    </row>
    <row r="10" spans="2:7" ht="14.25" customHeight="1">
      <c r="B10" s="5" t="s">
        <v>1406</v>
      </c>
      <c r="C10" s="232" t="s">
        <v>849</v>
      </c>
      <c r="D10" s="232" t="s">
        <v>60</v>
      </c>
      <c r="E10" s="232">
        <v>1</v>
      </c>
      <c r="F10" s="222">
        <v>288.35410902980004</v>
      </c>
      <c r="G10" s="326">
        <f t="shared" ref="G10:G20" si="0">F10*(100-$G$5)/100</f>
        <v>288.35410902980004</v>
      </c>
    </row>
    <row r="11" spans="2:7" ht="14.25" customHeight="1">
      <c r="B11" s="5" t="s">
        <v>1605</v>
      </c>
      <c r="C11" s="232" t="s">
        <v>850</v>
      </c>
      <c r="D11" s="232" t="s">
        <v>61</v>
      </c>
      <c r="E11" s="232">
        <v>1</v>
      </c>
      <c r="F11" s="222">
        <v>364.38826091800001</v>
      </c>
      <c r="G11" s="326">
        <f t="shared" si="0"/>
        <v>364.38826091800001</v>
      </c>
    </row>
    <row r="12" spans="2:7" ht="14.25" customHeight="1">
      <c r="B12" s="87"/>
      <c r="C12" s="232" t="s">
        <v>851</v>
      </c>
      <c r="D12" s="232" t="s">
        <v>62</v>
      </c>
      <c r="E12" s="232">
        <v>1</v>
      </c>
      <c r="F12" s="222">
        <v>423.01933589079999</v>
      </c>
      <c r="G12" s="326">
        <f t="shared" si="0"/>
        <v>423.01933589079999</v>
      </c>
    </row>
    <row r="13" spans="2:7" ht="14.25" customHeight="1">
      <c r="B13" s="87"/>
      <c r="C13" s="232" t="s">
        <v>852</v>
      </c>
      <c r="D13" s="232" t="s">
        <v>63</v>
      </c>
      <c r="E13" s="232">
        <v>1</v>
      </c>
      <c r="F13" s="222">
        <v>513.32425272700004</v>
      </c>
      <c r="G13" s="326">
        <f t="shared" si="0"/>
        <v>513.32425272700004</v>
      </c>
    </row>
    <row r="14" spans="2:7" ht="14.25" customHeight="1">
      <c r="B14" s="87"/>
      <c r="C14" s="232" t="s">
        <v>853</v>
      </c>
      <c r="D14" s="232" t="s">
        <v>64</v>
      </c>
      <c r="E14" s="232">
        <v>1</v>
      </c>
      <c r="F14" s="222">
        <v>584.60551425540007</v>
      </c>
      <c r="G14" s="326">
        <f t="shared" si="0"/>
        <v>584.60551425540007</v>
      </c>
    </row>
    <row r="15" spans="2:7" ht="14.25" customHeight="1">
      <c r="B15" s="87"/>
      <c r="C15" s="232" t="s">
        <v>854</v>
      </c>
      <c r="D15" s="232" t="s">
        <v>65</v>
      </c>
      <c r="E15" s="232">
        <v>1</v>
      </c>
      <c r="F15" s="222">
        <v>712.94564783860005</v>
      </c>
      <c r="G15" s="326">
        <f t="shared" si="0"/>
        <v>712.94564783859994</v>
      </c>
    </row>
    <row r="16" spans="2:7" ht="14.25" customHeight="1">
      <c r="B16" s="87"/>
      <c r="C16" s="232" t="s">
        <v>855</v>
      </c>
      <c r="D16" s="232" t="s">
        <v>81</v>
      </c>
      <c r="E16" s="232">
        <v>1</v>
      </c>
      <c r="F16" s="222">
        <v>975.9389144142001</v>
      </c>
      <c r="G16" s="326">
        <f t="shared" si="0"/>
        <v>975.9389144142001</v>
      </c>
    </row>
    <row r="17" spans="2:7" ht="14.25" customHeight="1">
      <c r="B17" s="87"/>
      <c r="C17" s="232" t="s">
        <v>856</v>
      </c>
      <c r="D17" s="232" t="s">
        <v>67</v>
      </c>
      <c r="E17" s="232">
        <v>1</v>
      </c>
      <c r="F17" s="222">
        <v>975.9389144142001</v>
      </c>
      <c r="G17" s="326">
        <f t="shared" si="0"/>
        <v>975.9389144142001</v>
      </c>
    </row>
    <row r="18" spans="2:7" ht="14.25" customHeight="1">
      <c r="B18" s="87"/>
      <c r="C18" s="232" t="s">
        <v>857</v>
      </c>
      <c r="D18" s="232" t="s">
        <v>68</v>
      </c>
      <c r="E18" s="232">
        <v>1</v>
      </c>
      <c r="F18" s="222">
        <v>1224.6735099104001</v>
      </c>
      <c r="G18" s="326">
        <f t="shared" si="0"/>
        <v>1224.6735099104001</v>
      </c>
    </row>
    <row r="19" spans="2:7" ht="14.25" customHeight="1">
      <c r="B19" s="87"/>
      <c r="C19" s="232" t="s">
        <v>858</v>
      </c>
      <c r="D19" s="232" t="s">
        <v>69</v>
      </c>
      <c r="E19" s="232">
        <v>1</v>
      </c>
      <c r="F19" s="222">
        <v>1511.4312282850001</v>
      </c>
      <c r="G19" s="326">
        <f t="shared" si="0"/>
        <v>1511.4312282849999</v>
      </c>
    </row>
    <row r="20" spans="2:7" ht="14.25" customHeight="1">
      <c r="B20" s="87"/>
      <c r="C20" s="232" t="s">
        <v>859</v>
      </c>
      <c r="D20" s="232" t="s">
        <v>70</v>
      </c>
      <c r="E20" s="232">
        <v>1</v>
      </c>
      <c r="F20" s="222">
        <v>1511.4312282850001</v>
      </c>
      <c r="G20" s="326">
        <f t="shared" si="0"/>
        <v>1511.4312282849999</v>
      </c>
    </row>
    <row r="21" spans="2:7" ht="14.25" customHeight="1">
      <c r="B21" s="87"/>
      <c r="C21" s="29"/>
      <c r="D21" s="29"/>
      <c r="E21" s="29"/>
      <c r="F21" s="221"/>
      <c r="G21" s="203"/>
    </row>
    <row r="22" spans="2:7" ht="14.25" customHeight="1">
      <c r="B22" s="87"/>
      <c r="C22" s="1018" t="s">
        <v>1585</v>
      </c>
      <c r="D22" s="1018"/>
      <c r="E22" s="1018"/>
      <c r="F22" s="1018"/>
      <c r="G22" s="1019"/>
    </row>
    <row r="23" spans="2:7" ht="14.25" customHeight="1">
      <c r="B23" s="87"/>
      <c r="C23" s="1018"/>
      <c r="D23" s="1018"/>
      <c r="E23" s="1018"/>
      <c r="F23" s="1018"/>
      <c r="G23" s="1019"/>
    </row>
    <row r="24" spans="2:7" ht="14.25" customHeight="1">
      <c r="B24" s="90"/>
      <c r="C24" s="240" t="s">
        <v>1703</v>
      </c>
      <c r="D24" s="240" t="s">
        <v>71</v>
      </c>
      <c r="E24" s="240">
        <v>1</v>
      </c>
      <c r="F24" s="324">
        <v>2186.3416593766001</v>
      </c>
      <c r="G24" s="325">
        <f t="shared" ref="G24:G27" si="1">F24*(100-$G$5)/100</f>
        <v>2186.3416593766001</v>
      </c>
    </row>
    <row r="25" spans="2:7" ht="14.25" customHeight="1">
      <c r="B25" s="90"/>
      <c r="C25" s="232" t="s">
        <v>1704</v>
      </c>
      <c r="D25" s="232" t="s">
        <v>72</v>
      </c>
      <c r="E25" s="232">
        <v>1</v>
      </c>
      <c r="F25" s="222">
        <v>2186.3416593766001</v>
      </c>
      <c r="G25" s="326">
        <f t="shared" si="1"/>
        <v>2186.3416593766001</v>
      </c>
    </row>
    <row r="26" spans="2:7" ht="14.25" customHeight="1">
      <c r="B26" s="87"/>
      <c r="C26" s="232" t="s">
        <v>1705</v>
      </c>
      <c r="D26" s="232" t="s">
        <v>73</v>
      </c>
      <c r="E26" s="232">
        <v>1</v>
      </c>
      <c r="F26" s="222">
        <v>3144.8533091382005</v>
      </c>
      <c r="G26" s="326">
        <f t="shared" si="1"/>
        <v>3144.8533091382005</v>
      </c>
    </row>
    <row r="27" spans="2:7" ht="14.25" customHeight="1">
      <c r="B27" s="87"/>
      <c r="C27" s="232" t="s">
        <v>1706</v>
      </c>
      <c r="D27" s="232" t="s">
        <v>74</v>
      </c>
      <c r="E27" s="232">
        <v>1</v>
      </c>
      <c r="F27" s="222">
        <v>3144.8533091382005</v>
      </c>
      <c r="G27" s="326">
        <f t="shared" si="1"/>
        <v>3144.8533091382005</v>
      </c>
    </row>
    <row r="28" spans="2:7" ht="14.25" customHeight="1">
      <c r="B28" s="87"/>
      <c r="C28" s="232" t="s">
        <v>1707</v>
      </c>
      <c r="D28" s="232" t="s">
        <v>75</v>
      </c>
      <c r="E28" s="232">
        <v>1</v>
      </c>
      <c r="F28" s="222">
        <v>4825.8163874580014</v>
      </c>
      <c r="G28" s="326">
        <f>F28*(100-$G$5)/100</f>
        <v>4825.8163874580014</v>
      </c>
    </row>
    <row r="29" spans="2:7" ht="14.25" customHeight="1">
      <c r="B29" s="87"/>
      <c r="C29" s="337" t="s">
        <v>1708</v>
      </c>
      <c r="D29" s="337" t="s">
        <v>76</v>
      </c>
      <c r="E29" s="337">
        <v>1</v>
      </c>
      <c r="F29" s="338" t="s">
        <v>1373</v>
      </c>
      <c r="G29" s="339" t="s">
        <v>1373</v>
      </c>
    </row>
    <row r="30" spans="2:7" ht="14.25" customHeight="1">
      <c r="B30" s="87"/>
      <c r="C30" s="337" t="s">
        <v>1709</v>
      </c>
      <c r="D30" s="337" t="s">
        <v>77</v>
      </c>
      <c r="E30" s="337">
        <v>1</v>
      </c>
      <c r="F30" s="338" t="s">
        <v>1373</v>
      </c>
      <c r="G30" s="339" t="s">
        <v>1373</v>
      </c>
    </row>
    <row r="31" spans="2:7" ht="14.25" customHeight="1">
      <c r="B31" s="87"/>
      <c r="C31" s="337" t="s">
        <v>2354</v>
      </c>
      <c r="D31" s="337" t="s">
        <v>58</v>
      </c>
      <c r="E31" s="337">
        <v>1</v>
      </c>
      <c r="F31" s="338" t="s">
        <v>1373</v>
      </c>
      <c r="G31" s="339" t="s">
        <v>1373</v>
      </c>
    </row>
    <row r="32" spans="2:7" ht="14.25" customHeight="1">
      <c r="B32" s="87"/>
      <c r="C32" s="337" t="s">
        <v>2355</v>
      </c>
      <c r="D32" s="337" t="s">
        <v>78</v>
      </c>
      <c r="E32" s="337">
        <v>1</v>
      </c>
      <c r="F32" s="338" t="s">
        <v>1373</v>
      </c>
      <c r="G32" s="339" t="s">
        <v>1373</v>
      </c>
    </row>
    <row r="33" spans="2:7" ht="14.25" customHeight="1">
      <c r="B33" s="87"/>
      <c r="C33" s="337" t="s">
        <v>2356</v>
      </c>
      <c r="D33" s="337" t="s">
        <v>79</v>
      </c>
      <c r="E33" s="337">
        <v>1</v>
      </c>
      <c r="F33" s="338" t="s">
        <v>1373</v>
      </c>
      <c r="G33" s="339" t="s">
        <v>1373</v>
      </c>
    </row>
    <row r="34" spans="2:7" ht="14.25" customHeight="1">
      <c r="B34" s="87"/>
      <c r="C34" s="337" t="s">
        <v>2357</v>
      </c>
      <c r="D34" s="337" t="s">
        <v>80</v>
      </c>
      <c r="E34" s="337">
        <v>1</v>
      </c>
      <c r="F34" s="338" t="s">
        <v>1373</v>
      </c>
      <c r="G34" s="339" t="s">
        <v>1373</v>
      </c>
    </row>
    <row r="35" spans="2:7" ht="14.25" customHeight="1">
      <c r="B35" s="87"/>
      <c r="C35" s="1012"/>
      <c r="D35" s="1012"/>
      <c r="E35" s="1012"/>
      <c r="F35" s="1012"/>
      <c r="G35" s="1013"/>
    </row>
    <row r="36" spans="2:7" ht="14.25" customHeight="1">
      <c r="B36" s="87"/>
      <c r="C36" s="1018" t="s">
        <v>1584</v>
      </c>
      <c r="D36" s="1018"/>
      <c r="E36" s="1018"/>
      <c r="F36" s="1018"/>
      <c r="G36" s="1019"/>
    </row>
    <row r="37" spans="2:7" ht="14.25" customHeight="1">
      <c r="B37" s="87"/>
      <c r="C37" s="1018"/>
      <c r="D37" s="1018"/>
      <c r="E37" s="1018"/>
      <c r="F37" s="1018"/>
      <c r="G37" s="1019"/>
    </row>
    <row r="38" spans="2:7" ht="14.25" customHeight="1">
      <c r="B38" s="90"/>
      <c r="C38" s="240" t="s">
        <v>860</v>
      </c>
      <c r="D38" s="240" t="s">
        <v>71</v>
      </c>
      <c r="E38" s="240">
        <v>1</v>
      </c>
      <c r="F38" s="324">
        <v>2834.3432328332001</v>
      </c>
      <c r="G38" s="325">
        <f>F38*(100-$G$5)/100</f>
        <v>2834.3432328332001</v>
      </c>
    </row>
    <row r="39" spans="2:7" ht="14.25" customHeight="1">
      <c r="B39" s="90"/>
      <c r="C39" s="232" t="s">
        <v>861</v>
      </c>
      <c r="D39" s="232" t="s">
        <v>72</v>
      </c>
      <c r="E39" s="232">
        <v>1</v>
      </c>
      <c r="F39" s="222">
        <v>2834.3432328332001</v>
      </c>
      <c r="G39" s="326">
        <f>F39*(100-$G$5)/100</f>
        <v>2834.3432328332001</v>
      </c>
    </row>
    <row r="40" spans="2:7" ht="14.25" customHeight="1">
      <c r="B40" s="87"/>
      <c r="C40" s="232" t="s">
        <v>862</v>
      </c>
      <c r="D40" s="232" t="s">
        <v>73</v>
      </c>
      <c r="E40" s="232">
        <v>1</v>
      </c>
      <c r="F40" s="222">
        <v>3916.4300319496006</v>
      </c>
      <c r="G40" s="326">
        <f>F40*(100-$G$5)/100</f>
        <v>3916.4300319496006</v>
      </c>
    </row>
    <row r="41" spans="2:7" ht="14.25" customHeight="1">
      <c r="B41" s="87"/>
      <c r="C41" s="232" t="s">
        <v>863</v>
      </c>
      <c r="D41" s="232" t="s">
        <v>74</v>
      </c>
      <c r="E41" s="232">
        <v>1</v>
      </c>
      <c r="F41" s="222">
        <v>3916.4300319496006</v>
      </c>
      <c r="G41" s="326">
        <f>F41*(100-$G$5)/100</f>
        <v>3916.4300319496006</v>
      </c>
    </row>
    <row r="42" spans="2:7" ht="14.25" customHeight="1">
      <c r="B42" s="87"/>
      <c r="C42" s="232" t="s">
        <v>864</v>
      </c>
      <c r="D42" s="232" t="s">
        <v>75</v>
      </c>
      <c r="E42" s="232">
        <v>1</v>
      </c>
      <c r="F42" s="222">
        <v>6416.4745489416</v>
      </c>
      <c r="G42" s="326">
        <f>F42*(100-$G$5)/100</f>
        <v>6416.4745489416</v>
      </c>
    </row>
    <row r="43" spans="2:7" ht="14.25" customHeight="1">
      <c r="B43" s="87"/>
      <c r="C43" s="337" t="s">
        <v>865</v>
      </c>
      <c r="D43" s="337" t="s">
        <v>76</v>
      </c>
      <c r="E43" s="337">
        <v>1</v>
      </c>
      <c r="F43" s="338" t="s">
        <v>1373</v>
      </c>
      <c r="G43" s="339" t="s">
        <v>1373</v>
      </c>
    </row>
    <row r="44" spans="2:7" ht="14.25" customHeight="1">
      <c r="B44" s="87"/>
      <c r="C44" s="337" t="s">
        <v>866</v>
      </c>
      <c r="D44" s="337" t="s">
        <v>77</v>
      </c>
      <c r="E44" s="337">
        <v>1</v>
      </c>
      <c r="F44" s="338" t="s">
        <v>1373</v>
      </c>
      <c r="G44" s="339" t="s">
        <v>1373</v>
      </c>
    </row>
    <row r="45" spans="2:7" ht="14.25" customHeight="1">
      <c r="B45" s="87"/>
      <c r="C45" s="1012"/>
      <c r="D45" s="1012"/>
      <c r="E45" s="1012"/>
      <c r="F45" s="1012"/>
      <c r="G45" s="1013"/>
    </row>
    <row r="46" spans="2:7" ht="14.25" customHeight="1" thickBot="1">
      <c r="B46" s="88"/>
      <c r="C46" s="1099"/>
      <c r="D46" s="1099"/>
      <c r="E46" s="1099"/>
      <c r="F46" s="1099"/>
      <c r="G46" s="1100"/>
    </row>
    <row r="47" spans="2:7" ht="14.25" customHeight="1" thickBot="1">
      <c r="B47" s="16"/>
      <c r="C47" s="49"/>
      <c r="D47" s="50"/>
      <c r="E47" s="17"/>
      <c r="F47" s="51"/>
    </row>
    <row r="48" spans="2:7" ht="14.25" customHeight="1">
      <c r="B48" s="74"/>
      <c r="C48" s="1082"/>
      <c r="D48" s="1082"/>
      <c r="E48" s="1082"/>
      <c r="F48" s="1082"/>
      <c r="G48" s="1083"/>
    </row>
    <row r="49" spans="2:13" ht="14.25" customHeight="1">
      <c r="B49" s="87"/>
      <c r="C49" s="1084"/>
      <c r="D49" s="1084"/>
      <c r="E49" s="1084"/>
      <c r="F49" s="1084"/>
      <c r="G49" s="1085"/>
      <c r="J49" s="52"/>
    </row>
    <row r="50" spans="2:13" ht="14.25" customHeight="1">
      <c r="B50" s="87"/>
      <c r="C50" s="1084"/>
      <c r="D50" s="1084"/>
      <c r="E50" s="1084"/>
      <c r="F50" s="1084"/>
      <c r="G50" s="1085"/>
      <c r="J50" s="52"/>
    </row>
    <row r="51" spans="2:13" ht="14.25" customHeight="1">
      <c r="B51" s="87"/>
      <c r="C51" s="1086" t="s">
        <v>1585</v>
      </c>
      <c r="D51" s="1086"/>
      <c r="E51" s="1086"/>
      <c r="F51" s="1086"/>
      <c r="G51" s="1087"/>
      <c r="J51" s="52"/>
    </row>
    <row r="52" spans="2:13" ht="14.25" customHeight="1">
      <c r="B52" s="5" t="s">
        <v>1406</v>
      </c>
      <c r="C52" s="1086"/>
      <c r="D52" s="1086"/>
      <c r="E52" s="1086"/>
      <c r="F52" s="1086"/>
      <c r="G52" s="1087"/>
      <c r="J52" s="52"/>
    </row>
    <row r="53" spans="2:13" ht="14.25" customHeight="1">
      <c r="B53" s="5" t="s">
        <v>1602</v>
      </c>
      <c r="C53" s="354">
        <v>17810200</v>
      </c>
      <c r="D53" s="354" t="s">
        <v>71</v>
      </c>
      <c r="E53" s="354">
        <v>1</v>
      </c>
      <c r="F53" s="370" t="s">
        <v>1373</v>
      </c>
      <c r="G53" s="371" t="s">
        <v>1373</v>
      </c>
      <c r="J53" s="52"/>
    </row>
    <row r="54" spans="2:13" ht="14.25" customHeight="1">
      <c r="B54" s="87"/>
      <c r="C54" s="337">
        <v>17810225</v>
      </c>
      <c r="D54" s="337" t="s">
        <v>72</v>
      </c>
      <c r="E54" s="337">
        <v>1</v>
      </c>
      <c r="F54" s="338" t="s">
        <v>1373</v>
      </c>
      <c r="G54" s="339" t="s">
        <v>1373</v>
      </c>
      <c r="J54" s="52"/>
    </row>
    <row r="55" spans="2:13" ht="14.25" customHeight="1">
      <c r="B55" s="87"/>
      <c r="C55" s="337">
        <v>17810250</v>
      </c>
      <c r="D55" s="337" t="s">
        <v>73</v>
      </c>
      <c r="E55" s="337">
        <v>1</v>
      </c>
      <c r="F55" s="338" t="s">
        <v>1373</v>
      </c>
      <c r="G55" s="339" t="s">
        <v>1373</v>
      </c>
      <c r="J55" s="52"/>
    </row>
    <row r="56" spans="2:13" ht="14.25" customHeight="1">
      <c r="B56" s="87"/>
      <c r="C56" s="337">
        <v>17810280</v>
      </c>
      <c r="D56" s="337" t="s">
        <v>74</v>
      </c>
      <c r="E56" s="337">
        <v>1</v>
      </c>
      <c r="F56" s="338" t="s">
        <v>1373</v>
      </c>
      <c r="G56" s="339" t="s">
        <v>1373</v>
      </c>
      <c r="J56" s="52"/>
    </row>
    <row r="57" spans="2:13" ht="14.25" customHeight="1">
      <c r="B57" s="87"/>
      <c r="C57" s="337">
        <v>17810315</v>
      </c>
      <c r="D57" s="337" t="s">
        <v>75</v>
      </c>
      <c r="E57" s="337">
        <v>1</v>
      </c>
      <c r="F57" s="338" t="s">
        <v>1373</v>
      </c>
      <c r="G57" s="339" t="s">
        <v>1373</v>
      </c>
      <c r="J57" s="52"/>
      <c r="M57" s="44"/>
    </row>
    <row r="58" spans="2:13" ht="14.25" customHeight="1">
      <c r="B58" s="87"/>
      <c r="C58" s="337">
        <v>17810355</v>
      </c>
      <c r="D58" s="337" t="s">
        <v>76</v>
      </c>
      <c r="E58" s="337">
        <v>1</v>
      </c>
      <c r="F58" s="338" t="s">
        <v>1373</v>
      </c>
      <c r="G58" s="339" t="s">
        <v>1373</v>
      </c>
      <c r="J58" s="52"/>
      <c r="M58" s="44"/>
    </row>
    <row r="59" spans="2:13" ht="14.25" customHeight="1">
      <c r="B59" s="87"/>
      <c r="C59" s="337">
        <v>17810400</v>
      </c>
      <c r="D59" s="337" t="s">
        <v>77</v>
      </c>
      <c r="E59" s="337">
        <v>1</v>
      </c>
      <c r="F59" s="338" t="s">
        <v>1373</v>
      </c>
      <c r="G59" s="339" t="s">
        <v>1373</v>
      </c>
      <c r="J59" s="52"/>
      <c r="M59" s="44"/>
    </row>
    <row r="60" spans="2:13" ht="14.25" customHeight="1">
      <c r="B60" s="87"/>
      <c r="C60" s="29"/>
      <c r="D60" s="29"/>
      <c r="E60" s="29"/>
      <c r="F60" s="29"/>
      <c r="G60" s="450"/>
      <c r="J60" s="52"/>
      <c r="M60" s="44"/>
    </row>
    <row r="61" spans="2:13" ht="14.25" customHeight="1">
      <c r="B61" s="87"/>
      <c r="C61" s="29"/>
      <c r="D61" s="29"/>
      <c r="E61" s="29"/>
      <c r="F61" s="29"/>
      <c r="G61" s="450"/>
      <c r="J61" s="52"/>
      <c r="M61" s="44"/>
    </row>
    <row r="62" spans="2:13" ht="14.25" customHeight="1">
      <c r="B62" s="87"/>
      <c r="C62" s="29"/>
      <c r="D62" s="29"/>
      <c r="E62" s="29"/>
      <c r="F62" s="29"/>
      <c r="G62" s="450"/>
      <c r="J62" s="52"/>
      <c r="M62" s="44"/>
    </row>
    <row r="63" spans="2:13" ht="14.25" customHeight="1">
      <c r="B63" s="716"/>
      <c r="C63" s="1018" t="s">
        <v>1569</v>
      </c>
      <c r="D63" s="1018"/>
      <c r="E63" s="1018"/>
      <c r="F63" s="1018"/>
      <c r="G63" s="1019"/>
      <c r="J63" s="52"/>
      <c r="M63" s="44"/>
    </row>
    <row r="64" spans="2:13" ht="14.25" customHeight="1">
      <c r="B64" s="87" t="s">
        <v>520</v>
      </c>
      <c r="C64" s="1018"/>
      <c r="D64" s="1018"/>
      <c r="E64" s="1018"/>
      <c r="F64" s="1018"/>
      <c r="G64" s="1019"/>
      <c r="J64" s="52"/>
      <c r="M64" s="44"/>
    </row>
    <row r="65" spans="2:13" ht="14.25" customHeight="1">
      <c r="B65" s="87"/>
      <c r="C65" s="354">
        <v>17816200</v>
      </c>
      <c r="D65" s="354" t="s">
        <v>71</v>
      </c>
      <c r="E65" s="354">
        <v>1</v>
      </c>
      <c r="F65" s="370" t="s">
        <v>1373</v>
      </c>
      <c r="G65" s="371" t="s">
        <v>1373</v>
      </c>
      <c r="J65" s="52"/>
      <c r="M65" s="44"/>
    </row>
    <row r="66" spans="2:13" ht="14.25" customHeight="1">
      <c r="B66" s="5" t="s">
        <v>1406</v>
      </c>
      <c r="C66" s="337">
        <v>17816225</v>
      </c>
      <c r="D66" s="337" t="s">
        <v>72</v>
      </c>
      <c r="E66" s="337">
        <v>1</v>
      </c>
      <c r="F66" s="338" t="s">
        <v>1373</v>
      </c>
      <c r="G66" s="339" t="s">
        <v>1373</v>
      </c>
      <c r="J66" s="52"/>
      <c r="M66" s="44"/>
    </row>
    <row r="67" spans="2:13" ht="14.25" customHeight="1">
      <c r="B67" s="5" t="s">
        <v>1602</v>
      </c>
      <c r="C67" s="337">
        <v>17816250</v>
      </c>
      <c r="D67" s="337" t="s">
        <v>73</v>
      </c>
      <c r="E67" s="337">
        <v>1</v>
      </c>
      <c r="F67" s="338" t="s">
        <v>1373</v>
      </c>
      <c r="G67" s="339" t="s">
        <v>1373</v>
      </c>
      <c r="J67" s="52"/>
      <c r="M67" s="44"/>
    </row>
    <row r="68" spans="2:13" ht="14.25" customHeight="1">
      <c r="B68" s="87"/>
      <c r="C68" s="337">
        <v>17816280</v>
      </c>
      <c r="D68" s="337" t="s">
        <v>74</v>
      </c>
      <c r="E68" s="337">
        <v>1</v>
      </c>
      <c r="F68" s="338" t="s">
        <v>1373</v>
      </c>
      <c r="G68" s="339" t="s">
        <v>1373</v>
      </c>
      <c r="J68" s="52"/>
      <c r="M68" s="44"/>
    </row>
    <row r="69" spans="2:13" ht="14.25" customHeight="1">
      <c r="B69" s="87"/>
      <c r="C69" s="337">
        <v>17816315</v>
      </c>
      <c r="D69" s="337" t="s">
        <v>75</v>
      </c>
      <c r="E69" s="337">
        <v>1</v>
      </c>
      <c r="F69" s="338" t="s">
        <v>1373</v>
      </c>
      <c r="G69" s="339" t="s">
        <v>1373</v>
      </c>
      <c r="J69" s="52"/>
      <c r="M69" s="44"/>
    </row>
    <row r="70" spans="2:13" ht="14.25" customHeight="1">
      <c r="B70" s="87"/>
      <c r="C70" s="337">
        <v>17816355</v>
      </c>
      <c r="D70" s="337" t="s">
        <v>76</v>
      </c>
      <c r="E70" s="337">
        <v>1</v>
      </c>
      <c r="F70" s="338" t="s">
        <v>1373</v>
      </c>
      <c r="G70" s="339" t="s">
        <v>1373</v>
      </c>
      <c r="J70" s="52"/>
      <c r="M70" s="44"/>
    </row>
    <row r="71" spans="2:13" ht="14.25" customHeight="1">
      <c r="B71" s="87"/>
      <c r="C71" s="337">
        <v>17816400</v>
      </c>
      <c r="D71" s="337" t="s">
        <v>77</v>
      </c>
      <c r="E71" s="337">
        <v>1</v>
      </c>
      <c r="F71" s="338" t="s">
        <v>1373</v>
      </c>
      <c r="G71" s="339" t="s">
        <v>1373</v>
      </c>
      <c r="J71" s="52"/>
      <c r="M71" s="44"/>
    </row>
    <row r="72" spans="2:13" ht="14.25" customHeight="1">
      <c r="B72" s="87"/>
      <c r="C72" s="29"/>
      <c r="D72" s="29"/>
      <c r="E72" s="29"/>
      <c r="F72" s="221"/>
      <c r="G72" s="203"/>
      <c r="J72" s="52"/>
    </row>
    <row r="73" spans="2:13" ht="14.25" customHeight="1">
      <c r="B73" s="87"/>
      <c r="C73" s="1018" t="s">
        <v>1604</v>
      </c>
      <c r="D73" s="1018"/>
      <c r="E73" s="1018"/>
      <c r="F73" s="1018"/>
      <c r="G73" s="1019"/>
      <c r="J73" s="52"/>
    </row>
    <row r="74" spans="2:13" ht="14.25" customHeight="1">
      <c r="B74" s="87"/>
      <c r="C74" s="1018"/>
      <c r="D74" s="1018"/>
      <c r="E74" s="1018"/>
      <c r="F74" s="1018"/>
      <c r="G74" s="1019"/>
      <c r="J74" s="52"/>
    </row>
    <row r="75" spans="2:13" ht="14.25" customHeight="1">
      <c r="B75" s="87"/>
      <c r="C75" s="354">
        <v>17825063</v>
      </c>
      <c r="D75" s="354" t="s">
        <v>63</v>
      </c>
      <c r="E75" s="354">
        <v>1</v>
      </c>
      <c r="F75" s="370" t="s">
        <v>1373</v>
      </c>
      <c r="G75" s="371" t="s">
        <v>1373</v>
      </c>
      <c r="J75" s="52"/>
    </row>
    <row r="76" spans="2:13" ht="14.25" customHeight="1">
      <c r="B76" s="87"/>
      <c r="C76" s="337">
        <v>17825075</v>
      </c>
      <c r="D76" s="337" t="s">
        <v>64</v>
      </c>
      <c r="E76" s="337">
        <v>1</v>
      </c>
      <c r="F76" s="338" t="s">
        <v>1373</v>
      </c>
      <c r="G76" s="339" t="s">
        <v>1373</v>
      </c>
      <c r="J76" s="52"/>
    </row>
    <row r="77" spans="2:13" ht="14.25" customHeight="1">
      <c r="B77" s="5"/>
      <c r="C77" s="337">
        <v>17825090</v>
      </c>
      <c r="D77" s="337" t="s">
        <v>65</v>
      </c>
      <c r="E77" s="337">
        <v>1</v>
      </c>
      <c r="F77" s="338" t="s">
        <v>1373</v>
      </c>
      <c r="G77" s="339" t="s">
        <v>1373</v>
      </c>
      <c r="J77" s="52"/>
    </row>
    <row r="78" spans="2:13" ht="14.25" customHeight="1">
      <c r="B78" s="5"/>
      <c r="C78" s="337">
        <v>17825110</v>
      </c>
      <c r="D78" s="337" t="s">
        <v>66</v>
      </c>
      <c r="E78" s="337">
        <v>1</v>
      </c>
      <c r="F78" s="338" t="s">
        <v>1373</v>
      </c>
      <c r="G78" s="339" t="s">
        <v>1373</v>
      </c>
      <c r="J78" s="52"/>
    </row>
    <row r="79" spans="2:13" ht="14.25" customHeight="1">
      <c r="B79" s="87"/>
      <c r="C79" s="337">
        <v>17825125</v>
      </c>
      <c r="D79" s="337" t="s">
        <v>67</v>
      </c>
      <c r="E79" s="337">
        <v>1</v>
      </c>
      <c r="F79" s="338" t="s">
        <v>1373</v>
      </c>
      <c r="G79" s="339" t="s">
        <v>1373</v>
      </c>
      <c r="J79" s="52"/>
    </row>
    <row r="80" spans="2:13" ht="14.25" customHeight="1">
      <c r="B80" s="87"/>
      <c r="C80" s="337">
        <v>17825140</v>
      </c>
      <c r="D80" s="337" t="s">
        <v>68</v>
      </c>
      <c r="E80" s="337">
        <v>1</v>
      </c>
      <c r="F80" s="338" t="s">
        <v>1373</v>
      </c>
      <c r="G80" s="339" t="s">
        <v>1373</v>
      </c>
      <c r="J80" s="52"/>
    </row>
    <row r="81" spans="2:10" ht="14.25" customHeight="1">
      <c r="B81" s="87"/>
      <c r="C81" s="337">
        <v>17825160</v>
      </c>
      <c r="D81" s="337" t="s">
        <v>69</v>
      </c>
      <c r="E81" s="337">
        <v>1</v>
      </c>
      <c r="F81" s="338" t="s">
        <v>1373</v>
      </c>
      <c r="G81" s="339" t="s">
        <v>1373</v>
      </c>
      <c r="J81" s="52"/>
    </row>
    <row r="82" spans="2:10" ht="14.25" customHeight="1">
      <c r="B82" s="87"/>
      <c r="C82" s="337">
        <v>17825180</v>
      </c>
      <c r="D82" s="337" t="s">
        <v>70</v>
      </c>
      <c r="E82" s="337">
        <v>1</v>
      </c>
      <c r="F82" s="338" t="s">
        <v>1373</v>
      </c>
      <c r="G82" s="339" t="s">
        <v>1373</v>
      </c>
      <c r="J82" s="52"/>
    </row>
    <row r="83" spans="2:10" ht="14.25" customHeight="1" thickBot="1">
      <c r="B83" s="88"/>
      <c r="C83" s="251"/>
      <c r="D83" s="251"/>
      <c r="E83" s="251"/>
      <c r="F83" s="275"/>
      <c r="G83" s="403"/>
      <c r="J83" s="52"/>
    </row>
    <row r="84" spans="2:10" ht="14.25" customHeight="1" thickBot="1">
      <c r="B84" s="86"/>
      <c r="C84" s="245"/>
      <c r="D84" s="245"/>
      <c r="E84" s="245"/>
      <c r="F84" s="277"/>
      <c r="G84" s="277"/>
      <c r="J84" s="52"/>
    </row>
    <row r="85" spans="2:10" ht="14.25" customHeight="1">
      <c r="B85" s="89"/>
      <c r="C85" s="1020" t="s">
        <v>1603</v>
      </c>
      <c r="D85" s="1020"/>
      <c r="E85" s="1020"/>
      <c r="F85" s="1020"/>
      <c r="G85" s="1021"/>
      <c r="J85" s="52"/>
    </row>
    <row r="86" spans="2:10" ht="14.25" customHeight="1">
      <c r="B86" s="90"/>
      <c r="C86" s="1018"/>
      <c r="D86" s="1018"/>
      <c r="E86" s="1018"/>
      <c r="F86" s="1018"/>
      <c r="G86" s="1019"/>
      <c r="J86" s="52"/>
    </row>
    <row r="87" spans="2:10" ht="14.25" customHeight="1">
      <c r="B87" s="5"/>
      <c r="C87" s="354" t="s">
        <v>1606</v>
      </c>
      <c r="D87" s="354" t="s">
        <v>60</v>
      </c>
      <c r="E87" s="354">
        <v>1</v>
      </c>
      <c r="F87" s="370" t="s">
        <v>1373</v>
      </c>
      <c r="G87" s="371" t="s">
        <v>1373</v>
      </c>
      <c r="J87" s="52"/>
    </row>
    <row r="88" spans="2:10" ht="14.25" customHeight="1">
      <c r="B88" s="5" t="s">
        <v>1409</v>
      </c>
      <c r="C88" s="354" t="s">
        <v>1607</v>
      </c>
      <c r="D88" s="354" t="s">
        <v>61</v>
      </c>
      <c r="E88" s="354">
        <v>1</v>
      </c>
      <c r="F88" s="338" t="s">
        <v>1373</v>
      </c>
      <c r="G88" s="339" t="s">
        <v>1373</v>
      </c>
      <c r="J88" s="52"/>
    </row>
    <row r="89" spans="2:10" ht="14.25" customHeight="1">
      <c r="B89" s="5" t="s">
        <v>1617</v>
      </c>
      <c r="C89" s="354" t="s">
        <v>1608</v>
      </c>
      <c r="D89" s="354" t="s">
        <v>62</v>
      </c>
      <c r="E89" s="354">
        <v>1</v>
      </c>
      <c r="F89" s="370" t="s">
        <v>1373</v>
      </c>
      <c r="G89" s="371" t="s">
        <v>1373</v>
      </c>
      <c r="J89" s="52"/>
    </row>
    <row r="90" spans="2:10" ht="14.25" customHeight="1">
      <c r="B90" s="87"/>
      <c r="C90" s="354" t="s">
        <v>1609</v>
      </c>
      <c r="D90" s="354" t="s">
        <v>63</v>
      </c>
      <c r="E90" s="354">
        <v>1</v>
      </c>
      <c r="F90" s="338" t="s">
        <v>1373</v>
      </c>
      <c r="G90" s="339" t="s">
        <v>1373</v>
      </c>
      <c r="J90" s="52"/>
    </row>
    <row r="91" spans="2:10" ht="14.25" customHeight="1">
      <c r="B91" s="87"/>
      <c r="C91" s="354" t="s">
        <v>1610</v>
      </c>
      <c r="D91" s="354" t="s">
        <v>64</v>
      </c>
      <c r="E91" s="354">
        <v>1</v>
      </c>
      <c r="F91" s="370" t="s">
        <v>1373</v>
      </c>
      <c r="G91" s="371" t="s">
        <v>1373</v>
      </c>
      <c r="J91" s="52"/>
    </row>
    <row r="92" spans="2:10" ht="14.25" customHeight="1">
      <c r="B92" s="87"/>
      <c r="C92" s="354" t="s">
        <v>1611</v>
      </c>
      <c r="D92" s="354" t="s">
        <v>65</v>
      </c>
      <c r="E92" s="354">
        <v>1</v>
      </c>
      <c r="F92" s="338" t="s">
        <v>1373</v>
      </c>
      <c r="G92" s="339" t="s">
        <v>1373</v>
      </c>
      <c r="J92" s="52"/>
    </row>
    <row r="93" spans="2:10" ht="14.25" customHeight="1">
      <c r="B93" s="87"/>
      <c r="C93" s="354" t="s">
        <v>1612</v>
      </c>
      <c r="D93" s="354" t="s">
        <v>81</v>
      </c>
      <c r="E93" s="354">
        <v>1</v>
      </c>
      <c r="F93" s="370" t="s">
        <v>1373</v>
      </c>
      <c r="G93" s="371" t="s">
        <v>1373</v>
      </c>
      <c r="J93" s="52"/>
    </row>
    <row r="94" spans="2:10" ht="14.25" customHeight="1">
      <c r="B94" s="87"/>
      <c r="C94" s="354" t="s">
        <v>1613</v>
      </c>
      <c r="D94" s="354" t="s">
        <v>67</v>
      </c>
      <c r="E94" s="354">
        <v>1</v>
      </c>
      <c r="F94" s="338" t="s">
        <v>1373</v>
      </c>
      <c r="G94" s="339" t="s">
        <v>1373</v>
      </c>
      <c r="J94" s="52"/>
    </row>
    <row r="95" spans="2:10" ht="14.25" customHeight="1">
      <c r="B95" s="87"/>
      <c r="C95" s="354" t="s">
        <v>1614</v>
      </c>
      <c r="D95" s="354" t="s">
        <v>68</v>
      </c>
      <c r="E95" s="354">
        <v>1</v>
      </c>
      <c r="F95" s="370" t="s">
        <v>1373</v>
      </c>
      <c r="G95" s="371" t="s">
        <v>1373</v>
      </c>
      <c r="J95" s="52"/>
    </row>
    <row r="96" spans="2:10" ht="14.25" customHeight="1">
      <c r="B96" s="87"/>
      <c r="C96" s="354" t="s">
        <v>1615</v>
      </c>
      <c r="D96" s="354" t="s">
        <v>69</v>
      </c>
      <c r="E96" s="354">
        <v>1</v>
      </c>
      <c r="F96" s="338" t="s">
        <v>1373</v>
      </c>
      <c r="G96" s="339" t="s">
        <v>1373</v>
      </c>
      <c r="J96" s="52"/>
    </row>
    <row r="97" spans="2:10" ht="14.25" customHeight="1">
      <c r="B97" s="87"/>
      <c r="C97" s="354" t="s">
        <v>1616</v>
      </c>
      <c r="D97" s="354" t="s">
        <v>70</v>
      </c>
      <c r="E97" s="354">
        <v>1</v>
      </c>
      <c r="F97" s="338" t="s">
        <v>1373</v>
      </c>
      <c r="G97" s="339" t="s">
        <v>1373</v>
      </c>
      <c r="J97" s="52"/>
    </row>
    <row r="98" spans="2:10" ht="14.25" customHeight="1">
      <c r="B98" s="87"/>
      <c r="C98" s="1012"/>
      <c r="D98" s="1012"/>
      <c r="E98" s="1012"/>
      <c r="F98" s="1012"/>
      <c r="G98" s="1013"/>
      <c r="J98" s="52"/>
    </row>
    <row r="99" spans="2:10" ht="14.25" customHeight="1">
      <c r="B99" s="87"/>
      <c r="C99" s="1018" t="s">
        <v>1585</v>
      </c>
      <c r="D99" s="1018"/>
      <c r="E99" s="1018"/>
      <c r="F99" s="1018"/>
      <c r="G99" s="1019"/>
      <c r="J99" s="52"/>
    </row>
    <row r="100" spans="2:10" ht="14.25" customHeight="1">
      <c r="B100" s="87"/>
      <c r="C100" s="1080"/>
      <c r="D100" s="1080"/>
      <c r="E100" s="1080"/>
      <c r="F100" s="1080"/>
      <c r="G100" s="1081"/>
      <c r="J100" s="52"/>
    </row>
    <row r="101" spans="2:10" ht="14.25" customHeight="1">
      <c r="B101" s="87"/>
      <c r="C101" s="354" t="s">
        <v>1618</v>
      </c>
      <c r="D101" s="354" t="s">
        <v>71</v>
      </c>
      <c r="E101" s="354">
        <v>1</v>
      </c>
      <c r="F101" s="370" t="s">
        <v>1373</v>
      </c>
      <c r="G101" s="371" t="s">
        <v>1373</v>
      </c>
      <c r="J101" s="52"/>
    </row>
    <row r="102" spans="2:10" ht="14.25" customHeight="1">
      <c r="B102" s="5"/>
      <c r="C102" s="337" t="s">
        <v>1619</v>
      </c>
      <c r="D102" s="337" t="s">
        <v>72</v>
      </c>
      <c r="E102" s="337">
        <v>1</v>
      </c>
      <c r="F102" s="338" t="s">
        <v>1373</v>
      </c>
      <c r="G102" s="339" t="s">
        <v>1373</v>
      </c>
      <c r="J102" s="52"/>
    </row>
    <row r="103" spans="2:10" ht="14.25" customHeight="1">
      <c r="B103" s="5"/>
      <c r="C103" s="337" t="s">
        <v>1620</v>
      </c>
      <c r="D103" s="337" t="s">
        <v>73</v>
      </c>
      <c r="E103" s="337">
        <v>1</v>
      </c>
      <c r="F103" s="370" t="s">
        <v>1373</v>
      </c>
      <c r="G103" s="371" t="s">
        <v>1373</v>
      </c>
      <c r="J103" s="52"/>
    </row>
    <row r="104" spans="2:10" ht="14.25" customHeight="1">
      <c r="B104" s="87"/>
      <c r="C104" s="337" t="s">
        <v>1621</v>
      </c>
      <c r="D104" s="337" t="s">
        <v>74</v>
      </c>
      <c r="E104" s="337">
        <v>1</v>
      </c>
      <c r="F104" s="338" t="s">
        <v>1373</v>
      </c>
      <c r="G104" s="339" t="s">
        <v>1373</v>
      </c>
      <c r="J104" s="52"/>
    </row>
    <row r="105" spans="2:10" ht="14.25" customHeight="1">
      <c r="B105" s="87"/>
      <c r="C105" s="337" t="s">
        <v>1622</v>
      </c>
      <c r="D105" s="337" t="s">
        <v>75</v>
      </c>
      <c r="E105" s="337">
        <v>1</v>
      </c>
      <c r="F105" s="370" t="s">
        <v>1373</v>
      </c>
      <c r="G105" s="371" t="s">
        <v>1373</v>
      </c>
      <c r="J105" s="52"/>
    </row>
    <row r="106" spans="2:10" ht="14.25" customHeight="1">
      <c r="B106" s="87"/>
      <c r="C106" s="1012"/>
      <c r="D106" s="1012"/>
      <c r="E106" s="1012"/>
      <c r="F106" s="1012"/>
      <c r="G106" s="1013"/>
      <c r="J106" s="52"/>
    </row>
    <row r="107" spans="2:10" ht="14.25" customHeight="1" thickBot="1">
      <c r="B107" s="88"/>
      <c r="C107" s="251"/>
      <c r="D107" s="251"/>
      <c r="E107" s="251"/>
      <c r="F107" s="275"/>
      <c r="G107" s="403"/>
      <c r="J107" s="52"/>
    </row>
    <row r="108" spans="2:10" ht="14.25" customHeight="1">
      <c r="B108" s="86"/>
      <c r="C108" s="10"/>
      <c r="D108" s="245"/>
      <c r="E108" s="10"/>
      <c r="F108" s="13"/>
      <c r="G108" s="248"/>
      <c r="J108" s="52"/>
    </row>
  </sheetData>
  <mergeCells count="22">
    <mergeCell ref="C46:G46"/>
    <mergeCell ref="C7:G8"/>
    <mergeCell ref="C22:G23"/>
    <mergeCell ref="C35:G35"/>
    <mergeCell ref="C36:G37"/>
    <mergeCell ref="C45:G45"/>
    <mergeCell ref="B2:G2"/>
    <mergeCell ref="F3:F5"/>
    <mergeCell ref="G3:G4"/>
    <mergeCell ref="B3:B5"/>
    <mergeCell ref="E3:E5"/>
    <mergeCell ref="D3:D5"/>
    <mergeCell ref="C3:C5"/>
    <mergeCell ref="C99:G100"/>
    <mergeCell ref="C106:G106"/>
    <mergeCell ref="C98:G98"/>
    <mergeCell ref="C73:G74"/>
    <mergeCell ref="C48:G48"/>
    <mergeCell ref="C49:G50"/>
    <mergeCell ref="C51:G52"/>
    <mergeCell ref="C63:G64"/>
    <mergeCell ref="C85:G86"/>
  </mergeCells>
  <phoneticPr fontId="0" type="noConversion"/>
  <printOptions horizontalCentered="1"/>
  <pageMargins left="0.59055118110236227" right="0.39370078740157483" top="0" bottom="1.1811023622047245" header="0" footer="0"/>
  <pageSetup paperSize="9" scale="85" orientation="portrait" r:id="rId1"/>
  <headerFooter scaleWithDoc="0">
    <oddFooter>&amp;L&amp;"-,Obyčejné"
&amp;"-,Tučné"CLEVELINGS s.r.o.&amp;"-,Obyčejné"
Míškovice 238
768 52 Míškovice&amp;C
&amp;G
&amp;R
&amp;"-,Obyčejné"Tel.:  +420 573 033 029
sales@clevelings.cz
www.clevelings.cz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theme="2"/>
  </sheetPr>
  <dimension ref="B1:T296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469" customWidth="1"/>
    <col min="2" max="2" width="38.7109375" style="470" customWidth="1"/>
    <col min="3" max="3" width="13.28515625" style="471" bestFit="1" customWidth="1"/>
    <col min="4" max="4" width="16.42578125" style="472" customWidth="1"/>
    <col min="5" max="5" width="15.28515625" style="469" customWidth="1"/>
    <col min="6" max="6" width="14.28515625" style="752" customWidth="1"/>
    <col min="7" max="7" width="14.28515625" style="474" customWidth="1"/>
    <col min="8" max="8" width="2.140625" style="469" customWidth="1"/>
    <col min="9" max="9" width="9.140625" style="469"/>
    <col min="10" max="10" width="10.7109375" style="469" bestFit="1" customWidth="1"/>
    <col min="11" max="12" width="10.42578125" style="469" bestFit="1" customWidth="1"/>
    <col min="13" max="16384" width="9.140625" style="469"/>
  </cols>
  <sheetData>
    <row r="1" spans="2:16" ht="12.75" customHeight="1"/>
    <row r="2" spans="2:16" ht="20.85" customHeight="1">
      <c r="B2" s="1124" t="s">
        <v>1410</v>
      </c>
      <c r="C2" s="1125"/>
      <c r="D2" s="1125"/>
      <c r="E2" s="1125"/>
      <c r="F2" s="1125"/>
      <c r="G2" s="1126"/>
      <c r="H2" s="475"/>
    </row>
    <row r="3" spans="2:16" ht="14.25" customHeight="1">
      <c r="B3" s="1127" t="s">
        <v>1624</v>
      </c>
      <c r="C3" s="1130" t="s">
        <v>1377</v>
      </c>
      <c r="D3" s="1133" t="s">
        <v>1623</v>
      </c>
      <c r="E3" s="1133"/>
      <c r="F3" s="1136" t="s">
        <v>1546</v>
      </c>
      <c r="G3" s="1139" t="s">
        <v>1547</v>
      </c>
    </row>
    <row r="4" spans="2:16" ht="14.25" customHeight="1">
      <c r="B4" s="1128"/>
      <c r="C4" s="1131"/>
      <c r="D4" s="1134"/>
      <c r="E4" s="1134"/>
      <c r="F4" s="1137"/>
      <c r="G4" s="1140"/>
    </row>
    <row r="5" spans="2:16" ht="14.25" customHeight="1">
      <c r="B5" s="1129"/>
      <c r="C5" s="1132"/>
      <c r="D5" s="1135"/>
      <c r="E5" s="1135"/>
      <c r="F5" s="1138"/>
      <c r="G5" s="783">
        <f>'RABATOVÝ LIST '!J13</f>
        <v>0</v>
      </c>
    </row>
    <row r="6" spans="2:16" ht="9.9499999999999993" customHeight="1" thickBot="1">
      <c r="B6" s="476"/>
      <c r="C6" s="477"/>
      <c r="D6" s="478"/>
      <c r="E6" s="478"/>
      <c r="F6" s="753"/>
      <c r="G6" s="480"/>
    </row>
    <row r="7" spans="2:16" ht="14.25" customHeight="1">
      <c r="B7" s="772"/>
      <c r="C7" s="512"/>
      <c r="D7" s="512"/>
      <c r="E7" s="512"/>
      <c r="F7" s="514"/>
      <c r="G7" s="773"/>
    </row>
    <row r="8" spans="2:16" ht="14.25" customHeight="1">
      <c r="B8" s="661" t="s">
        <v>1947</v>
      </c>
      <c r="C8" s="503"/>
      <c r="D8" s="503"/>
      <c r="E8" s="503"/>
      <c r="F8" s="505"/>
      <c r="G8" s="774"/>
    </row>
    <row r="9" spans="2:16" ht="14.25" customHeight="1">
      <c r="B9" s="519"/>
      <c r="C9" s="1105" t="s">
        <v>2365</v>
      </c>
      <c r="D9" s="1107" t="s">
        <v>2311</v>
      </c>
      <c r="E9" s="1107"/>
      <c r="F9" s="1101">
        <v>42307.199999999997</v>
      </c>
      <c r="G9" s="1103">
        <f>F9*(100-$G$5)/100</f>
        <v>42307.199999999997</v>
      </c>
    </row>
    <row r="10" spans="2:16" ht="14.25" customHeight="1">
      <c r="B10" s="492"/>
      <c r="C10" s="1105"/>
      <c r="D10" s="1107"/>
      <c r="E10" s="1107"/>
      <c r="F10" s="1101"/>
      <c r="G10" s="1103"/>
      <c r="I10" s="493"/>
      <c r="L10" s="814"/>
      <c r="M10" s="814"/>
      <c r="N10" s="814"/>
      <c r="O10" s="814"/>
      <c r="P10" s="814"/>
    </row>
    <row r="11" spans="2:16" ht="14.25" customHeight="1">
      <c r="B11" s="492"/>
      <c r="C11" s="1106"/>
      <c r="D11" s="1108"/>
      <c r="E11" s="1108"/>
      <c r="F11" s="1102"/>
      <c r="G11" s="1104"/>
      <c r="I11" s="493"/>
      <c r="L11" s="814"/>
      <c r="M11" s="814"/>
      <c r="N11" s="814"/>
      <c r="O11" s="814"/>
      <c r="P11" s="814"/>
    </row>
    <row r="12" spans="2:16" ht="14.25" customHeight="1">
      <c r="B12" s="492"/>
      <c r="C12" s="1105" t="s">
        <v>2368</v>
      </c>
      <c r="D12" s="1107" t="s">
        <v>2366</v>
      </c>
      <c r="E12" s="1107"/>
      <c r="F12" s="1101">
        <v>42307.199999999997</v>
      </c>
      <c r="G12" s="1103">
        <f>F12*(100-$G$5)/100</f>
        <v>42307.199999999997</v>
      </c>
      <c r="I12" s="493"/>
      <c r="L12" s="814"/>
      <c r="M12" s="814"/>
      <c r="N12" s="814"/>
      <c r="O12" s="814"/>
      <c r="P12" s="814"/>
    </row>
    <row r="13" spans="2:16" ht="14.25" customHeight="1">
      <c r="B13" s="492"/>
      <c r="C13" s="1105"/>
      <c r="D13" s="1107"/>
      <c r="E13" s="1107"/>
      <c r="F13" s="1101"/>
      <c r="G13" s="1103"/>
      <c r="I13" s="493"/>
      <c r="L13" s="814"/>
      <c r="M13" s="814"/>
      <c r="N13" s="814"/>
      <c r="O13" s="814"/>
      <c r="P13" s="814"/>
    </row>
    <row r="14" spans="2:16" ht="14.25" customHeight="1">
      <c r="B14" s="492"/>
      <c r="C14" s="1106"/>
      <c r="D14" s="1108"/>
      <c r="E14" s="1108"/>
      <c r="F14" s="1102"/>
      <c r="G14" s="1104"/>
      <c r="L14" s="814"/>
      <c r="M14" s="814"/>
      <c r="N14" s="814"/>
      <c r="O14" s="814"/>
      <c r="P14" s="814"/>
    </row>
    <row r="15" spans="2:16" ht="14.25" customHeight="1" thickBot="1">
      <c r="B15" s="494"/>
      <c r="C15" s="524"/>
      <c r="D15" s="524"/>
      <c r="E15" s="524"/>
      <c r="F15" s="755"/>
      <c r="G15" s="525"/>
    </row>
    <row r="16" spans="2:16" ht="9.9499999999999993" customHeight="1" thickBot="1">
      <c r="B16" s="504"/>
      <c r="C16" s="925"/>
      <c r="D16" s="926"/>
      <c r="E16" s="926"/>
      <c r="F16" s="927"/>
      <c r="G16" s="480"/>
    </row>
    <row r="17" spans="2:9" ht="14.25" customHeight="1">
      <c r="B17" s="772"/>
      <c r="C17" s="779"/>
      <c r="D17" s="779"/>
      <c r="E17" s="779"/>
      <c r="F17" s="513"/>
      <c r="G17" s="780"/>
    </row>
    <row r="18" spans="2:9" ht="14.25" customHeight="1">
      <c r="B18" s="661" t="s">
        <v>2367</v>
      </c>
      <c r="C18" s="781"/>
      <c r="D18" s="507"/>
      <c r="E18" s="507"/>
      <c r="F18" s="504"/>
      <c r="G18" s="771"/>
    </row>
    <row r="19" spans="2:9" ht="14.25" customHeight="1">
      <c r="B19" s="519"/>
      <c r="C19" s="507"/>
      <c r="D19" s="507"/>
      <c r="E19" s="507"/>
      <c r="F19" s="504"/>
      <c r="G19" s="771"/>
    </row>
    <row r="20" spans="2:9" ht="14.25" customHeight="1">
      <c r="B20" s="492"/>
      <c r="C20" s="1105" t="s">
        <v>2369</v>
      </c>
      <c r="D20" s="1107" t="s">
        <v>2450</v>
      </c>
      <c r="E20" s="1107"/>
      <c r="F20" s="1101">
        <v>61453.599999999999</v>
      </c>
      <c r="G20" s="1103">
        <f>F20*(100-$G$5)/100</f>
        <v>61453.599999999999</v>
      </c>
    </row>
    <row r="21" spans="2:9" ht="14.25" customHeight="1">
      <c r="B21" s="492"/>
      <c r="C21" s="1105"/>
      <c r="D21" s="1107"/>
      <c r="E21" s="1107"/>
      <c r="F21" s="1101"/>
      <c r="G21" s="1103"/>
    </row>
    <row r="22" spans="2:9" ht="14.25" customHeight="1">
      <c r="B22" s="492"/>
      <c r="C22" s="1106"/>
      <c r="D22" s="1108"/>
      <c r="E22" s="1108"/>
      <c r="F22" s="1102"/>
      <c r="G22" s="1104"/>
    </row>
    <row r="23" spans="2:9" ht="14.25" customHeight="1">
      <c r="B23" s="492"/>
      <c r="C23" s="502"/>
      <c r="D23" s="502"/>
      <c r="E23" s="502"/>
      <c r="F23" s="754"/>
      <c r="G23" s="523"/>
    </row>
    <row r="24" spans="2:9" ht="14.25" customHeight="1" thickBot="1">
      <c r="B24" s="494"/>
      <c r="C24" s="524"/>
      <c r="D24" s="524"/>
      <c r="E24" s="524"/>
      <c r="F24" s="755"/>
      <c r="G24" s="525"/>
    </row>
    <row r="25" spans="2:9" ht="9.9499999999999993" customHeight="1" thickBot="1">
      <c r="B25" s="504"/>
      <c r="C25" s="925"/>
      <c r="D25" s="926"/>
      <c r="E25" s="926"/>
      <c r="F25" s="927"/>
      <c r="G25" s="928"/>
    </row>
    <row r="26" spans="2:9" ht="14.25" customHeight="1">
      <c r="B26" s="763"/>
      <c r="C26" s="764"/>
      <c r="D26" s="765"/>
      <c r="E26" s="765"/>
      <c r="F26" s="766"/>
      <c r="G26" s="767"/>
      <c r="I26" s="493"/>
    </row>
    <row r="27" spans="2:9" ht="14.25" customHeight="1">
      <c r="B27" s="768" t="s">
        <v>1737</v>
      </c>
      <c r="C27" s="488"/>
      <c r="D27" s="489"/>
      <c r="E27" s="489"/>
      <c r="F27" s="769"/>
      <c r="G27" s="770"/>
      <c r="I27" s="493"/>
    </row>
    <row r="28" spans="2:9" ht="14.25" customHeight="1">
      <c r="B28" s="487"/>
      <c r="C28" s="488"/>
      <c r="D28" s="489"/>
      <c r="E28" s="490"/>
      <c r="F28" s="756"/>
      <c r="G28" s="491"/>
      <c r="I28" s="493"/>
    </row>
    <row r="29" spans="2:9" ht="14.25" customHeight="1">
      <c r="B29" s="492"/>
      <c r="C29" s="1141" t="s">
        <v>1849</v>
      </c>
      <c r="D29" s="1107" t="s">
        <v>2370</v>
      </c>
      <c r="E29" s="1107"/>
      <c r="F29" s="1101">
        <v>46498.400000000001</v>
      </c>
      <c r="G29" s="1103">
        <f>F29*(100-$G$5)/100</f>
        <v>46498.400000000001</v>
      </c>
      <c r="I29" s="493"/>
    </row>
    <row r="30" spans="2:9" ht="14.25" customHeight="1">
      <c r="B30" s="492"/>
      <c r="C30" s="1141"/>
      <c r="D30" s="1107"/>
      <c r="E30" s="1107"/>
      <c r="F30" s="1101"/>
      <c r="G30" s="1103"/>
      <c r="I30" s="493"/>
    </row>
    <row r="31" spans="2:9" ht="14.25" customHeight="1">
      <c r="B31" s="492"/>
      <c r="C31" s="1145"/>
      <c r="D31" s="1108"/>
      <c r="E31" s="1108"/>
      <c r="F31" s="1102"/>
      <c r="G31" s="1104"/>
      <c r="I31" s="493"/>
    </row>
    <row r="32" spans="2:9" ht="14.25" customHeight="1">
      <c r="B32" s="492"/>
      <c r="C32" s="1141"/>
      <c r="D32" s="1141"/>
      <c r="E32" s="1141"/>
      <c r="F32" s="1141"/>
      <c r="G32" s="1142"/>
      <c r="I32" s="493"/>
    </row>
    <row r="33" spans="2:20" ht="14.25" customHeight="1" thickBot="1">
      <c r="B33" s="494"/>
      <c r="C33" s="1143"/>
      <c r="D33" s="1143"/>
      <c r="E33" s="1143"/>
      <c r="F33" s="1143"/>
      <c r="G33" s="1144"/>
      <c r="I33" s="493"/>
    </row>
    <row r="34" spans="2:20" ht="9.9499999999999993" customHeight="1" thickBot="1">
      <c r="B34" s="476"/>
      <c r="C34" s="477"/>
      <c r="D34" s="478"/>
      <c r="E34" s="478"/>
      <c r="F34" s="753"/>
      <c r="G34" s="480"/>
    </row>
    <row r="35" spans="2:20" ht="14.25" customHeight="1">
      <c r="B35" s="763"/>
      <c r="C35" s="764"/>
      <c r="D35" s="765"/>
      <c r="E35" s="765"/>
      <c r="F35" s="766"/>
      <c r="G35" s="767"/>
      <c r="I35" s="493"/>
    </row>
    <row r="36" spans="2:20" ht="14.25" customHeight="1">
      <c r="B36" s="768" t="s">
        <v>1736</v>
      </c>
      <c r="C36" s="488"/>
      <c r="D36" s="489"/>
      <c r="E36" s="489"/>
      <c r="F36" s="769"/>
      <c r="G36" s="770"/>
      <c r="I36" s="493"/>
    </row>
    <row r="37" spans="2:20" ht="14.25" customHeight="1">
      <c r="B37" s="487"/>
      <c r="C37" s="488"/>
      <c r="D37" s="489"/>
      <c r="E37" s="490"/>
      <c r="F37" s="756"/>
      <c r="G37" s="491"/>
      <c r="I37" s="493"/>
    </row>
    <row r="38" spans="2:20" ht="14.25" customHeight="1">
      <c r="B38" s="492"/>
      <c r="C38" s="1141" t="s">
        <v>1848</v>
      </c>
      <c r="D38" s="1107" t="s">
        <v>2371</v>
      </c>
      <c r="E38" s="1107"/>
      <c r="F38" s="1101">
        <v>65093.599999999999</v>
      </c>
      <c r="G38" s="1103">
        <f>F38*(100-$G$5)/100</f>
        <v>65093.599999999999</v>
      </c>
      <c r="I38" s="493"/>
    </row>
    <row r="39" spans="2:20" ht="14.25" customHeight="1">
      <c r="B39" s="492"/>
      <c r="C39" s="1141"/>
      <c r="D39" s="1107"/>
      <c r="E39" s="1107"/>
      <c r="F39" s="1101"/>
      <c r="G39" s="1103"/>
      <c r="I39" s="493"/>
    </row>
    <row r="40" spans="2:20" ht="14.25" customHeight="1">
      <c r="B40" s="492"/>
      <c r="C40" s="1145"/>
      <c r="D40" s="1108"/>
      <c r="E40" s="1108"/>
      <c r="F40" s="1102"/>
      <c r="G40" s="1104"/>
      <c r="I40" s="493"/>
    </row>
    <row r="41" spans="2:20" ht="14.25" customHeight="1">
      <c r="B41" s="519"/>
      <c r="C41" s="1141"/>
      <c r="D41" s="1141"/>
      <c r="E41" s="1141"/>
      <c r="F41" s="1141"/>
      <c r="G41" s="1142"/>
      <c r="I41" s="493"/>
    </row>
    <row r="42" spans="2:20" ht="14.25" customHeight="1" thickBot="1">
      <c r="B42" s="520"/>
      <c r="C42" s="1143"/>
      <c r="D42" s="1143"/>
      <c r="E42" s="1143"/>
      <c r="F42" s="1143"/>
      <c r="G42" s="1144"/>
      <c r="I42" s="493"/>
    </row>
    <row r="43" spans="2:20" ht="9.9499999999999993" customHeight="1" thickBot="1">
      <c r="B43" s="476"/>
      <c r="C43" s="477"/>
      <c r="D43" s="478"/>
      <c r="E43" s="478"/>
      <c r="F43" s="753"/>
      <c r="G43" s="480"/>
    </row>
    <row r="44" spans="2:20" ht="14.25" customHeight="1">
      <c r="B44" s="763"/>
      <c r="C44" s="775"/>
      <c r="D44" s="776"/>
      <c r="E44" s="776"/>
      <c r="F44" s="777"/>
      <c r="G44" s="778"/>
    </row>
    <row r="45" spans="2:20" ht="14.25" customHeight="1">
      <c r="B45" s="768" t="s">
        <v>1943</v>
      </c>
      <c r="C45" s="488"/>
      <c r="D45" s="489"/>
      <c r="E45" s="489"/>
      <c r="F45" s="769"/>
      <c r="G45" s="770"/>
    </row>
    <row r="46" spans="2:20" s="486" customFormat="1" ht="14.25" customHeight="1">
      <c r="B46" s="487"/>
      <c r="C46" s="488"/>
      <c r="D46" s="489"/>
      <c r="E46" s="490"/>
      <c r="F46" s="756"/>
      <c r="G46" s="491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</row>
    <row r="47" spans="2:20" ht="14.25" customHeight="1">
      <c r="B47" s="519"/>
      <c r="C47" s="1141" t="s">
        <v>1944</v>
      </c>
      <c r="D47" s="1107" t="s">
        <v>2372</v>
      </c>
      <c r="E47" s="1107"/>
      <c r="F47" s="1101">
        <v>112112</v>
      </c>
      <c r="G47" s="1103">
        <f>F47*(100-$G$5)/100</f>
        <v>112112</v>
      </c>
      <c r="I47" s="493"/>
    </row>
    <row r="48" spans="2:20" ht="14.25" customHeight="1">
      <c r="B48" s="519"/>
      <c r="C48" s="1141"/>
      <c r="D48" s="1107"/>
      <c r="E48" s="1107"/>
      <c r="F48" s="1101"/>
      <c r="G48" s="1103"/>
      <c r="I48" s="493"/>
    </row>
    <row r="49" spans="2:9" ht="14.25" customHeight="1">
      <c r="B49" s="519"/>
      <c r="C49" s="1145"/>
      <c r="D49" s="1108"/>
      <c r="E49" s="1108"/>
      <c r="F49" s="1102"/>
      <c r="G49" s="1104"/>
      <c r="I49" s="493"/>
    </row>
    <row r="50" spans="2:9" ht="14.25" customHeight="1">
      <c r="B50" s="519"/>
      <c r="C50" s="1141"/>
      <c r="D50" s="1141"/>
      <c r="E50" s="1141"/>
      <c r="F50" s="1141"/>
      <c r="G50" s="1142"/>
      <c r="I50" s="493"/>
    </row>
    <row r="51" spans="2:9" ht="14.25" customHeight="1" thickBot="1">
      <c r="B51" s="520"/>
      <c r="C51" s="1143"/>
      <c r="D51" s="1143"/>
      <c r="E51" s="1143"/>
      <c r="F51" s="1143"/>
      <c r="G51" s="1144"/>
      <c r="I51" s="493"/>
    </row>
    <row r="52" spans="2:9" ht="9.9499999999999993" customHeight="1" thickBot="1">
      <c r="B52" s="495"/>
      <c r="C52" s="496"/>
      <c r="D52" s="496"/>
      <c r="E52" s="496"/>
      <c r="F52" s="476"/>
      <c r="G52" s="496"/>
      <c r="I52" s="493"/>
    </row>
    <row r="53" spans="2:9" ht="14.25" customHeight="1">
      <c r="B53" s="501"/>
      <c r="C53" s="779"/>
      <c r="D53" s="779"/>
      <c r="E53" s="779"/>
      <c r="F53" s="513"/>
      <c r="G53" s="780"/>
    </row>
    <row r="54" spans="2:9" ht="14.25" customHeight="1">
      <c r="B54" s="675" t="s">
        <v>1946</v>
      </c>
      <c r="C54" s="781"/>
      <c r="D54" s="507"/>
      <c r="E54" s="507"/>
      <c r="F54" s="504"/>
      <c r="G54" s="771"/>
    </row>
    <row r="55" spans="2:9" ht="14.25" customHeight="1">
      <c r="B55" s="519"/>
      <c r="C55" s="507"/>
      <c r="D55" s="507"/>
      <c r="E55" s="507"/>
      <c r="F55" s="504"/>
      <c r="G55" s="771"/>
    </row>
    <row r="56" spans="2:9" ht="14.25" customHeight="1">
      <c r="B56" s="519"/>
      <c r="C56" s="1141" t="s">
        <v>1945</v>
      </c>
      <c r="D56" s="1107" t="s">
        <v>2312</v>
      </c>
      <c r="E56" s="1107"/>
      <c r="F56" s="1101">
        <v>87152</v>
      </c>
      <c r="G56" s="1103">
        <f>F56*(100-$G$5)/100</f>
        <v>87152</v>
      </c>
    </row>
    <row r="57" spans="2:9" ht="14.25" customHeight="1">
      <c r="B57" s="519"/>
      <c r="C57" s="1141"/>
      <c r="D57" s="1107"/>
      <c r="E57" s="1107"/>
      <c r="F57" s="1101"/>
      <c r="G57" s="1103"/>
    </row>
    <row r="58" spans="2:9" ht="14.25" customHeight="1">
      <c r="B58" s="519"/>
      <c r="C58" s="1145"/>
      <c r="D58" s="1108"/>
      <c r="E58" s="1108"/>
      <c r="F58" s="1102"/>
      <c r="G58" s="1104"/>
    </row>
    <row r="59" spans="2:9" ht="14.25" customHeight="1">
      <c r="B59" s="519"/>
      <c r="C59" s="502"/>
      <c r="D59" s="502"/>
      <c r="E59" s="502"/>
      <c r="F59" s="754"/>
      <c r="G59" s="523"/>
    </row>
    <row r="60" spans="2:9" ht="14.25" customHeight="1" thickBot="1">
      <c r="B60" s="520"/>
      <c r="C60" s="524"/>
      <c r="D60" s="524"/>
      <c r="E60" s="524"/>
      <c r="F60" s="755"/>
      <c r="G60" s="525"/>
    </row>
    <row r="61" spans="2:9" ht="14.25" customHeight="1">
      <c r="B61" s="1147" t="s">
        <v>2007</v>
      </c>
      <c r="C61" s="1147"/>
      <c r="D61" s="1147"/>
      <c r="E61" s="1147"/>
      <c r="F61" s="1147"/>
      <c r="G61" s="1147"/>
    </row>
    <row r="62" spans="2:9" ht="9.9499999999999993" customHeight="1" thickBot="1">
      <c r="B62" s="692"/>
      <c r="C62" s="692"/>
      <c r="D62" s="692"/>
      <c r="E62" s="692"/>
      <c r="F62" s="692"/>
      <c r="G62" s="692"/>
    </row>
    <row r="63" spans="2:9" ht="14.25" customHeight="1">
      <c r="B63" s="929" t="s">
        <v>1948</v>
      </c>
      <c r="C63" s="512"/>
      <c r="D63" s="513"/>
      <c r="E63" s="514"/>
      <c r="F63" s="758"/>
      <c r="G63" s="515"/>
    </row>
    <row r="64" spans="2:9" ht="14.25" customHeight="1">
      <c r="B64" s="517"/>
      <c r="C64" s="506" t="s">
        <v>1949</v>
      </c>
      <c r="D64" s="1149" t="s">
        <v>1965</v>
      </c>
      <c r="E64" s="1149"/>
      <c r="F64" s="757">
        <v>4048.72</v>
      </c>
      <c r="G64" s="407">
        <f>F64*(100-$G$5)/100</f>
        <v>4048.72</v>
      </c>
    </row>
    <row r="65" spans="2:7" ht="14.25" customHeight="1">
      <c r="B65" s="519"/>
      <c r="C65" s="1150"/>
      <c r="D65" s="1150"/>
      <c r="E65" s="1150"/>
      <c r="F65" s="1150"/>
      <c r="G65" s="1151"/>
    </row>
    <row r="66" spans="2:7" ht="14.25" customHeight="1">
      <c r="B66" s="519"/>
      <c r="C66" s="506" t="s">
        <v>1950</v>
      </c>
      <c r="D66" s="1149" t="s">
        <v>1966</v>
      </c>
      <c r="E66" s="1149"/>
      <c r="F66" s="757">
        <v>5298.8</v>
      </c>
      <c r="G66" s="407">
        <f>F66*(100-$G$5)/100</f>
        <v>5298.8</v>
      </c>
    </row>
    <row r="67" spans="2:7" ht="14.25" customHeight="1" thickBot="1">
      <c r="B67" s="520"/>
      <c r="C67" s="521"/>
      <c r="D67" s="521"/>
      <c r="E67" s="521"/>
      <c r="F67" s="760"/>
      <c r="G67" s="522"/>
    </row>
    <row r="68" spans="2:7" ht="9.9499999999999993" customHeight="1" thickBot="1">
      <c r="B68" s="691"/>
      <c r="C68" s="507"/>
      <c r="D68" s="507"/>
      <c r="E68" s="507"/>
      <c r="F68" s="504"/>
      <c r="G68" s="507"/>
    </row>
    <row r="69" spans="2:7" ht="14.25" customHeight="1">
      <c r="B69" s="82" t="s">
        <v>1951</v>
      </c>
      <c r="C69" s="930"/>
      <c r="D69" s="779"/>
      <c r="E69" s="779"/>
      <c r="F69" s="513"/>
      <c r="G69" s="780"/>
    </row>
    <row r="70" spans="2:7" ht="14.25" customHeight="1">
      <c r="B70" s="519"/>
      <c r="C70" s="1141" t="s">
        <v>1952</v>
      </c>
      <c r="D70" s="1107" t="s">
        <v>1967</v>
      </c>
      <c r="E70" s="1107"/>
      <c r="F70" s="1101">
        <v>12306.32</v>
      </c>
      <c r="G70" s="1103">
        <f>F70*(100-$G$5)/100</f>
        <v>12306.32</v>
      </c>
    </row>
    <row r="71" spans="2:7" ht="14.25" customHeight="1">
      <c r="B71" s="519"/>
      <c r="C71" s="1141"/>
      <c r="D71" s="1107"/>
      <c r="E71" s="1107"/>
      <c r="F71" s="1101"/>
      <c r="G71" s="1103"/>
    </row>
    <row r="72" spans="2:7" ht="14.25" customHeight="1">
      <c r="B72" s="519"/>
      <c r="C72" s="1145"/>
      <c r="D72" s="1108"/>
      <c r="E72" s="1108"/>
      <c r="F72" s="1102"/>
      <c r="G72" s="1104"/>
    </row>
    <row r="73" spans="2:7" ht="14.25" customHeight="1" thickBot="1">
      <c r="B73" s="520"/>
      <c r="C73" s="524"/>
      <c r="D73" s="524"/>
      <c r="E73" s="524"/>
      <c r="F73" s="755"/>
      <c r="G73" s="525"/>
    </row>
    <row r="74" spans="2:7" ht="9.9499999999999993" customHeight="1" thickBot="1">
      <c r="B74" s="691"/>
      <c r="C74" s="507"/>
      <c r="D74" s="507"/>
      <c r="E74" s="507"/>
      <c r="F74" s="504"/>
      <c r="G74" s="507"/>
    </row>
    <row r="75" spans="2:7" ht="14.25" customHeight="1">
      <c r="B75" s="82" t="s">
        <v>2464</v>
      </c>
      <c r="C75" s="930"/>
      <c r="D75" s="779"/>
      <c r="E75" s="779"/>
      <c r="F75" s="513"/>
      <c r="G75" s="780"/>
    </row>
    <row r="76" spans="2:7" ht="14.25" customHeight="1">
      <c r="B76" s="519"/>
      <c r="C76" s="1141" t="s">
        <v>2436</v>
      </c>
      <c r="D76" s="1107" t="s">
        <v>2435</v>
      </c>
      <c r="E76" s="1107"/>
      <c r="F76" s="1101">
        <v>22690</v>
      </c>
      <c r="G76" s="1103">
        <f>F76*(100-$G$5)/100</f>
        <v>22690</v>
      </c>
    </row>
    <row r="77" spans="2:7" ht="14.25" customHeight="1">
      <c r="B77" s="519"/>
      <c r="C77" s="1141"/>
      <c r="D77" s="1107"/>
      <c r="E77" s="1107"/>
      <c r="F77" s="1101"/>
      <c r="G77" s="1103"/>
    </row>
    <row r="78" spans="2:7" ht="14.25" customHeight="1">
      <c r="B78" s="519"/>
      <c r="C78" s="1145"/>
      <c r="D78" s="1108"/>
      <c r="E78" s="1108"/>
      <c r="F78" s="1102"/>
      <c r="G78" s="1104"/>
    </row>
    <row r="79" spans="2:7" ht="14.25" customHeight="1" thickBot="1">
      <c r="B79" s="520"/>
      <c r="C79" s="524"/>
      <c r="D79" s="524"/>
      <c r="E79" s="524"/>
      <c r="F79" s="755"/>
      <c r="G79" s="525"/>
    </row>
    <row r="80" spans="2:7" ht="9.9499999999999993" customHeight="1" thickBot="1">
      <c r="B80" s="691"/>
      <c r="C80" s="507"/>
      <c r="D80" s="507"/>
      <c r="E80" s="507"/>
      <c r="F80" s="504"/>
      <c r="G80" s="507"/>
    </row>
    <row r="81" spans="2:20" ht="14.25" customHeight="1">
      <c r="B81" s="82" t="s">
        <v>1954</v>
      </c>
      <c r="C81" s="930"/>
      <c r="D81" s="779"/>
      <c r="E81" s="779"/>
      <c r="F81" s="513"/>
      <c r="G81" s="780"/>
    </row>
    <row r="82" spans="2:20" ht="14.25" customHeight="1">
      <c r="B82" s="519"/>
      <c r="C82" s="1141" t="s">
        <v>1953</v>
      </c>
      <c r="D82" s="1107" t="s">
        <v>2003</v>
      </c>
      <c r="E82" s="1107"/>
      <c r="F82" s="1101">
        <v>32444.880000000001</v>
      </c>
      <c r="G82" s="1103">
        <f>F82*(100-$G$5)/100</f>
        <v>32444.880000000001</v>
      </c>
    </row>
    <row r="83" spans="2:20" ht="14.25" customHeight="1">
      <c r="B83" s="519"/>
      <c r="C83" s="1141"/>
      <c r="D83" s="1107"/>
      <c r="E83" s="1107"/>
      <c r="F83" s="1101"/>
      <c r="G83" s="1103"/>
    </row>
    <row r="84" spans="2:20" ht="14.25" customHeight="1">
      <c r="B84" s="519"/>
      <c r="C84" s="1145"/>
      <c r="D84" s="1108"/>
      <c r="E84" s="1108"/>
      <c r="F84" s="1102"/>
      <c r="G84" s="1104"/>
    </row>
    <row r="85" spans="2:20" ht="14.25" customHeight="1" thickBot="1">
      <c r="B85" s="520"/>
      <c r="C85" s="524"/>
      <c r="D85" s="524"/>
      <c r="E85" s="524"/>
      <c r="F85" s="755"/>
      <c r="G85" s="525"/>
      <c r="T85" s="471"/>
    </row>
    <row r="86" spans="2:20" ht="9.9499999999999993" customHeight="1" thickBot="1">
      <c r="B86" s="691"/>
      <c r="C86" s="507"/>
      <c r="D86" s="507"/>
      <c r="E86" s="507"/>
      <c r="F86" s="504"/>
      <c r="G86" s="507"/>
    </row>
    <row r="87" spans="2:20" ht="14.25" customHeight="1">
      <c r="B87" s="82" t="s">
        <v>2465</v>
      </c>
      <c r="C87" s="930"/>
      <c r="D87" s="779"/>
      <c r="E87" s="779"/>
      <c r="F87" s="513"/>
      <c r="G87" s="780"/>
    </row>
    <row r="88" spans="2:20" ht="14.25" customHeight="1">
      <c r="B88" s="519"/>
      <c r="C88" s="1141" t="s">
        <v>2437</v>
      </c>
      <c r="D88" s="1107" t="s">
        <v>2438</v>
      </c>
      <c r="E88" s="1107"/>
      <c r="F88" s="1101">
        <v>32640</v>
      </c>
      <c r="G88" s="1103">
        <f>F88*(100-$G$5)/100</f>
        <v>32640</v>
      </c>
    </row>
    <row r="89" spans="2:20" ht="14.25" customHeight="1">
      <c r="B89" s="519"/>
      <c r="C89" s="1141"/>
      <c r="D89" s="1107"/>
      <c r="E89" s="1107"/>
      <c r="F89" s="1101"/>
      <c r="G89" s="1103"/>
    </row>
    <row r="90" spans="2:20" ht="14.25" customHeight="1">
      <c r="B90" s="519"/>
      <c r="C90" s="1145"/>
      <c r="D90" s="1108"/>
      <c r="E90" s="1108"/>
      <c r="F90" s="1102"/>
      <c r="G90" s="1104"/>
    </row>
    <row r="91" spans="2:20" ht="14.25" customHeight="1" thickBot="1">
      <c r="B91" s="520"/>
      <c r="C91" s="524"/>
      <c r="D91" s="524"/>
      <c r="E91" s="524"/>
      <c r="F91" s="755"/>
      <c r="G91" s="525"/>
    </row>
    <row r="92" spans="2:20" ht="9.9499999999999993" customHeight="1" thickBot="1">
      <c r="B92" s="691"/>
      <c r="C92" s="507"/>
      <c r="D92" s="507"/>
      <c r="E92" s="507"/>
      <c r="F92" s="504"/>
      <c r="G92" s="507"/>
    </row>
    <row r="93" spans="2:20" ht="14.25" customHeight="1">
      <c r="B93" s="82" t="s">
        <v>2442</v>
      </c>
      <c r="C93" s="105"/>
      <c r="D93" s="105"/>
      <c r="E93" s="105"/>
      <c r="F93" s="105"/>
      <c r="G93" s="457"/>
    </row>
    <row r="94" spans="2:20" ht="14.25" customHeight="1">
      <c r="B94" s="230"/>
      <c r="C94" s="373">
        <v>1547000000</v>
      </c>
      <c r="D94" s="1161" t="s">
        <v>2440</v>
      </c>
      <c r="E94" s="1161"/>
      <c r="F94" s="430">
        <v>24994.32</v>
      </c>
      <c r="G94" s="407">
        <f>F94*(100-$G$5)/100</f>
        <v>24994.32</v>
      </c>
    </row>
    <row r="95" spans="2:20" ht="14.25" customHeight="1">
      <c r="B95" s="230"/>
      <c r="C95" s="696"/>
      <c r="D95" s="1162"/>
      <c r="E95" s="1162"/>
      <c r="F95" s="695"/>
      <c r="G95" s="923"/>
    </row>
    <row r="96" spans="2:20" ht="14.25" customHeight="1">
      <c r="B96" s="230"/>
      <c r="C96" s="373">
        <v>1548000000</v>
      </c>
      <c r="D96" s="1161" t="s">
        <v>2441</v>
      </c>
      <c r="E96" s="1161"/>
      <c r="F96" s="430">
        <v>42988.4</v>
      </c>
      <c r="G96" s="407">
        <f>F96*(100-$G$5)/100</f>
        <v>42988.4</v>
      </c>
    </row>
    <row r="97" spans="2:7" ht="14.25" customHeight="1" thickBot="1">
      <c r="B97" s="249"/>
      <c r="C97" s="329"/>
      <c r="D97" s="452"/>
      <c r="E97" s="452"/>
      <c r="F97" s="432"/>
      <c r="G97" s="433"/>
    </row>
    <row r="98" spans="2:7" ht="9.9499999999999993" customHeight="1" thickBot="1">
      <c r="B98" s="668"/>
      <c r="C98" s="29"/>
      <c r="D98" s="29"/>
      <c r="E98" s="29"/>
      <c r="F98" s="29"/>
      <c r="G98" s="29"/>
    </row>
    <row r="99" spans="2:7" ht="14.25" customHeight="1">
      <c r="B99" s="82" t="s">
        <v>2443</v>
      </c>
      <c r="C99" s="105"/>
      <c r="D99" s="105"/>
      <c r="E99" s="105"/>
      <c r="F99" s="105"/>
      <c r="G99" s="457"/>
    </row>
    <row r="100" spans="2:7" ht="14.25" customHeight="1">
      <c r="B100" s="230"/>
      <c r="C100" s="373">
        <v>1544000000</v>
      </c>
      <c r="D100" s="1161" t="s">
        <v>2444</v>
      </c>
      <c r="E100" s="1161"/>
      <c r="F100" s="430">
        <v>61668.800000000003</v>
      </c>
      <c r="G100" s="407">
        <f>F100*(100-$G$5)/100</f>
        <v>61668.800000000003</v>
      </c>
    </row>
    <row r="101" spans="2:7" ht="14.25" customHeight="1">
      <c r="B101" s="230"/>
      <c r="C101" s="696"/>
      <c r="D101" s="1162"/>
      <c r="E101" s="1162"/>
      <c r="F101" s="695"/>
      <c r="G101" s="923"/>
    </row>
    <row r="102" spans="2:7" ht="14.25" customHeight="1">
      <c r="B102" s="230"/>
      <c r="C102" s="373">
        <v>1556000000</v>
      </c>
      <c r="D102" s="1161" t="s">
        <v>2445</v>
      </c>
      <c r="E102" s="1161"/>
      <c r="F102" s="430">
        <v>82060</v>
      </c>
      <c r="G102" s="407">
        <f>F102*(100-$G$5)/100</f>
        <v>82060</v>
      </c>
    </row>
    <row r="103" spans="2:7" ht="14.25" customHeight="1" thickBot="1">
      <c r="B103" s="249"/>
      <c r="C103" s="329"/>
      <c r="D103" s="329"/>
      <c r="E103" s="329"/>
      <c r="F103" s="330"/>
      <c r="G103" s="454"/>
    </row>
    <row r="104" spans="2:7" ht="9.9499999999999993" customHeight="1" thickBot="1">
      <c r="B104" s="691"/>
      <c r="C104" s="507"/>
      <c r="D104" s="504"/>
      <c r="E104" s="505"/>
      <c r="F104" s="759"/>
      <c r="G104" s="924"/>
    </row>
    <row r="105" spans="2:7" ht="14.25" customHeight="1">
      <c r="B105" s="229"/>
      <c r="C105" s="105"/>
      <c r="D105" s="105"/>
      <c r="E105" s="105"/>
      <c r="F105" s="105"/>
      <c r="G105" s="457"/>
    </row>
    <row r="106" spans="2:7" ht="14.25" customHeight="1">
      <c r="B106" s="230"/>
      <c r="C106" s="29"/>
      <c r="D106" s="1119" t="s">
        <v>2439</v>
      </c>
      <c r="E106" s="1119"/>
      <c r="F106" s="29"/>
      <c r="G106" s="450"/>
    </row>
    <row r="107" spans="2:7" ht="14.25" customHeight="1">
      <c r="B107" s="693" t="s">
        <v>1955</v>
      </c>
      <c r="C107" s="59">
        <v>1545000000</v>
      </c>
      <c r="D107" s="1119"/>
      <c r="E107" s="1119"/>
      <c r="F107" s="1155">
        <v>142966.72</v>
      </c>
      <c r="G107" s="1115">
        <f>F107*(100-$G$5)/100</f>
        <v>142966.72</v>
      </c>
    </row>
    <row r="108" spans="2:7" ht="14.25" customHeight="1">
      <c r="B108" s="230"/>
      <c r="C108" s="453"/>
      <c r="D108" s="1120"/>
      <c r="E108" s="1120"/>
      <c r="F108" s="1156"/>
      <c r="G108" s="1116"/>
    </row>
    <row r="109" spans="2:7" ht="14.25" customHeight="1" thickBot="1">
      <c r="B109" s="249"/>
      <c r="C109" s="329"/>
      <c r="D109" s="329"/>
      <c r="E109" s="329"/>
      <c r="F109" s="330"/>
      <c r="G109" s="454"/>
    </row>
    <row r="110" spans="2:7" ht="9.9499999999999993" customHeight="1" thickBot="1">
      <c r="B110" s="668"/>
      <c r="C110" s="47"/>
      <c r="D110" s="47"/>
      <c r="E110" s="47"/>
      <c r="F110" s="328"/>
      <c r="G110" s="47"/>
    </row>
    <row r="111" spans="2:7" ht="14.25" customHeight="1">
      <c r="B111" s="98"/>
      <c r="C111" s="235"/>
      <c r="D111" s="235"/>
      <c r="E111" s="235"/>
      <c r="F111" s="105"/>
      <c r="G111" s="263"/>
    </row>
    <row r="112" spans="2:7" ht="14.25" customHeight="1">
      <c r="B112" s="99" t="s">
        <v>2337</v>
      </c>
      <c r="C112" s="59"/>
      <c r="D112" s="59"/>
      <c r="E112" s="59"/>
      <c r="F112" s="29"/>
      <c r="G112" s="264"/>
    </row>
    <row r="113" spans="2:7" ht="14.25" customHeight="1">
      <c r="B113" s="99"/>
      <c r="C113" s="373">
        <v>1549000020</v>
      </c>
      <c r="D113" s="1120" t="s">
        <v>2336</v>
      </c>
      <c r="E113" s="1120"/>
      <c r="F113" s="430">
        <v>6249.3600000000006</v>
      </c>
      <c r="G113" s="407">
        <f t="shared" ref="G113:G118" si="0">F113*(100-$G$5)/100</f>
        <v>6249.36</v>
      </c>
    </row>
    <row r="114" spans="2:7" ht="14.25" customHeight="1">
      <c r="B114" s="97"/>
      <c r="C114" s="373">
        <v>1549000025</v>
      </c>
      <c r="D114" s="1120" t="s">
        <v>2338</v>
      </c>
      <c r="E114" s="1120"/>
      <c r="F114" s="430">
        <v>6249.3600000000006</v>
      </c>
      <c r="G114" s="406">
        <f t="shared" si="0"/>
        <v>6249.36</v>
      </c>
    </row>
    <row r="115" spans="2:7" ht="14.25" customHeight="1">
      <c r="B115" s="97"/>
      <c r="C115" s="373">
        <v>1549000032</v>
      </c>
      <c r="D115" s="1146" t="s">
        <v>2339</v>
      </c>
      <c r="E115" s="1146"/>
      <c r="F115" s="430">
        <v>6249.3600000000006</v>
      </c>
      <c r="G115" s="406">
        <f t="shared" si="0"/>
        <v>6249.36</v>
      </c>
    </row>
    <row r="116" spans="2:7" ht="14.25" customHeight="1">
      <c r="B116" s="97"/>
      <c r="C116" s="373">
        <v>1549000040</v>
      </c>
      <c r="D116" s="1146" t="s">
        <v>2340</v>
      </c>
      <c r="E116" s="1146"/>
      <c r="F116" s="431">
        <v>6935.76</v>
      </c>
      <c r="G116" s="406">
        <f t="shared" si="0"/>
        <v>6935.76</v>
      </c>
    </row>
    <row r="117" spans="2:7" ht="14.25" customHeight="1">
      <c r="B117" s="97"/>
      <c r="C117" s="373">
        <v>1549000050</v>
      </c>
      <c r="D117" s="1146" t="s">
        <v>2341</v>
      </c>
      <c r="E117" s="1146"/>
      <c r="F117" s="431">
        <v>7688.72</v>
      </c>
      <c r="G117" s="406">
        <f t="shared" si="0"/>
        <v>7688.72</v>
      </c>
    </row>
    <row r="118" spans="2:7" ht="14.25" customHeight="1">
      <c r="B118" s="230"/>
      <c r="C118" s="373">
        <v>1549000063</v>
      </c>
      <c r="D118" s="1146" t="s">
        <v>2342</v>
      </c>
      <c r="E118" s="1146"/>
      <c r="F118" s="431">
        <v>8244.08</v>
      </c>
      <c r="G118" s="406">
        <f t="shared" si="0"/>
        <v>8244.08</v>
      </c>
    </row>
    <row r="119" spans="2:7" ht="14.25" customHeight="1">
      <c r="B119" s="230"/>
      <c r="C119" s="696"/>
      <c r="D119" s="694"/>
      <c r="E119" s="694"/>
      <c r="F119" s="695"/>
      <c r="G119" s="697"/>
    </row>
    <row r="120" spans="2:7" ht="14.25" customHeight="1" thickBot="1">
      <c r="B120" s="249"/>
      <c r="C120" s="250"/>
      <c r="D120" s="250"/>
      <c r="E120" s="250"/>
      <c r="F120" s="251"/>
      <c r="G120" s="265"/>
    </row>
    <row r="121" spans="2:7" ht="14.25" customHeight="1">
      <c r="B121" s="668"/>
      <c r="C121" s="59"/>
      <c r="D121" s="59"/>
      <c r="E121" s="59"/>
      <c r="F121" s="29"/>
      <c r="G121" s="59"/>
    </row>
    <row r="122" spans="2:7" ht="14.25" customHeight="1">
      <c r="B122" s="1147" t="s">
        <v>1956</v>
      </c>
      <c r="C122" s="1147"/>
      <c r="D122" s="1147"/>
      <c r="E122" s="1147"/>
      <c r="F122" s="1147"/>
      <c r="G122" s="1147"/>
    </row>
    <row r="123" spans="2:7" ht="9.9499999999999993" customHeight="1" thickBot="1">
      <c r="B123" s="691"/>
      <c r="C123" s="507"/>
      <c r="D123" s="507"/>
      <c r="E123" s="507"/>
      <c r="F123" s="504"/>
      <c r="G123" s="507"/>
    </row>
    <row r="124" spans="2:7" ht="14.25" customHeight="1">
      <c r="B124" s="229"/>
      <c r="C124" s="105"/>
      <c r="D124" s="105"/>
      <c r="E124" s="105"/>
      <c r="F124" s="105"/>
      <c r="G124" s="457"/>
    </row>
    <row r="125" spans="2:7" ht="14.25" customHeight="1">
      <c r="B125" s="693" t="s">
        <v>1957</v>
      </c>
      <c r="C125" s="29"/>
      <c r="D125" s="29"/>
      <c r="E125" s="29"/>
      <c r="F125" s="29"/>
      <c r="G125" s="450"/>
    </row>
    <row r="126" spans="2:7" ht="14.25" customHeight="1">
      <c r="B126" s="230"/>
      <c r="C126" s="29"/>
      <c r="D126" s="1119" t="s">
        <v>1960</v>
      </c>
      <c r="E126" s="1119"/>
      <c r="F126" s="29"/>
      <c r="G126" s="450"/>
    </row>
    <row r="127" spans="2:7" ht="14.25" customHeight="1">
      <c r="B127" s="230"/>
      <c r="C127" s="59" t="s">
        <v>2240</v>
      </c>
      <c r="D127" s="1119"/>
      <c r="E127" s="1119"/>
      <c r="F127" s="1155">
        <v>6864</v>
      </c>
      <c r="G127" s="1115">
        <f>F127*(100-$G$5)/100</f>
        <v>6864</v>
      </c>
    </row>
    <row r="128" spans="2:7" ht="14.25" customHeight="1">
      <c r="B128" s="230"/>
      <c r="C128" s="453"/>
      <c r="D128" s="1120"/>
      <c r="E128" s="1120"/>
      <c r="F128" s="1156"/>
      <c r="G128" s="1116"/>
    </row>
    <row r="129" spans="2:7" ht="14.25" customHeight="1">
      <c r="B129" s="230"/>
      <c r="C129" s="58"/>
      <c r="D129" s="459"/>
      <c r="E129" s="459"/>
      <c r="F129" s="458"/>
      <c r="G129" s="460"/>
    </row>
    <row r="130" spans="2:7" ht="14.25" customHeight="1" thickBot="1">
      <c r="B130" s="249"/>
      <c r="C130" s="329"/>
      <c r="D130" s="329"/>
      <c r="E130" s="329"/>
      <c r="F130" s="330"/>
      <c r="G130" s="454"/>
    </row>
    <row r="131" spans="2:7" ht="9.9499999999999993" customHeight="1" thickBot="1">
      <c r="B131" s="691"/>
      <c r="C131" s="507"/>
      <c r="D131" s="507"/>
      <c r="E131" s="507"/>
      <c r="F131" s="504"/>
      <c r="G131" s="507"/>
    </row>
    <row r="132" spans="2:7" ht="14.25" customHeight="1">
      <c r="B132" s="229"/>
      <c r="C132" s="105"/>
      <c r="D132" s="105"/>
      <c r="E132" s="105"/>
      <c r="F132" s="105"/>
      <c r="G132" s="457"/>
    </row>
    <row r="133" spans="2:7" ht="14.25" customHeight="1">
      <c r="B133" s="693" t="s">
        <v>1958</v>
      </c>
      <c r="C133" s="29"/>
      <c r="D133" s="29"/>
      <c r="E133" s="29"/>
      <c r="F133" s="29"/>
      <c r="G133" s="450"/>
    </row>
    <row r="134" spans="2:7" ht="14.25" customHeight="1">
      <c r="B134" s="230"/>
      <c r="C134" s="29"/>
      <c r="D134" s="1119" t="s">
        <v>1959</v>
      </c>
      <c r="E134" s="1119"/>
      <c r="F134" s="29"/>
      <c r="G134" s="450"/>
    </row>
    <row r="135" spans="2:7" ht="14.25" customHeight="1">
      <c r="B135" s="230"/>
      <c r="C135" s="59" t="s">
        <v>2241</v>
      </c>
      <c r="D135" s="1119"/>
      <c r="E135" s="1119"/>
      <c r="F135" s="1155">
        <v>9114.56</v>
      </c>
      <c r="G135" s="1115">
        <f>F135*(100-$G$5)/100</f>
        <v>9114.56</v>
      </c>
    </row>
    <row r="136" spans="2:7" ht="14.25" customHeight="1">
      <c r="B136" s="230"/>
      <c r="C136" s="453"/>
      <c r="D136" s="1120"/>
      <c r="E136" s="1120"/>
      <c r="F136" s="1156"/>
      <c r="G136" s="1116"/>
    </row>
    <row r="137" spans="2:7" ht="14.25" customHeight="1">
      <c r="B137" s="230"/>
      <c r="C137" s="58"/>
      <c r="D137" s="459"/>
      <c r="E137" s="459"/>
      <c r="F137" s="458"/>
      <c r="G137" s="460"/>
    </row>
    <row r="138" spans="2:7" ht="14.25" customHeight="1" thickBot="1">
      <c r="B138" s="249"/>
      <c r="C138" s="329"/>
      <c r="D138" s="329"/>
      <c r="E138" s="329"/>
      <c r="F138" s="330"/>
      <c r="G138" s="454"/>
    </row>
    <row r="139" spans="2:7" ht="9.9499999999999993" customHeight="1" thickBot="1">
      <c r="B139" s="691"/>
      <c r="C139" s="507"/>
      <c r="D139" s="507"/>
      <c r="E139" s="507"/>
      <c r="F139" s="504"/>
      <c r="G139" s="507"/>
    </row>
    <row r="140" spans="2:7" ht="14.25" customHeight="1">
      <c r="B140" s="229"/>
      <c r="C140" s="105"/>
      <c r="D140" s="105"/>
      <c r="E140" s="105"/>
      <c r="F140" s="105"/>
      <c r="G140" s="457"/>
    </row>
    <row r="141" spans="2:7" ht="14.25" customHeight="1">
      <c r="B141" s="693"/>
      <c r="C141" s="29"/>
      <c r="D141" s="29"/>
      <c r="E141" s="29"/>
      <c r="F141" s="29"/>
      <c r="G141" s="450"/>
    </row>
    <row r="142" spans="2:7" ht="14.25" customHeight="1">
      <c r="B142" s="230"/>
      <c r="C142" s="29"/>
      <c r="D142" s="1119" t="s">
        <v>1962</v>
      </c>
      <c r="E142" s="1119"/>
      <c r="F142" s="29"/>
      <c r="G142" s="450"/>
    </row>
    <row r="143" spans="2:7" ht="14.25" customHeight="1">
      <c r="B143" s="230"/>
      <c r="C143" s="59" t="s">
        <v>1961</v>
      </c>
      <c r="D143" s="1119"/>
      <c r="E143" s="1119"/>
      <c r="F143" s="1155">
        <v>6926.4</v>
      </c>
      <c r="G143" s="1115">
        <f>F143*(100-$G$5)/100</f>
        <v>6926.4</v>
      </c>
    </row>
    <row r="144" spans="2:7" ht="14.25" customHeight="1">
      <c r="B144" s="230"/>
      <c r="C144" s="453"/>
      <c r="D144" s="1120"/>
      <c r="E144" s="1120"/>
      <c r="F144" s="1156"/>
      <c r="G144" s="1116"/>
    </row>
    <row r="145" spans="2:7" ht="14.25" customHeight="1">
      <c r="B145" s="230"/>
      <c r="C145" s="58"/>
      <c r="D145" s="459"/>
      <c r="E145" s="459"/>
      <c r="F145" s="458"/>
      <c r="G145" s="460"/>
    </row>
    <row r="146" spans="2:7" ht="14.25" customHeight="1" thickBot="1">
      <c r="B146" s="249"/>
      <c r="C146" s="329"/>
      <c r="D146" s="329"/>
      <c r="E146" s="329"/>
      <c r="F146" s="330"/>
      <c r="G146" s="454"/>
    </row>
    <row r="147" spans="2:7" ht="9.9499999999999993" customHeight="1" thickBot="1">
      <c r="B147" s="691"/>
      <c r="C147" s="507"/>
      <c r="D147" s="507"/>
      <c r="E147" s="507"/>
      <c r="F147" s="504"/>
      <c r="G147" s="507"/>
    </row>
    <row r="148" spans="2:7" ht="14.25" customHeight="1">
      <c r="B148" s="511"/>
      <c r="C148" s="512"/>
      <c r="D148" s="513"/>
      <c r="E148" s="514"/>
      <c r="F148" s="758"/>
      <c r="G148" s="515"/>
    </row>
    <row r="149" spans="2:7" ht="14.25" customHeight="1">
      <c r="B149" s="661"/>
      <c r="C149" s="503"/>
      <c r="D149" s="504"/>
      <c r="E149" s="505"/>
      <c r="F149" s="759"/>
      <c r="G149" s="516"/>
    </row>
    <row r="150" spans="2:7" ht="14.25" customHeight="1">
      <c r="B150" s="517"/>
      <c r="C150" s="506" t="s">
        <v>1963</v>
      </c>
      <c r="D150" s="1165" t="s">
        <v>1968</v>
      </c>
      <c r="E150" s="1165"/>
      <c r="F150" s="757">
        <v>2333.7600000000002</v>
      </c>
      <c r="G150" s="407">
        <f>F150*(100-$G$5)/100</f>
        <v>2333.7600000000002</v>
      </c>
    </row>
    <row r="151" spans="2:7" ht="14.25" customHeight="1">
      <c r="B151" s="519"/>
      <c r="C151" s="1150"/>
      <c r="D151" s="1150"/>
      <c r="E151" s="1150"/>
      <c r="F151" s="1150"/>
      <c r="G151" s="1151"/>
    </row>
    <row r="152" spans="2:7" ht="14.25" customHeight="1">
      <c r="B152" s="519"/>
      <c r="C152" s="506" t="s">
        <v>1964</v>
      </c>
      <c r="D152" s="1149" t="s">
        <v>1969</v>
      </c>
      <c r="E152" s="1149"/>
      <c r="F152" s="757">
        <v>4958.78</v>
      </c>
      <c r="G152" s="407">
        <f>F152*(100-$G$5)/100</f>
        <v>4958.78</v>
      </c>
    </row>
    <row r="153" spans="2:7" ht="14.25" customHeight="1">
      <c r="B153" s="519"/>
      <c r="C153" s="1150"/>
      <c r="D153" s="1150"/>
      <c r="E153" s="1150"/>
      <c r="F153" s="1150"/>
      <c r="G153" s="1151"/>
    </row>
    <row r="154" spans="2:7" ht="14.25" customHeight="1" thickBot="1">
      <c r="B154" s="520"/>
      <c r="C154" s="521"/>
      <c r="D154" s="521"/>
      <c r="E154" s="521"/>
      <c r="F154" s="760"/>
      <c r="G154" s="522"/>
    </row>
    <row r="155" spans="2:7" ht="9.9499999999999993" customHeight="1">
      <c r="B155" s="691"/>
      <c r="C155" s="507"/>
      <c r="D155" s="507"/>
      <c r="E155" s="507"/>
      <c r="F155" s="504"/>
      <c r="G155" s="507"/>
    </row>
    <row r="156" spans="2:7" ht="14.25" customHeight="1">
      <c r="B156" s="1147" t="s">
        <v>1413</v>
      </c>
      <c r="C156" s="1147"/>
      <c r="D156" s="1147"/>
      <c r="E156" s="1147"/>
      <c r="F156" s="1147"/>
      <c r="G156" s="1147"/>
    </row>
    <row r="157" spans="2:7" ht="9.9499999999999993" customHeight="1" thickBot="1">
      <c r="B157" s="691"/>
      <c r="C157" s="507"/>
      <c r="D157" s="507"/>
      <c r="E157" s="507"/>
      <c r="F157" s="504"/>
      <c r="G157" s="507"/>
    </row>
    <row r="158" spans="2:7" ht="14.25" customHeight="1">
      <c r="B158" s="98"/>
      <c r="C158" s="235"/>
      <c r="D158" s="235"/>
      <c r="E158" s="235"/>
      <c r="F158" s="105"/>
      <c r="G158" s="263"/>
    </row>
    <row r="159" spans="2:7" ht="14.25" customHeight="1">
      <c r="B159" s="97"/>
      <c r="C159" s="1117" t="s">
        <v>1970</v>
      </c>
      <c r="D159" s="1119" t="s">
        <v>1971</v>
      </c>
      <c r="E159" s="1119"/>
      <c r="F159" s="1113">
        <v>16770</v>
      </c>
      <c r="G159" s="1115">
        <f>F159*(100-$G$5)/100</f>
        <v>16770</v>
      </c>
    </row>
    <row r="160" spans="2:7" ht="14.25" customHeight="1">
      <c r="B160" s="97"/>
      <c r="C160" s="1118"/>
      <c r="D160" s="1120"/>
      <c r="E160" s="1120"/>
      <c r="F160" s="1114"/>
      <c r="G160" s="1116"/>
    </row>
    <row r="161" spans="2:10" ht="14.25" customHeight="1">
      <c r="B161" s="97"/>
      <c r="C161" s="231" t="s">
        <v>1972</v>
      </c>
      <c r="D161" s="1148" t="s">
        <v>1980</v>
      </c>
      <c r="E161" s="1148" t="s">
        <v>1974</v>
      </c>
      <c r="F161" s="222">
        <v>2825.6800000000003</v>
      </c>
      <c r="G161" s="406">
        <f>F161*(100-$G$5)/100</f>
        <v>2825.68</v>
      </c>
    </row>
    <row r="162" spans="2:10" ht="14.25" customHeight="1">
      <c r="B162" s="97"/>
      <c r="C162" s="231" t="s">
        <v>1973</v>
      </c>
      <c r="D162" s="1148" t="s">
        <v>1981</v>
      </c>
      <c r="E162" s="1148" t="s">
        <v>1974</v>
      </c>
      <c r="F162" s="222">
        <v>2825.6800000000003</v>
      </c>
      <c r="G162" s="406">
        <f t="shared" ref="G162:G163" si="1">F162*(100-$G$5)/100</f>
        <v>2825.68</v>
      </c>
    </row>
    <row r="163" spans="2:10" ht="14.25" customHeight="1">
      <c r="B163" s="97"/>
      <c r="C163" s="231" t="s">
        <v>1975</v>
      </c>
      <c r="D163" s="1148" t="s">
        <v>1982</v>
      </c>
      <c r="E163" s="1148" t="s">
        <v>1974</v>
      </c>
      <c r="F163" s="222">
        <v>3003.52</v>
      </c>
      <c r="G163" s="406">
        <f t="shared" si="1"/>
        <v>3003.52</v>
      </c>
    </row>
    <row r="164" spans="2:10" ht="14.25" customHeight="1">
      <c r="B164" s="97"/>
      <c r="C164" s="231" t="s">
        <v>1976</v>
      </c>
      <c r="D164" s="1148" t="s">
        <v>1984</v>
      </c>
      <c r="E164" s="1148" t="s">
        <v>1974</v>
      </c>
      <c r="F164" s="222">
        <v>3003.52</v>
      </c>
      <c r="G164" s="406">
        <f>F164*(100-$G$5)/100</f>
        <v>3003.52</v>
      </c>
    </row>
    <row r="165" spans="2:10" ht="14.25" customHeight="1">
      <c r="B165" s="97"/>
      <c r="C165" s="231" t="s">
        <v>1978</v>
      </c>
      <c r="D165" s="1148" t="s">
        <v>1983</v>
      </c>
      <c r="E165" s="1148" t="s">
        <v>1974</v>
      </c>
      <c r="F165" s="222">
        <v>3003.52</v>
      </c>
      <c r="G165" s="406">
        <f>F165*(100-$G$5)/100</f>
        <v>3003.52</v>
      </c>
    </row>
    <row r="166" spans="2:10" ht="14.25" customHeight="1">
      <c r="B166" s="97"/>
      <c r="C166" s="231" t="s">
        <v>1977</v>
      </c>
      <c r="D166" s="1148" t="s">
        <v>1986</v>
      </c>
      <c r="E166" s="1148" t="s">
        <v>1974</v>
      </c>
      <c r="F166" s="222">
        <v>3003.52</v>
      </c>
      <c r="G166" s="406">
        <f>F166*(100-$G$5)/100</f>
        <v>3003.52</v>
      </c>
    </row>
    <row r="167" spans="2:10" ht="14.25" customHeight="1">
      <c r="B167" s="97"/>
      <c r="C167" s="239" t="s">
        <v>1979</v>
      </c>
      <c r="D167" s="1148" t="s">
        <v>1985</v>
      </c>
      <c r="E167" s="1148" t="s">
        <v>1974</v>
      </c>
      <c r="F167" s="222">
        <v>3003.52</v>
      </c>
      <c r="G167" s="407">
        <f>F167*(100-$G$5)/100</f>
        <v>3003.52</v>
      </c>
    </row>
    <row r="168" spans="2:10" ht="14.25" customHeight="1" thickBot="1">
      <c r="B168" s="249"/>
      <c r="C168" s="250"/>
      <c r="D168" s="250"/>
      <c r="E168" s="250"/>
      <c r="F168" s="251"/>
      <c r="G168" s="265"/>
    </row>
    <row r="169" spans="2:10" ht="9.9499999999999993" customHeight="1" thickBot="1">
      <c r="B169" s="244"/>
      <c r="C169" s="60"/>
      <c r="D169" s="245"/>
      <c r="E169" s="10"/>
      <c r="F169" s="248"/>
      <c r="G169" s="248"/>
    </row>
    <row r="170" spans="2:10" ht="14.25" customHeight="1">
      <c r="B170" s="98"/>
      <c r="C170" s="235"/>
      <c r="D170" s="235"/>
      <c r="E170" s="235"/>
      <c r="F170" s="105"/>
      <c r="G170" s="263"/>
    </row>
    <row r="171" spans="2:10" ht="14.25" customHeight="1">
      <c r="B171" s="97"/>
      <c r="C171" s="1117">
        <v>1232000000</v>
      </c>
      <c r="D171" s="1119" t="s">
        <v>2446</v>
      </c>
      <c r="E171" s="1119"/>
      <c r="F171" s="1113">
        <v>20938</v>
      </c>
      <c r="G171" s="1115">
        <f>F171*(100-$G$5)/100</f>
        <v>20938</v>
      </c>
      <c r="J171" s="980"/>
    </row>
    <row r="172" spans="2:10" ht="14.25" customHeight="1">
      <c r="B172" s="97"/>
      <c r="C172" s="1118"/>
      <c r="D172" s="1120"/>
      <c r="E172" s="1120"/>
      <c r="F172" s="1114"/>
      <c r="G172" s="1116"/>
      <c r="J172" s="980"/>
    </row>
    <row r="173" spans="2:10" ht="14.25" customHeight="1">
      <c r="B173" s="97"/>
      <c r="C173" s="59"/>
      <c r="D173" s="1122" t="s">
        <v>2447</v>
      </c>
      <c r="E173" s="1122"/>
      <c r="F173" s="255"/>
      <c r="G173" s="405"/>
      <c r="J173" s="980"/>
    </row>
    <row r="174" spans="2:10" ht="14.25" customHeight="1">
      <c r="B174" s="97"/>
      <c r="C174" s="1117">
        <v>1245000000</v>
      </c>
      <c r="D174" s="1119"/>
      <c r="E174" s="1119"/>
      <c r="F174" s="1113">
        <v>32236</v>
      </c>
      <c r="G174" s="1115">
        <f>F174*(100-$G$5)/100</f>
        <v>32236</v>
      </c>
      <c r="J174" s="980"/>
    </row>
    <row r="175" spans="2:10" ht="14.25" customHeight="1">
      <c r="B175" s="97"/>
      <c r="C175" s="1118"/>
      <c r="D175" s="1120"/>
      <c r="E175" s="1120"/>
      <c r="F175" s="1114"/>
      <c r="G175" s="1116"/>
      <c r="J175" s="980"/>
    </row>
    <row r="176" spans="2:10" ht="14.25" customHeight="1">
      <c r="B176" s="97"/>
      <c r="C176" s="1117">
        <v>1254000000</v>
      </c>
      <c r="D176" s="1119" t="s">
        <v>2449</v>
      </c>
      <c r="E176" s="1119"/>
      <c r="F176" s="1113">
        <v>44980</v>
      </c>
      <c r="G176" s="1115">
        <f>F176*(100-$G$5)/100</f>
        <v>44980</v>
      </c>
      <c r="J176" s="980"/>
    </row>
    <row r="177" spans="2:11" ht="14.25" customHeight="1">
      <c r="B177" s="97"/>
      <c r="C177" s="1118"/>
      <c r="D177" s="1120"/>
      <c r="E177" s="1120"/>
      <c r="F177" s="1114"/>
      <c r="G177" s="1116"/>
      <c r="J177" s="980"/>
    </row>
    <row r="178" spans="2:11" ht="14.25" customHeight="1">
      <c r="B178" s="97"/>
      <c r="C178" s="231">
        <v>341140</v>
      </c>
      <c r="D178" s="1148" t="s">
        <v>388</v>
      </c>
      <c r="E178" s="1148"/>
      <c r="F178" s="222">
        <v>3300</v>
      </c>
      <c r="G178" s="406">
        <f>F178*(100-$G$5)/100</f>
        <v>3300</v>
      </c>
      <c r="J178" s="980"/>
    </row>
    <row r="179" spans="2:11" ht="14.25" customHeight="1">
      <c r="B179" s="97"/>
      <c r="C179" s="231">
        <v>341160</v>
      </c>
      <c r="D179" s="1148" t="s">
        <v>389</v>
      </c>
      <c r="E179" s="1148"/>
      <c r="F179" s="222">
        <v>3300</v>
      </c>
      <c r="G179" s="406">
        <f>F179*(100-$G$5)/100</f>
        <v>3300</v>
      </c>
      <c r="J179" s="980"/>
      <c r="K179" s="981"/>
    </row>
    <row r="180" spans="2:11" ht="14.25" customHeight="1">
      <c r="B180" s="97"/>
      <c r="C180" s="231">
        <v>341180</v>
      </c>
      <c r="D180" s="1148" t="s">
        <v>390</v>
      </c>
      <c r="E180" s="1148"/>
      <c r="F180" s="222">
        <v>3300</v>
      </c>
      <c r="G180" s="406">
        <f>F180*(100-$G$5)/100</f>
        <v>3300</v>
      </c>
      <c r="J180" s="980"/>
      <c r="K180" s="981"/>
    </row>
    <row r="181" spans="2:11" ht="14.25" customHeight="1">
      <c r="B181" s="97"/>
      <c r="C181" s="239">
        <v>341200</v>
      </c>
      <c r="D181" s="1164" t="s">
        <v>391</v>
      </c>
      <c r="E181" s="1164"/>
      <c r="F181" s="222">
        <v>3300</v>
      </c>
      <c r="G181" s="407">
        <f>F181*(100-$G$5)/100</f>
        <v>3300</v>
      </c>
      <c r="J181" s="980"/>
      <c r="K181" s="28"/>
    </row>
    <row r="182" spans="2:11" ht="14.25" customHeight="1" thickBot="1">
      <c r="B182" s="249"/>
      <c r="C182" s="250"/>
      <c r="D182" s="250"/>
      <c r="E182" s="250"/>
      <c r="F182" s="251"/>
      <c r="G182" s="265"/>
      <c r="J182" s="980"/>
      <c r="K182" s="28"/>
    </row>
    <row r="183" spans="2:11" ht="9.9499999999999993" customHeight="1" thickBot="1">
      <c r="B183" s="244"/>
      <c r="C183" s="60"/>
      <c r="D183" s="245"/>
      <c r="E183" s="10"/>
      <c r="F183" s="13"/>
      <c r="G183" s="278"/>
      <c r="J183" s="980"/>
      <c r="K183" s="981"/>
    </row>
    <row r="184" spans="2:11" ht="14.25" customHeight="1">
      <c r="B184" s="229"/>
      <c r="C184" s="269"/>
      <c r="D184" s="105"/>
      <c r="E184" s="112"/>
      <c r="F184" s="155"/>
      <c r="G184" s="297"/>
      <c r="J184" s="980"/>
      <c r="K184" s="981"/>
    </row>
    <row r="185" spans="2:11" ht="14.25" customHeight="1">
      <c r="B185" s="100"/>
      <c r="C185" s="59"/>
      <c r="D185" s="59"/>
      <c r="E185" s="59"/>
      <c r="F185" s="29"/>
      <c r="G185" s="264"/>
      <c r="J185" s="980"/>
      <c r="K185" s="279"/>
    </row>
    <row r="186" spans="2:11" ht="14.25" customHeight="1">
      <c r="B186" s="100"/>
      <c r="C186" s="1117">
        <v>1262000000</v>
      </c>
      <c r="D186" s="1119" t="s">
        <v>2448</v>
      </c>
      <c r="E186" s="1119"/>
      <c r="F186" s="1113">
        <v>63836</v>
      </c>
      <c r="G186" s="1115">
        <f>F186*(100-$G$5)/100</f>
        <v>63836</v>
      </c>
      <c r="J186" s="980"/>
      <c r="K186" s="279"/>
    </row>
    <row r="187" spans="2:11" ht="14.25" customHeight="1">
      <c r="B187" s="100"/>
      <c r="C187" s="1118"/>
      <c r="D187" s="1120"/>
      <c r="E187" s="1120"/>
      <c r="F187" s="1114"/>
      <c r="G187" s="1116"/>
      <c r="J187" s="980"/>
    </row>
    <row r="188" spans="2:11" ht="14.25" customHeight="1">
      <c r="B188" s="100"/>
      <c r="C188" s="59"/>
      <c r="D188" s="59"/>
      <c r="E188" s="59"/>
      <c r="F188" s="29"/>
      <c r="G188" s="264"/>
      <c r="K188" s="981"/>
    </row>
    <row r="189" spans="2:11" ht="14.25" customHeight="1" thickBot="1">
      <c r="B189" s="101"/>
      <c r="C189" s="250"/>
      <c r="D189" s="250"/>
      <c r="E189" s="250"/>
      <c r="F189" s="251"/>
      <c r="G189" s="265"/>
      <c r="K189" s="981"/>
    </row>
    <row r="190" spans="2:11" ht="9.9499999999999993" customHeight="1">
      <c r="B190" s="280"/>
      <c r="C190" s="28"/>
      <c r="D190" s="28"/>
      <c r="E190" s="28"/>
      <c r="F190" s="245"/>
      <c r="G190" s="28"/>
    </row>
    <row r="191" spans="2:11" ht="14.25" customHeight="1">
      <c r="B191" s="1152" t="s">
        <v>1412</v>
      </c>
      <c r="C191" s="1153"/>
      <c r="D191" s="1153"/>
      <c r="E191" s="1153"/>
      <c r="F191" s="1153"/>
      <c r="G191" s="1154"/>
    </row>
    <row r="192" spans="2:11" ht="9.9499999999999993" customHeight="1" thickBot="1">
      <c r="B192" s="96"/>
      <c r="C192" s="96"/>
      <c r="D192" s="96"/>
      <c r="E192" s="96"/>
      <c r="F192" s="761"/>
      <c r="G192" s="96"/>
    </row>
    <row r="193" spans="2:7" ht="14.25" customHeight="1">
      <c r="B193" s="98"/>
      <c r="C193" s="235"/>
      <c r="D193" s="235"/>
      <c r="E193" s="235"/>
      <c r="F193" s="105"/>
      <c r="G193" s="263"/>
    </row>
    <row r="194" spans="2:7" ht="14.25" customHeight="1">
      <c r="B194" s="97"/>
      <c r="C194" s="1117" t="s">
        <v>2210</v>
      </c>
      <c r="D194" s="1119" t="s">
        <v>2223</v>
      </c>
      <c r="E194" s="1119"/>
      <c r="F194" s="1113">
        <v>232233.60000000001</v>
      </c>
      <c r="G194" s="1115">
        <f>F194*(100-$G$5)/100</f>
        <v>232233.60000000001</v>
      </c>
    </row>
    <row r="195" spans="2:7" ht="14.25" customHeight="1">
      <c r="B195" s="97"/>
      <c r="C195" s="1118"/>
      <c r="D195" s="1120"/>
      <c r="E195" s="1120"/>
      <c r="F195" s="1114"/>
      <c r="G195" s="1116"/>
    </row>
    <row r="196" spans="2:7" ht="14.25" customHeight="1">
      <c r="B196" s="97"/>
      <c r="C196" s="1117" t="s">
        <v>2211</v>
      </c>
      <c r="D196" s="1119" t="s">
        <v>2224</v>
      </c>
      <c r="E196" s="1119"/>
      <c r="F196" s="1113">
        <v>288471.3</v>
      </c>
      <c r="G196" s="1115">
        <f>F196*(100-$G$5)/100</f>
        <v>288471.3</v>
      </c>
    </row>
    <row r="197" spans="2:7" ht="14.25" customHeight="1">
      <c r="B197" s="97"/>
      <c r="C197" s="1118"/>
      <c r="D197" s="1120"/>
      <c r="E197" s="1120"/>
      <c r="F197" s="1114"/>
      <c r="G197" s="1116"/>
    </row>
    <row r="198" spans="2:7" ht="14.25" customHeight="1">
      <c r="B198" s="230"/>
      <c r="C198" s="1117" t="s">
        <v>2212</v>
      </c>
      <c r="D198" s="1119" t="s">
        <v>2225</v>
      </c>
      <c r="E198" s="1119"/>
      <c r="F198" s="1113">
        <v>303750</v>
      </c>
      <c r="G198" s="1115">
        <f>F198*(100-$G$5)/100</f>
        <v>303750</v>
      </c>
    </row>
    <row r="199" spans="2:7" ht="14.25" customHeight="1">
      <c r="B199" s="230"/>
      <c r="C199" s="1118"/>
      <c r="D199" s="1120"/>
      <c r="E199" s="1120"/>
      <c r="F199" s="1114"/>
      <c r="G199" s="1116"/>
    </row>
    <row r="200" spans="2:7" ht="14.25" customHeight="1" thickBot="1">
      <c r="B200" s="249"/>
      <c r="C200" s="250"/>
      <c r="D200" s="250"/>
      <c r="E200" s="250"/>
      <c r="F200" s="251"/>
      <c r="G200" s="265"/>
    </row>
    <row r="201" spans="2:7" ht="9.9499999999999993" customHeight="1" thickBot="1">
      <c r="B201" s="96"/>
      <c r="C201" s="96"/>
      <c r="D201" s="96"/>
      <c r="E201" s="96"/>
      <c r="F201" s="761"/>
      <c r="G201" s="96"/>
    </row>
    <row r="202" spans="2:7" ht="14.25" customHeight="1">
      <c r="B202" s="98"/>
      <c r="C202" s="235"/>
      <c r="D202" s="235"/>
      <c r="E202" s="235"/>
      <c r="F202" s="105"/>
      <c r="G202" s="263"/>
    </row>
    <row r="203" spans="2:7" ht="14.25" customHeight="1">
      <c r="B203" s="97"/>
      <c r="C203" s="1117">
        <v>578800</v>
      </c>
      <c r="D203" s="1119" t="s">
        <v>2004</v>
      </c>
      <c r="E203" s="1119"/>
      <c r="F203" s="1113">
        <v>263107</v>
      </c>
      <c r="G203" s="1115">
        <f>F203*(100-$G$5)/100</f>
        <v>263107</v>
      </c>
    </row>
    <row r="204" spans="2:7" ht="14.25" customHeight="1">
      <c r="B204" s="97"/>
      <c r="C204" s="1118"/>
      <c r="D204" s="1120"/>
      <c r="E204" s="1120"/>
      <c r="F204" s="1114"/>
      <c r="G204" s="1116"/>
    </row>
    <row r="205" spans="2:7" ht="14.25" customHeight="1">
      <c r="B205" s="97"/>
      <c r="C205" s="59"/>
      <c r="D205" s="459"/>
      <c r="E205" s="459"/>
      <c r="F205" s="29"/>
      <c r="G205" s="264"/>
    </row>
    <row r="206" spans="2:7" ht="14.25" customHeight="1">
      <c r="B206" s="97"/>
      <c r="C206" s="1117">
        <v>578801</v>
      </c>
      <c r="D206" s="1119" t="s">
        <v>2005</v>
      </c>
      <c r="E206" s="1119"/>
      <c r="F206" s="1113">
        <v>343323.84</v>
      </c>
      <c r="G206" s="1115">
        <f>F206*(100-$G$5)/100</f>
        <v>343323.84</v>
      </c>
    </row>
    <row r="207" spans="2:7" ht="14.25" customHeight="1">
      <c r="B207" s="97"/>
      <c r="C207" s="1118"/>
      <c r="D207" s="1120"/>
      <c r="E207" s="1120"/>
      <c r="F207" s="1114"/>
      <c r="G207" s="1116"/>
    </row>
    <row r="208" spans="2:7" ht="14.25" customHeight="1">
      <c r="B208" s="230"/>
      <c r="C208" s="47"/>
      <c r="D208" s="459"/>
      <c r="E208" s="459"/>
      <c r="F208" s="29"/>
      <c r="G208" s="460"/>
    </row>
    <row r="209" spans="2:7" ht="14.25" customHeight="1">
      <c r="B209" s="230"/>
      <c r="C209" s="1117">
        <v>578802</v>
      </c>
      <c r="D209" s="1119" t="s">
        <v>2006</v>
      </c>
      <c r="E209" s="1119"/>
      <c r="F209" s="1113">
        <v>417900</v>
      </c>
      <c r="G209" s="1115">
        <f>F209*(100-$G$5)/100</f>
        <v>417900</v>
      </c>
    </row>
    <row r="210" spans="2:7" ht="14.25" customHeight="1">
      <c r="B210" s="230"/>
      <c r="C210" s="1118"/>
      <c r="D210" s="1120"/>
      <c r="E210" s="1120"/>
      <c r="F210" s="1114"/>
      <c r="G210" s="1116"/>
    </row>
    <row r="211" spans="2:7" ht="14.25" customHeight="1" thickBot="1">
      <c r="B211" s="249"/>
      <c r="C211" s="250"/>
      <c r="D211" s="250"/>
      <c r="E211" s="250"/>
      <c r="F211" s="251"/>
      <c r="G211" s="265"/>
    </row>
    <row r="212" spans="2:7" ht="9.9499999999999993" customHeight="1" thickBot="1">
      <c r="B212" s="668"/>
      <c r="C212" s="58"/>
      <c r="D212" s="29"/>
      <c r="E212" s="57"/>
      <c r="F212" s="255"/>
      <c r="G212" s="255"/>
    </row>
    <row r="213" spans="2:7" ht="14.25" customHeight="1">
      <c r="B213" s="98"/>
      <c r="C213" s="235"/>
      <c r="D213" s="235"/>
      <c r="E213" s="235"/>
      <c r="F213" s="105"/>
      <c r="G213" s="263"/>
    </row>
    <row r="214" spans="2:7" ht="14.25" customHeight="1">
      <c r="B214" s="99" t="s">
        <v>2461</v>
      </c>
      <c r="C214" s="59"/>
      <c r="D214" s="59"/>
      <c r="E214" s="59"/>
      <c r="F214" s="29"/>
      <c r="G214" s="264"/>
    </row>
    <row r="215" spans="2:7" ht="14.25" customHeight="1">
      <c r="B215" s="99"/>
      <c r="C215" s="373" t="s">
        <v>2451</v>
      </c>
      <c r="D215" s="1157" t="s">
        <v>2452</v>
      </c>
      <c r="E215" s="1157"/>
      <c r="F215" s="430">
        <v>359350</v>
      </c>
      <c r="G215" s="407">
        <f>F215*(100-$G$5)/100</f>
        <v>359350</v>
      </c>
    </row>
    <row r="216" spans="2:7" ht="14.25" customHeight="1">
      <c r="B216" s="97"/>
      <c r="C216" s="373" t="s">
        <v>2453</v>
      </c>
      <c r="D216" s="1157" t="s">
        <v>2454</v>
      </c>
      <c r="E216" s="1157"/>
      <c r="F216" s="431">
        <v>425820</v>
      </c>
      <c r="G216" s="406">
        <f>F216*(100-$G$5)/100</f>
        <v>425820</v>
      </c>
    </row>
    <row r="217" spans="2:7" ht="14.25" customHeight="1">
      <c r="B217" s="97"/>
      <c r="C217" s="373" t="s">
        <v>2455</v>
      </c>
      <c r="D217" s="1157" t="s">
        <v>2456</v>
      </c>
      <c r="E217" s="1157"/>
      <c r="F217" s="431">
        <v>454050</v>
      </c>
      <c r="G217" s="406">
        <f>F217*(100-$G$5)/100</f>
        <v>454050</v>
      </c>
    </row>
    <row r="218" spans="2:7" ht="14.25" customHeight="1">
      <c r="B218" s="230"/>
      <c r="C218" s="373" t="s">
        <v>2457</v>
      </c>
      <c r="D218" s="1157" t="s">
        <v>2458</v>
      </c>
      <c r="E218" s="1157"/>
      <c r="F218" s="431">
        <v>628260</v>
      </c>
      <c r="G218" s="406">
        <f>F218*(100-$G$5)/100</f>
        <v>628260</v>
      </c>
    </row>
    <row r="219" spans="2:7" ht="14.25" customHeight="1">
      <c r="B219" s="230"/>
      <c r="C219" s="373" t="s">
        <v>2459</v>
      </c>
      <c r="D219" s="1163" t="s">
        <v>2460</v>
      </c>
      <c r="E219" s="1163"/>
      <c r="F219" s="431">
        <v>1037990</v>
      </c>
      <c r="G219" s="406">
        <f>F219*(100-$G$5)/100</f>
        <v>1037990</v>
      </c>
    </row>
    <row r="220" spans="2:7" ht="14.25" customHeight="1" thickBot="1">
      <c r="B220" s="249"/>
      <c r="C220" s="250"/>
      <c r="D220" s="250"/>
      <c r="E220" s="250"/>
      <c r="F220" s="251"/>
      <c r="G220" s="265"/>
    </row>
    <row r="221" spans="2:7" ht="14.25" customHeight="1">
      <c r="B221" s="668"/>
      <c r="C221" s="59"/>
      <c r="D221" s="59"/>
      <c r="E221" s="59"/>
      <c r="F221" s="29"/>
      <c r="G221" s="59"/>
    </row>
    <row r="222" spans="2:7" ht="14.25" customHeight="1">
      <c r="B222" s="1153" t="s">
        <v>1411</v>
      </c>
      <c r="C222" s="1153"/>
      <c r="D222" s="1153"/>
      <c r="E222" s="1153"/>
      <c r="F222" s="1153"/>
      <c r="G222" s="1153"/>
    </row>
    <row r="223" spans="2:7" ht="9.9499999999999993" customHeight="1" thickBot="1">
      <c r="B223" s="244"/>
      <c r="C223" s="60"/>
      <c r="D223" s="245"/>
      <c r="E223" s="10"/>
      <c r="F223" s="248"/>
      <c r="G223" s="248"/>
    </row>
    <row r="224" spans="2:7" ht="14.25" customHeight="1">
      <c r="B224" s="229"/>
      <c r="C224" s="105"/>
      <c r="D224" s="105"/>
      <c r="E224" s="105"/>
      <c r="F224" s="105"/>
      <c r="G224" s="457"/>
    </row>
    <row r="225" spans="2:7" ht="14.25" customHeight="1">
      <c r="B225" s="230"/>
      <c r="C225" s="1117">
        <v>1542000000</v>
      </c>
      <c r="D225" s="1119" t="s">
        <v>1850</v>
      </c>
      <c r="E225" s="1119"/>
      <c r="F225" s="1155">
        <v>390</v>
      </c>
      <c r="G225" s="1115">
        <f>F225*(100-$G$5)/100</f>
        <v>390</v>
      </c>
    </row>
    <row r="226" spans="2:7" ht="14.25" customHeight="1">
      <c r="B226" s="230"/>
      <c r="C226" s="1118"/>
      <c r="D226" s="1120"/>
      <c r="E226" s="1120"/>
      <c r="F226" s="1156"/>
      <c r="G226" s="1116"/>
    </row>
    <row r="227" spans="2:7" ht="14.25" customHeight="1">
      <c r="B227" s="230"/>
      <c r="C227" s="59"/>
      <c r="D227" s="59"/>
      <c r="E227" s="59"/>
      <c r="F227" s="29"/>
      <c r="G227" s="264"/>
    </row>
    <row r="228" spans="2:7" ht="14.25" customHeight="1" thickBot="1">
      <c r="B228" s="249"/>
      <c r="C228" s="266"/>
      <c r="D228" s="251"/>
      <c r="E228" s="115"/>
      <c r="F228" s="294"/>
      <c r="G228" s="451"/>
    </row>
    <row r="229" spans="2:7" ht="9.9499999999999993" customHeight="1" thickBot="1">
      <c r="B229" s="244"/>
      <c r="C229" s="60"/>
      <c r="D229" s="245"/>
      <c r="E229" s="10"/>
      <c r="F229" s="248"/>
      <c r="G229" s="248"/>
    </row>
    <row r="230" spans="2:7" ht="14.25" customHeight="1">
      <c r="B230" s="229"/>
      <c r="C230" s="269"/>
      <c r="D230" s="105"/>
      <c r="E230" s="112"/>
      <c r="F230" s="296"/>
      <c r="G230" s="404"/>
    </row>
    <row r="231" spans="2:7" ht="14.25" customHeight="1">
      <c r="B231" s="230"/>
      <c r="C231" s="1117" t="s">
        <v>1987</v>
      </c>
      <c r="D231" s="1119" t="s">
        <v>1996</v>
      </c>
      <c r="E231" s="1119"/>
      <c r="F231" s="1113">
        <v>346.32</v>
      </c>
      <c r="G231" s="1115">
        <f>F231*(100-$G$5)/100</f>
        <v>346.32</v>
      </c>
    </row>
    <row r="232" spans="2:7" ht="14.25" customHeight="1">
      <c r="B232" s="230"/>
      <c r="C232" s="1118"/>
      <c r="D232" s="1120"/>
      <c r="E232" s="1120"/>
      <c r="F232" s="1114"/>
      <c r="G232" s="1116"/>
    </row>
    <row r="233" spans="2:7" ht="14.25" customHeight="1">
      <c r="B233" s="230"/>
      <c r="C233" s="1121" t="s">
        <v>1988</v>
      </c>
      <c r="D233" s="1122" t="s">
        <v>1997</v>
      </c>
      <c r="E233" s="1122"/>
      <c r="F233" s="1123">
        <v>583.44000000000005</v>
      </c>
      <c r="G233" s="1115">
        <f>F233*(100-$G$5)/100</f>
        <v>583.44000000000005</v>
      </c>
    </row>
    <row r="234" spans="2:7" ht="14.25" customHeight="1">
      <c r="B234" s="230"/>
      <c r="C234" s="1118"/>
      <c r="D234" s="1120"/>
      <c r="E234" s="1120"/>
      <c r="F234" s="1114"/>
      <c r="G234" s="1116"/>
    </row>
    <row r="235" spans="2:7" ht="14.25" customHeight="1">
      <c r="B235" s="230"/>
      <c r="C235" s="1121" t="s">
        <v>1990</v>
      </c>
      <c r="D235" s="1122" t="s">
        <v>1998</v>
      </c>
      <c r="E235" s="1122"/>
      <c r="F235" s="1123">
        <v>1971.84</v>
      </c>
      <c r="G235" s="1115">
        <f>F235*(100-$G$5)/100</f>
        <v>1971.84</v>
      </c>
    </row>
    <row r="236" spans="2:7" ht="14.25" customHeight="1">
      <c r="B236" s="230"/>
      <c r="C236" s="1118"/>
      <c r="D236" s="1120"/>
      <c r="E236" s="1120"/>
      <c r="F236" s="1114"/>
      <c r="G236" s="1116"/>
    </row>
    <row r="237" spans="2:7" ht="14.25" customHeight="1" thickBot="1">
      <c r="B237" s="249"/>
      <c r="C237" s="329"/>
      <c r="D237" s="452"/>
      <c r="E237" s="452"/>
      <c r="F237" s="432"/>
      <c r="G237" s="433"/>
    </row>
    <row r="238" spans="2:7" ht="9.9499999999999993" customHeight="1" thickBot="1">
      <c r="B238" s="244"/>
      <c r="C238" s="58"/>
      <c r="D238" s="29"/>
      <c r="E238" s="57"/>
      <c r="F238" s="255"/>
      <c r="G238" s="255"/>
    </row>
    <row r="239" spans="2:7" ht="14.25" customHeight="1">
      <c r="B239" s="229"/>
      <c r="C239" s="105"/>
      <c r="D239" s="105"/>
      <c r="E239" s="105"/>
      <c r="F239" s="105"/>
      <c r="G239" s="457"/>
    </row>
    <row r="240" spans="2:7" ht="14.25" customHeight="1">
      <c r="B240" s="230"/>
      <c r="C240" s="1117" t="s">
        <v>1989</v>
      </c>
      <c r="D240" s="1111" t="s">
        <v>1995</v>
      </c>
      <c r="E240" s="1111"/>
      <c r="F240" s="1113">
        <v>4555.2</v>
      </c>
      <c r="G240" s="1115">
        <f>F240*(100-$G$5)/100</f>
        <v>4555.2</v>
      </c>
    </row>
    <row r="241" spans="2:7" ht="14.25" customHeight="1">
      <c r="B241" s="230"/>
      <c r="C241" s="1118"/>
      <c r="D241" s="1112"/>
      <c r="E241" s="1112"/>
      <c r="F241" s="1114"/>
      <c r="G241" s="1116"/>
    </row>
    <row r="242" spans="2:7" ht="14.25" customHeight="1" thickBot="1">
      <c r="B242" s="249"/>
      <c r="C242" s="266"/>
      <c r="D242" s="251"/>
      <c r="E242" s="115"/>
      <c r="F242" s="294"/>
      <c r="G242" s="451"/>
    </row>
    <row r="243" spans="2:7" ht="9.9499999999999993" customHeight="1" thickBot="1">
      <c r="B243" s="668"/>
      <c r="C243" s="58"/>
      <c r="D243" s="29"/>
      <c r="E243" s="57"/>
      <c r="F243" s="255"/>
      <c r="G243" s="255"/>
    </row>
    <row r="244" spans="2:7" ht="14.25" customHeight="1">
      <c r="B244" s="229"/>
      <c r="C244" s="105"/>
      <c r="D244" s="105"/>
      <c r="E244" s="105"/>
      <c r="F244" s="105"/>
      <c r="G244" s="457"/>
    </row>
    <row r="245" spans="2:7" ht="14.25" customHeight="1">
      <c r="B245" s="230"/>
      <c r="C245" s="1117" t="s">
        <v>2361</v>
      </c>
      <c r="D245" s="1111" t="s">
        <v>2362</v>
      </c>
      <c r="E245" s="1111"/>
      <c r="F245" s="1113">
        <v>10595.52</v>
      </c>
      <c r="G245" s="1115">
        <f>F245*(100-$G$5)/100</f>
        <v>10595.52</v>
      </c>
    </row>
    <row r="246" spans="2:7" ht="14.25" customHeight="1">
      <c r="B246" s="230"/>
      <c r="C246" s="1118"/>
      <c r="D246" s="1112"/>
      <c r="E246" s="1112"/>
      <c r="F246" s="1114"/>
      <c r="G246" s="1116"/>
    </row>
    <row r="247" spans="2:7" ht="14.25" customHeight="1" thickBot="1">
      <c r="B247" s="249"/>
      <c r="C247" s="266"/>
      <c r="D247" s="251"/>
      <c r="E247" s="115"/>
      <c r="F247" s="294"/>
      <c r="G247" s="451"/>
    </row>
    <row r="248" spans="2:7" ht="9.9499999999999993" customHeight="1" thickBot="1">
      <c r="B248" s="668"/>
      <c r="C248" s="58"/>
      <c r="D248" s="29"/>
      <c r="E248" s="57"/>
      <c r="F248" s="255"/>
      <c r="G248" s="255"/>
    </row>
    <row r="249" spans="2:7" ht="14.25" customHeight="1">
      <c r="B249" s="229"/>
      <c r="C249" s="269"/>
      <c r="D249" s="105"/>
      <c r="E249" s="112"/>
      <c r="F249" s="296"/>
      <c r="G249" s="404"/>
    </row>
    <row r="250" spans="2:7" ht="14.25" customHeight="1">
      <c r="B250" s="230"/>
      <c r="C250" s="1117">
        <v>1539000000</v>
      </c>
      <c r="D250" s="1119" t="s">
        <v>1716</v>
      </c>
      <c r="E250" s="1119"/>
      <c r="F250" s="1113">
        <v>5103.28</v>
      </c>
      <c r="G250" s="1115">
        <f>F250*(100-$G$5)/100</f>
        <v>5103.28</v>
      </c>
    </row>
    <row r="251" spans="2:7" ht="14.25" customHeight="1">
      <c r="B251" s="230"/>
      <c r="C251" s="1118"/>
      <c r="D251" s="1120"/>
      <c r="E251" s="1120"/>
      <c r="F251" s="1114"/>
      <c r="G251" s="1116"/>
    </row>
    <row r="252" spans="2:7" ht="14.25" customHeight="1">
      <c r="B252" s="230"/>
      <c r="C252" s="1121">
        <v>1540000000</v>
      </c>
      <c r="D252" s="1122" t="s">
        <v>1717</v>
      </c>
      <c r="E252" s="1122"/>
      <c r="F252" s="1123">
        <v>9094.7999999999993</v>
      </c>
      <c r="G252" s="1115">
        <f>F252*(100-$G$5)/100</f>
        <v>9094.7999999999993</v>
      </c>
    </row>
    <row r="253" spans="2:7" ht="14.25" customHeight="1">
      <c r="B253" s="230"/>
      <c r="C253" s="1118"/>
      <c r="D253" s="1120"/>
      <c r="E253" s="1120"/>
      <c r="F253" s="1114"/>
      <c r="G253" s="1116"/>
    </row>
    <row r="254" spans="2:7" ht="14.25" customHeight="1">
      <c r="B254" s="230"/>
      <c r="C254" s="1121">
        <v>1541000000</v>
      </c>
      <c r="D254" s="1122" t="s">
        <v>1718</v>
      </c>
      <c r="E254" s="1122"/>
      <c r="F254" s="1123">
        <v>10665.2</v>
      </c>
      <c r="G254" s="1115">
        <f>F254*(100-$G$5)/100</f>
        <v>10665.2</v>
      </c>
    </row>
    <row r="255" spans="2:7" ht="14.25" customHeight="1">
      <c r="B255" s="230"/>
      <c r="C255" s="1118"/>
      <c r="D255" s="1120"/>
      <c r="E255" s="1120"/>
      <c r="F255" s="1114"/>
      <c r="G255" s="1116"/>
    </row>
    <row r="256" spans="2:7" ht="14.25" customHeight="1" thickBot="1">
      <c r="B256" s="249"/>
      <c r="C256" s="329"/>
      <c r="D256" s="452"/>
      <c r="E256" s="452"/>
      <c r="F256" s="432"/>
      <c r="G256" s="433"/>
    </row>
    <row r="257" spans="2:7" ht="9.9499999999999993" customHeight="1" thickBot="1">
      <c r="B257" s="668"/>
      <c r="C257" s="58"/>
      <c r="D257" s="29"/>
      <c r="E257" s="57"/>
      <c r="F257" s="255"/>
      <c r="G257" s="255"/>
    </row>
    <row r="258" spans="2:7" ht="14.25" customHeight="1">
      <c r="B258" s="229"/>
      <c r="C258" s="269"/>
      <c r="D258" s="105"/>
      <c r="E258" s="112"/>
      <c r="F258" s="296"/>
      <c r="G258" s="404"/>
    </row>
    <row r="259" spans="2:7" ht="14.25" customHeight="1">
      <c r="B259" s="230"/>
      <c r="C259" s="1117" t="s">
        <v>1991</v>
      </c>
      <c r="D259" s="1119" t="s">
        <v>1999</v>
      </c>
      <c r="E259" s="1119"/>
      <c r="F259" s="1113">
        <v>885.04</v>
      </c>
      <c r="G259" s="1115">
        <f>F259*(100-$G$5)/100</f>
        <v>885.04</v>
      </c>
    </row>
    <row r="260" spans="2:7" ht="14.25" customHeight="1">
      <c r="B260" s="230"/>
      <c r="C260" s="1118"/>
      <c r="D260" s="1120"/>
      <c r="E260" s="1120"/>
      <c r="F260" s="1114"/>
      <c r="G260" s="1116"/>
    </row>
    <row r="261" spans="2:7" ht="14.25" customHeight="1">
      <c r="B261" s="230"/>
      <c r="C261" s="1121" t="s">
        <v>1992</v>
      </c>
      <c r="D261" s="1122" t="s">
        <v>2000</v>
      </c>
      <c r="E261" s="1122"/>
      <c r="F261" s="1123">
        <v>1573.52</v>
      </c>
      <c r="G261" s="1115">
        <f>F261*(100-$G$5)/100</f>
        <v>1573.52</v>
      </c>
    </row>
    <row r="262" spans="2:7" ht="14.25" customHeight="1">
      <c r="B262" s="230"/>
      <c r="C262" s="1118"/>
      <c r="D262" s="1120"/>
      <c r="E262" s="1120"/>
      <c r="F262" s="1114"/>
      <c r="G262" s="1116"/>
    </row>
    <row r="263" spans="2:7" ht="14.25" customHeight="1">
      <c r="B263" s="230"/>
      <c r="C263" s="1121" t="s">
        <v>1993</v>
      </c>
      <c r="D263" s="1122" t="s">
        <v>2001</v>
      </c>
      <c r="E263" s="1122"/>
      <c r="F263" s="1123">
        <v>3553.68</v>
      </c>
      <c r="G263" s="1115">
        <f>F263*(100-$G$5)/100</f>
        <v>3553.68</v>
      </c>
    </row>
    <row r="264" spans="2:7" ht="14.25" customHeight="1">
      <c r="B264" s="230"/>
      <c r="C264" s="1118"/>
      <c r="D264" s="1120"/>
      <c r="E264" s="1120"/>
      <c r="F264" s="1114"/>
      <c r="G264" s="1116"/>
    </row>
    <row r="265" spans="2:7" ht="14.25" customHeight="1" thickBot="1">
      <c r="B265" s="249"/>
      <c r="C265" s="329"/>
      <c r="D265" s="452"/>
      <c r="E265" s="452"/>
      <c r="F265" s="432"/>
      <c r="G265" s="433"/>
    </row>
    <row r="266" spans="2:7" ht="9.9499999999999993" customHeight="1" thickBot="1">
      <c r="B266" s="668"/>
      <c r="C266" s="58"/>
      <c r="D266" s="29"/>
      <c r="E266" s="57"/>
      <c r="F266" s="255"/>
      <c r="G266" s="255"/>
    </row>
    <row r="267" spans="2:7" ht="14.25" customHeight="1">
      <c r="B267" s="229"/>
      <c r="C267" s="105"/>
      <c r="D267" s="105"/>
      <c r="E267" s="105"/>
      <c r="F267" s="105"/>
      <c r="G267" s="457"/>
    </row>
    <row r="268" spans="2:7" ht="14.25" customHeight="1">
      <c r="B268" s="230"/>
      <c r="C268" s="1117" t="s">
        <v>1994</v>
      </c>
      <c r="D268" s="1111" t="s">
        <v>2002</v>
      </c>
      <c r="E268" s="1111"/>
      <c r="F268" s="1113">
        <v>899.19</v>
      </c>
      <c r="G268" s="1115">
        <f>F268*(100-$G$5)/100</f>
        <v>899.19</v>
      </c>
    </row>
    <row r="269" spans="2:7" ht="14.25" customHeight="1">
      <c r="B269" s="230"/>
      <c r="C269" s="1118"/>
      <c r="D269" s="1112"/>
      <c r="E269" s="1112"/>
      <c r="F269" s="1114"/>
      <c r="G269" s="1116"/>
    </row>
    <row r="270" spans="2:7" ht="14.25" customHeight="1" thickBot="1">
      <c r="B270" s="249"/>
      <c r="C270" s="266"/>
      <c r="D270" s="251"/>
      <c r="E270" s="115"/>
      <c r="F270" s="294"/>
      <c r="G270" s="451"/>
    </row>
    <row r="271" spans="2:7" ht="9.9499999999999993" customHeight="1" thickBot="1">
      <c r="B271" s="931"/>
      <c r="C271" s="932"/>
      <c r="D271" s="933"/>
      <c r="E271" s="486"/>
      <c r="F271" s="934"/>
      <c r="G271" s="935"/>
    </row>
    <row r="272" spans="2:7" ht="14.25" customHeight="1">
      <c r="B272" s="564"/>
      <c r="C272" s="565"/>
      <c r="D272" s="566"/>
      <c r="E272" s="567"/>
      <c r="F272" s="762"/>
      <c r="G272" s="749"/>
    </row>
    <row r="273" spans="2:7" ht="14.25" customHeight="1">
      <c r="B273" s="733" t="s">
        <v>2072</v>
      </c>
      <c r="C273" s="575"/>
      <c r="D273" s="571"/>
      <c r="E273" s="576"/>
      <c r="F273" s="576"/>
      <c r="G273" s="782">
        <f>'RABATOVÝ LIST '!J21</f>
        <v>0</v>
      </c>
    </row>
    <row r="274" spans="2:7" ht="14.25" customHeight="1">
      <c r="B274" s="733"/>
      <c r="C274" s="575"/>
      <c r="D274" s="571"/>
      <c r="E274" s="576"/>
      <c r="F274" s="576"/>
      <c r="G274" s="750"/>
    </row>
    <row r="275" spans="2:7" ht="14.25" customHeight="1">
      <c r="B275" s="578"/>
      <c r="C275" s="575"/>
      <c r="D275" s="571"/>
      <c r="E275" s="576"/>
      <c r="F275" s="576"/>
      <c r="G275" s="750"/>
    </row>
    <row r="276" spans="2:7" ht="14.25" customHeight="1">
      <c r="B276" s="585"/>
      <c r="C276" s="579" t="s">
        <v>1370</v>
      </c>
      <c r="D276" s="1158" t="s">
        <v>2073</v>
      </c>
      <c r="E276" s="1158"/>
      <c r="F276" s="581">
        <v>567.15</v>
      </c>
      <c r="G276" s="609">
        <f>F276*(100-$G$273)/100</f>
        <v>567.15</v>
      </c>
    </row>
    <row r="277" spans="2:7" ht="14.25" customHeight="1">
      <c r="B277" s="569"/>
      <c r="C277" s="582">
        <v>60140000</v>
      </c>
      <c r="D277" s="1160" t="s">
        <v>2074</v>
      </c>
      <c r="E277" s="1160"/>
      <c r="F277" s="584">
        <v>705.69</v>
      </c>
      <c r="G277" s="609">
        <f>F277*(100-$G$273)/100</f>
        <v>705.69</v>
      </c>
    </row>
    <row r="278" spans="2:7" ht="14.25" customHeight="1">
      <c r="B278" s="569"/>
      <c r="C278" s="575"/>
      <c r="D278" s="571"/>
      <c r="E278" s="586"/>
      <c r="F278" s="576"/>
      <c r="G278" s="750"/>
    </row>
    <row r="279" spans="2:7" ht="14.25" customHeight="1" thickBot="1">
      <c r="B279" s="587"/>
      <c r="C279" s="588"/>
      <c r="D279" s="589"/>
      <c r="E279" s="590"/>
      <c r="F279" s="704"/>
      <c r="G279" s="751"/>
    </row>
    <row r="280" spans="2:7" ht="9.9499999999999993" customHeight="1" thickBot="1"/>
    <row r="281" spans="2:7" ht="14.25" customHeight="1">
      <c r="B281" s="229"/>
      <c r="C281" s="269"/>
      <c r="D281" s="105"/>
      <c r="E281" s="112"/>
      <c r="F281" s="296"/>
      <c r="G281" s="404"/>
    </row>
    <row r="282" spans="2:7" ht="14.25" customHeight="1">
      <c r="B282" s="230"/>
      <c r="C282" s="1117">
        <v>179001</v>
      </c>
      <c r="D282" s="1119" t="s">
        <v>2385</v>
      </c>
      <c r="E282" s="1119"/>
      <c r="F282" s="1113">
        <v>2166.85</v>
      </c>
      <c r="G282" s="1115">
        <f>F282*(100-$G$5)/100</f>
        <v>2166.85</v>
      </c>
    </row>
    <row r="283" spans="2:7" ht="14.25" customHeight="1">
      <c r="B283" s="230"/>
      <c r="C283" s="1118"/>
      <c r="D283" s="1120"/>
      <c r="E283" s="1120"/>
      <c r="F283" s="1114"/>
      <c r="G283" s="1116"/>
    </row>
    <row r="284" spans="2:7" ht="14.25" customHeight="1">
      <c r="B284" s="230"/>
      <c r="C284" s="1121">
        <v>179003</v>
      </c>
      <c r="D284" s="1122" t="s">
        <v>2386</v>
      </c>
      <c r="E284" s="1122"/>
      <c r="F284" s="1123">
        <v>8039.62</v>
      </c>
      <c r="G284" s="1159">
        <f>F284*(100-$G$5)/100</f>
        <v>8039.62</v>
      </c>
    </row>
    <row r="285" spans="2:7" ht="14.25" customHeight="1">
      <c r="B285" s="230"/>
      <c r="C285" s="1118"/>
      <c r="D285" s="1120"/>
      <c r="E285" s="1120"/>
      <c r="F285" s="1114"/>
      <c r="G285" s="1116"/>
    </row>
    <row r="286" spans="2:7" ht="14.25" customHeight="1" thickBot="1">
      <c r="B286" s="249"/>
      <c r="C286" s="329"/>
      <c r="D286" s="452"/>
      <c r="E286" s="452"/>
      <c r="F286" s="432"/>
      <c r="G286" s="433"/>
    </row>
    <row r="287" spans="2:7" ht="9.9499999999999993" customHeight="1" thickBot="1">
      <c r="B287" s="931"/>
      <c r="C287" s="932"/>
      <c r="D287" s="933"/>
      <c r="E287" s="486"/>
      <c r="F287" s="934"/>
      <c r="G287" s="935"/>
    </row>
    <row r="288" spans="2:7" ht="14.25" customHeight="1">
      <c r="B288" s="229"/>
      <c r="C288" s="105"/>
      <c r="D288" s="105"/>
      <c r="E288" s="105"/>
      <c r="F288" s="105"/>
      <c r="G288" s="457"/>
    </row>
    <row r="289" spans="2:7" ht="14.25" customHeight="1">
      <c r="B289" s="230"/>
      <c r="C289" s="1109" t="s">
        <v>2463</v>
      </c>
      <c r="D289" s="1111" t="s">
        <v>2462</v>
      </c>
      <c r="E289" s="1111"/>
      <c r="F289" s="1113">
        <v>40670</v>
      </c>
      <c r="G289" s="1115">
        <f>F289*(100-$G$5)/100</f>
        <v>40670</v>
      </c>
    </row>
    <row r="290" spans="2:7" ht="14.25" customHeight="1">
      <c r="B290" s="230"/>
      <c r="C290" s="1110"/>
      <c r="D290" s="1112"/>
      <c r="E290" s="1112"/>
      <c r="F290" s="1114"/>
      <c r="G290" s="1116"/>
    </row>
    <row r="291" spans="2:7" ht="14.25" customHeight="1" thickBot="1">
      <c r="B291" s="249"/>
      <c r="C291" s="266"/>
      <c r="D291" s="251"/>
      <c r="E291" s="115"/>
      <c r="F291" s="294"/>
      <c r="G291" s="451"/>
    </row>
    <row r="292" spans="2:7" ht="9.9499999999999993" customHeight="1" thickBot="1">
      <c r="B292" s="931"/>
      <c r="C292" s="932"/>
      <c r="D292" s="933"/>
      <c r="E292" s="486"/>
      <c r="F292" s="934"/>
      <c r="G292" s="935"/>
    </row>
    <row r="293" spans="2:7" ht="14.25" customHeight="1">
      <c r="B293" s="229"/>
      <c r="C293" s="105"/>
      <c r="D293" s="105"/>
      <c r="E293" s="105"/>
      <c r="F293" s="105"/>
      <c r="G293" s="457"/>
    </row>
    <row r="294" spans="2:7" ht="14.25" customHeight="1">
      <c r="B294" s="230"/>
      <c r="C294" s="1109" t="s">
        <v>2307</v>
      </c>
      <c r="D294" s="1111" t="s">
        <v>2308</v>
      </c>
      <c r="E294" s="1111"/>
      <c r="F294" s="1113">
        <v>99.84</v>
      </c>
      <c r="G294" s="1115">
        <f>F294*(100-$G$5)/100</f>
        <v>99.84</v>
      </c>
    </row>
    <row r="295" spans="2:7" ht="14.25" customHeight="1">
      <c r="B295" s="230"/>
      <c r="C295" s="1110"/>
      <c r="D295" s="1112"/>
      <c r="E295" s="1112"/>
      <c r="F295" s="1114"/>
      <c r="G295" s="1116"/>
    </row>
    <row r="296" spans="2:7" ht="14.25" customHeight="1" thickBot="1">
      <c r="B296" s="249"/>
      <c r="C296" s="266"/>
      <c r="D296" s="251"/>
      <c r="E296" s="115"/>
      <c r="F296" s="294"/>
      <c r="G296" s="451"/>
    </row>
  </sheetData>
  <mergeCells count="222">
    <mergeCell ref="F289:F290"/>
    <mergeCell ref="G289:G290"/>
    <mergeCell ref="D94:E94"/>
    <mergeCell ref="D95:E95"/>
    <mergeCell ref="D96:E96"/>
    <mergeCell ref="D100:E100"/>
    <mergeCell ref="D101:E101"/>
    <mergeCell ref="D102:E102"/>
    <mergeCell ref="D219:E219"/>
    <mergeCell ref="D180:E180"/>
    <mergeCell ref="D181:E181"/>
    <mergeCell ref="B156:G156"/>
    <mergeCell ref="C159:C160"/>
    <mergeCell ref="D159:E160"/>
    <mergeCell ref="F159:F160"/>
    <mergeCell ref="G159:G160"/>
    <mergeCell ref="D106:E108"/>
    <mergeCell ref="D126:E128"/>
    <mergeCell ref="D134:E136"/>
    <mergeCell ref="D142:E144"/>
    <mergeCell ref="D150:E150"/>
    <mergeCell ref="C151:G151"/>
    <mergeCell ref="F107:F108"/>
    <mergeCell ref="G107:G108"/>
    <mergeCell ref="C289:C290"/>
    <mergeCell ref="D289:E290"/>
    <mergeCell ref="C284:C285"/>
    <mergeCell ref="D284:E285"/>
    <mergeCell ref="F284:F285"/>
    <mergeCell ref="G284:G285"/>
    <mergeCell ref="C20:C22"/>
    <mergeCell ref="D20:E22"/>
    <mergeCell ref="F20:F22"/>
    <mergeCell ref="G20:G22"/>
    <mergeCell ref="D277:E277"/>
    <mergeCell ref="F143:F144"/>
    <mergeCell ref="G143:G144"/>
    <mergeCell ref="G135:G136"/>
    <mergeCell ref="F135:F136"/>
    <mergeCell ref="F127:F128"/>
    <mergeCell ref="G127:G128"/>
    <mergeCell ref="D215:E215"/>
    <mergeCell ref="D216:E216"/>
    <mergeCell ref="D217:E217"/>
    <mergeCell ref="D164:E164"/>
    <mergeCell ref="D178:E178"/>
    <mergeCell ref="D179:E179"/>
    <mergeCell ref="G240:G241"/>
    <mergeCell ref="C282:C283"/>
    <mergeCell ref="D282:E283"/>
    <mergeCell ref="F282:F283"/>
    <mergeCell ref="G282:G283"/>
    <mergeCell ref="C240:C241"/>
    <mergeCell ref="D240:E241"/>
    <mergeCell ref="C254:C255"/>
    <mergeCell ref="D254:E255"/>
    <mergeCell ref="F240:F241"/>
    <mergeCell ref="C245:C246"/>
    <mergeCell ref="D245:E246"/>
    <mergeCell ref="F245:F246"/>
    <mergeCell ref="G245:G246"/>
    <mergeCell ref="D276:E276"/>
    <mergeCell ref="C261:C262"/>
    <mergeCell ref="D261:E262"/>
    <mergeCell ref="F261:F262"/>
    <mergeCell ref="G261:G262"/>
    <mergeCell ref="F254:F255"/>
    <mergeCell ref="C263:C264"/>
    <mergeCell ref="D263:E264"/>
    <mergeCell ref="F263:F264"/>
    <mergeCell ref="G263:G264"/>
    <mergeCell ref="G268:G269"/>
    <mergeCell ref="C209:C210"/>
    <mergeCell ref="F203:F204"/>
    <mergeCell ref="G203:G204"/>
    <mergeCell ref="F206:F207"/>
    <mergeCell ref="G206:G207"/>
    <mergeCell ref="F209:F210"/>
    <mergeCell ref="G209:G210"/>
    <mergeCell ref="C225:C226"/>
    <mergeCell ref="D225:E226"/>
    <mergeCell ref="F225:F226"/>
    <mergeCell ref="G225:G226"/>
    <mergeCell ref="D206:E207"/>
    <mergeCell ref="B222:G222"/>
    <mergeCell ref="D218:E218"/>
    <mergeCell ref="D209:E210"/>
    <mergeCell ref="D203:E204"/>
    <mergeCell ref="C259:C260"/>
    <mergeCell ref="D259:E260"/>
    <mergeCell ref="F259:F260"/>
    <mergeCell ref="G259:G260"/>
    <mergeCell ref="C231:C232"/>
    <mergeCell ref="D231:E232"/>
    <mergeCell ref="F231:F232"/>
    <mergeCell ref="G231:G232"/>
    <mergeCell ref="C233:C234"/>
    <mergeCell ref="D233:E234"/>
    <mergeCell ref="F233:F234"/>
    <mergeCell ref="G233:G234"/>
    <mergeCell ref="C235:C236"/>
    <mergeCell ref="D235:E236"/>
    <mergeCell ref="F235:F236"/>
    <mergeCell ref="G235:G236"/>
    <mergeCell ref="C194:C195"/>
    <mergeCell ref="D194:E195"/>
    <mergeCell ref="F194:F195"/>
    <mergeCell ref="G194:G195"/>
    <mergeCell ref="C196:C197"/>
    <mergeCell ref="D196:E197"/>
    <mergeCell ref="F196:F197"/>
    <mergeCell ref="C186:C187"/>
    <mergeCell ref="D186:E187"/>
    <mergeCell ref="F186:F187"/>
    <mergeCell ref="G186:G187"/>
    <mergeCell ref="B191:G191"/>
    <mergeCell ref="G196:G197"/>
    <mergeCell ref="C198:C199"/>
    <mergeCell ref="D198:E199"/>
    <mergeCell ref="F198:F199"/>
    <mergeCell ref="G198:G199"/>
    <mergeCell ref="C206:C207"/>
    <mergeCell ref="C70:C72"/>
    <mergeCell ref="D70:E72"/>
    <mergeCell ref="F70:F72"/>
    <mergeCell ref="G70:G72"/>
    <mergeCell ref="D76:E78"/>
    <mergeCell ref="C76:C78"/>
    <mergeCell ref="F76:F78"/>
    <mergeCell ref="G76:G78"/>
    <mergeCell ref="C82:C84"/>
    <mergeCell ref="D82:E84"/>
    <mergeCell ref="F82:F84"/>
    <mergeCell ref="G82:G84"/>
    <mergeCell ref="C88:C90"/>
    <mergeCell ref="D88:E90"/>
    <mergeCell ref="F88:F90"/>
    <mergeCell ref="G88:G90"/>
    <mergeCell ref="C203:C204"/>
    <mergeCell ref="D152:E152"/>
    <mergeCell ref="C153:G153"/>
    <mergeCell ref="D113:E113"/>
    <mergeCell ref="D114:E114"/>
    <mergeCell ref="C50:G50"/>
    <mergeCell ref="C51:G51"/>
    <mergeCell ref="D66:E66"/>
    <mergeCell ref="C56:C58"/>
    <mergeCell ref="D56:E58"/>
    <mergeCell ref="F56:F58"/>
    <mergeCell ref="G56:G58"/>
    <mergeCell ref="D64:E64"/>
    <mergeCell ref="C65:G65"/>
    <mergeCell ref="B61:G61"/>
    <mergeCell ref="D117:E117"/>
    <mergeCell ref="D118:E118"/>
    <mergeCell ref="D115:E115"/>
    <mergeCell ref="D116:E116"/>
    <mergeCell ref="B122:G122"/>
    <mergeCell ref="G174:G175"/>
    <mergeCell ref="C176:C177"/>
    <mergeCell ref="D176:E177"/>
    <mergeCell ref="F176:F177"/>
    <mergeCell ref="G176:G177"/>
    <mergeCell ref="D173:E175"/>
    <mergeCell ref="C171:C172"/>
    <mergeCell ref="D171:E172"/>
    <mergeCell ref="F171:F172"/>
    <mergeCell ref="G171:G172"/>
    <mergeCell ref="D165:E165"/>
    <mergeCell ref="D166:E166"/>
    <mergeCell ref="D167:E167"/>
    <mergeCell ref="D161:E161"/>
    <mergeCell ref="D162:E162"/>
    <mergeCell ref="D163:E163"/>
    <mergeCell ref="B2:G2"/>
    <mergeCell ref="B3:B5"/>
    <mergeCell ref="C3:C5"/>
    <mergeCell ref="D3:E5"/>
    <mergeCell ref="F3:F5"/>
    <mergeCell ref="G3:G4"/>
    <mergeCell ref="C41:G41"/>
    <mergeCell ref="C42:G42"/>
    <mergeCell ref="C47:C49"/>
    <mergeCell ref="D47:E49"/>
    <mergeCell ref="F47:F49"/>
    <mergeCell ref="G47:G49"/>
    <mergeCell ref="C32:G32"/>
    <mergeCell ref="C33:G33"/>
    <mergeCell ref="C38:C40"/>
    <mergeCell ref="D38:E40"/>
    <mergeCell ref="F38:F40"/>
    <mergeCell ref="G38:G40"/>
    <mergeCell ref="C29:C31"/>
    <mergeCell ref="D29:E31"/>
    <mergeCell ref="F29:F31"/>
    <mergeCell ref="G29:G31"/>
    <mergeCell ref="C9:C11"/>
    <mergeCell ref="D9:E11"/>
    <mergeCell ref="F9:F11"/>
    <mergeCell ref="G9:G11"/>
    <mergeCell ref="C12:C14"/>
    <mergeCell ref="D12:E14"/>
    <mergeCell ref="F12:F14"/>
    <mergeCell ref="G12:G14"/>
    <mergeCell ref="C294:C295"/>
    <mergeCell ref="D294:E295"/>
    <mergeCell ref="F294:F295"/>
    <mergeCell ref="G294:G295"/>
    <mergeCell ref="C250:C251"/>
    <mergeCell ref="D250:E251"/>
    <mergeCell ref="F250:F251"/>
    <mergeCell ref="G250:G251"/>
    <mergeCell ref="C252:C253"/>
    <mergeCell ref="D252:E253"/>
    <mergeCell ref="F252:F253"/>
    <mergeCell ref="G252:G253"/>
    <mergeCell ref="G254:G255"/>
    <mergeCell ref="C268:C269"/>
    <mergeCell ref="D268:E269"/>
    <mergeCell ref="F268:F269"/>
    <mergeCell ref="C174:C175"/>
    <mergeCell ref="F174:F175"/>
  </mergeCells>
  <printOptions horizontalCentered="1"/>
  <pageMargins left="0.59055118110236227" right="0.39370078740157483" top="0" bottom="1.1811023622047245" header="0" footer="0"/>
  <pageSetup scale="85" fitToWidth="0" fitToHeight="0" orientation="portrait" r:id="rId1"/>
  <headerFooter scaleWithDoc="0">
    <oddFooter>&amp;L&amp;"-,Obyčejné"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tabColor theme="1" tint="0.499984740745262"/>
  </sheetPr>
  <dimension ref="B2:R399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140625" style="10" customWidth="1"/>
    <col min="2" max="2" width="35.7109375" style="306" customWidth="1"/>
    <col min="3" max="3" width="13.28515625" style="60" customWidth="1"/>
    <col min="4" max="4" width="15.7109375" style="245" customWidth="1"/>
    <col min="5" max="5" width="10.7109375" style="245" customWidth="1"/>
    <col min="6" max="6" width="14.7109375" style="278" customWidth="1"/>
    <col min="7" max="7" width="14.7109375" style="303" customWidth="1"/>
    <col min="8" max="8" width="2.140625" style="10" customWidth="1"/>
    <col min="9" max="9" width="9.140625" style="10"/>
    <col min="10" max="10" width="9.42578125" style="10" bestFit="1" customWidth="1"/>
    <col min="11" max="12" width="9.140625" style="10"/>
    <col min="13" max="13" width="69.28515625" style="10" bestFit="1" customWidth="1"/>
    <col min="14" max="16384" width="9.140625" style="10"/>
  </cols>
  <sheetData>
    <row r="2" spans="2:10" ht="20.85" customHeight="1">
      <c r="B2" s="1166" t="s">
        <v>1494</v>
      </c>
      <c r="C2" s="1166"/>
      <c r="D2" s="1166"/>
      <c r="E2" s="1166"/>
      <c r="F2" s="1166"/>
      <c r="G2" s="1166"/>
    </row>
    <row r="3" spans="2:10" ht="14.25" customHeight="1">
      <c r="B3" s="1031" t="s">
        <v>1376</v>
      </c>
      <c r="C3" s="1037" t="s">
        <v>1377</v>
      </c>
      <c r="D3" s="1034" t="s">
        <v>1698</v>
      </c>
      <c r="E3" s="1034" t="s">
        <v>1745</v>
      </c>
      <c r="F3" s="1060" t="s">
        <v>1699</v>
      </c>
      <c r="G3" s="1043" t="s">
        <v>1700</v>
      </c>
    </row>
    <row r="4" spans="2:10" ht="14.25" customHeight="1">
      <c r="B4" s="1032"/>
      <c r="C4" s="1038"/>
      <c r="D4" s="1035"/>
      <c r="E4" s="1035"/>
      <c r="F4" s="1061"/>
      <c r="G4" s="1044"/>
    </row>
    <row r="5" spans="2:10" ht="14.25" customHeight="1">
      <c r="B5" s="1033"/>
      <c r="C5" s="1039"/>
      <c r="D5" s="1036"/>
      <c r="E5" s="1036"/>
      <c r="F5" s="1062"/>
      <c r="G5" s="800">
        <f>'RABATOVÝ LIST '!J14</f>
        <v>0</v>
      </c>
    </row>
    <row r="6" spans="2:10" ht="9.9499999999999993" customHeight="1" thickBot="1">
      <c r="B6" s="345"/>
      <c r="C6" s="280"/>
      <c r="D6" s="281"/>
      <c r="E6" s="281"/>
      <c r="F6" s="282"/>
      <c r="G6" s="346"/>
    </row>
    <row r="7" spans="2:10" ht="14.25" customHeight="1">
      <c r="B7" s="229"/>
      <c r="C7" s="235"/>
      <c r="D7" s="235"/>
      <c r="E7" s="235"/>
      <c r="F7" s="235"/>
      <c r="G7" s="263"/>
      <c r="J7" s="19"/>
    </row>
    <row r="8" spans="2:10" ht="14.25" customHeight="1">
      <c r="B8" s="100"/>
      <c r="C8" s="239">
        <v>20116016</v>
      </c>
      <c r="D8" s="240" t="s">
        <v>91</v>
      </c>
      <c r="E8" s="240" t="s">
        <v>1741</v>
      </c>
      <c r="F8" s="324">
        <v>50.851530350400004</v>
      </c>
      <c r="G8" s="325">
        <f>F8*(100-$G$5)/100</f>
        <v>50.851530350400004</v>
      </c>
      <c r="J8" s="19"/>
    </row>
    <row r="9" spans="2:10" ht="14.25" customHeight="1">
      <c r="B9" s="626" t="s">
        <v>1484</v>
      </c>
      <c r="C9" s="231">
        <v>20116020</v>
      </c>
      <c r="D9" s="232" t="s">
        <v>90</v>
      </c>
      <c r="E9" s="232" t="s">
        <v>1742</v>
      </c>
      <c r="F9" s="222">
        <v>50.851530350400004</v>
      </c>
      <c r="G9" s="326">
        <f t="shared" ref="G9:G17" si="0">F9*(100-$G$5)/100</f>
        <v>50.851530350400004</v>
      </c>
      <c r="J9" s="19"/>
    </row>
    <row r="10" spans="2:10" ht="14.25" customHeight="1">
      <c r="B10" s="626" t="s">
        <v>1483</v>
      </c>
      <c r="C10" s="231">
        <v>20116025</v>
      </c>
      <c r="D10" s="232" t="s">
        <v>89</v>
      </c>
      <c r="E10" s="232" t="s">
        <v>1743</v>
      </c>
      <c r="F10" s="222">
        <v>62.340794193600004</v>
      </c>
      <c r="G10" s="326">
        <f t="shared" si="0"/>
        <v>62.340794193600004</v>
      </c>
      <c r="J10" s="19"/>
    </row>
    <row r="11" spans="2:10" ht="14.25" customHeight="1">
      <c r="B11" s="4"/>
      <c r="C11" s="231">
        <v>20116032</v>
      </c>
      <c r="D11" s="232" t="s">
        <v>88</v>
      </c>
      <c r="E11" s="232" t="s">
        <v>1744</v>
      </c>
      <c r="F11" s="222">
        <v>80.376266505600015</v>
      </c>
      <c r="G11" s="326">
        <f t="shared" si="0"/>
        <v>80.376266505600015</v>
      </c>
      <c r="J11" s="19"/>
    </row>
    <row r="12" spans="2:10" ht="14.25" customHeight="1">
      <c r="B12" s="230"/>
      <c r="C12" s="231">
        <v>20116040</v>
      </c>
      <c r="D12" s="232" t="s">
        <v>87</v>
      </c>
      <c r="E12" s="232">
        <v>72</v>
      </c>
      <c r="F12" s="222">
        <v>127.94862007200001</v>
      </c>
      <c r="G12" s="326">
        <f t="shared" si="0"/>
        <v>127.94862007200001</v>
      </c>
      <c r="J12" s="19"/>
    </row>
    <row r="13" spans="2:10" ht="14.25" customHeight="1">
      <c r="B13" s="230"/>
      <c r="C13" s="231">
        <v>20116050</v>
      </c>
      <c r="D13" s="232" t="s">
        <v>82</v>
      </c>
      <c r="E13" s="232">
        <v>44</v>
      </c>
      <c r="F13" s="222">
        <v>177.17270712960004</v>
      </c>
      <c r="G13" s="326">
        <f t="shared" si="0"/>
        <v>177.17270712960007</v>
      </c>
      <c r="J13" s="19"/>
    </row>
    <row r="14" spans="2:10" ht="14.25" customHeight="1">
      <c r="B14" s="230"/>
      <c r="C14" s="231">
        <v>20116063</v>
      </c>
      <c r="D14" s="232" t="s">
        <v>83</v>
      </c>
      <c r="E14" s="232">
        <v>30</v>
      </c>
      <c r="F14" s="222">
        <v>239.51350132320005</v>
      </c>
      <c r="G14" s="326">
        <f t="shared" si="0"/>
        <v>239.51350132320005</v>
      </c>
      <c r="J14" s="19"/>
    </row>
    <row r="15" spans="2:10" ht="14.25" customHeight="1">
      <c r="B15" s="230"/>
      <c r="C15" s="231">
        <v>20116075</v>
      </c>
      <c r="D15" s="232" t="s">
        <v>84</v>
      </c>
      <c r="E15" s="232">
        <v>16</v>
      </c>
      <c r="F15" s="222">
        <v>528.2025093072001</v>
      </c>
      <c r="G15" s="326">
        <f t="shared" si="0"/>
        <v>528.2025093072001</v>
      </c>
      <c r="J15" s="19"/>
    </row>
    <row r="16" spans="2:10" ht="14.25" customHeight="1">
      <c r="B16" s="230"/>
      <c r="C16" s="231">
        <v>20116090</v>
      </c>
      <c r="D16" s="232" t="s">
        <v>85</v>
      </c>
      <c r="E16" s="232">
        <v>10</v>
      </c>
      <c r="F16" s="222">
        <v>802.15951196160006</v>
      </c>
      <c r="G16" s="326">
        <f t="shared" si="0"/>
        <v>802.15951196160006</v>
      </c>
      <c r="J16" s="19"/>
    </row>
    <row r="17" spans="2:10" ht="14.25" customHeight="1">
      <c r="B17" s="230"/>
      <c r="C17" s="231">
        <v>20116110</v>
      </c>
      <c r="D17" s="232" t="s">
        <v>86</v>
      </c>
      <c r="E17" s="232">
        <v>5</v>
      </c>
      <c r="F17" s="222">
        <v>1499.3246413392003</v>
      </c>
      <c r="G17" s="326">
        <f t="shared" si="0"/>
        <v>1499.3246413392003</v>
      </c>
      <c r="J17" s="19"/>
    </row>
    <row r="18" spans="2:10" ht="14.25" customHeight="1" thickBot="1">
      <c r="B18" s="249"/>
      <c r="C18" s="250"/>
      <c r="D18" s="251"/>
      <c r="E18" s="251"/>
      <c r="F18" s="275"/>
      <c r="G18" s="207"/>
      <c r="J18" s="19"/>
    </row>
    <row r="19" spans="2:10" ht="9.9499999999999993" customHeight="1" thickBot="1">
      <c r="B19" s="244"/>
      <c r="C19" s="28"/>
      <c r="F19" s="277"/>
      <c r="G19" s="284"/>
      <c r="J19" s="19"/>
    </row>
    <row r="20" spans="2:10" ht="14.25" customHeight="1">
      <c r="B20" s="347"/>
      <c r="C20" s="286"/>
      <c r="D20" s="287"/>
      <c r="E20" s="287"/>
      <c r="F20" s="635"/>
      <c r="G20" s="636"/>
    </row>
    <row r="21" spans="2:10" ht="14.25" customHeight="1">
      <c r="B21" s="678"/>
      <c r="C21" s="741">
        <v>22516025</v>
      </c>
      <c r="D21" s="240" t="s">
        <v>89</v>
      </c>
      <c r="E21" s="240">
        <v>160</v>
      </c>
      <c r="F21" s="324">
        <v>54.684239999999996</v>
      </c>
      <c r="G21" s="325">
        <f t="shared" ref="G21:G28" si="1">F21*(100-$G$5)/100</f>
        <v>54.684240000000003</v>
      </c>
    </row>
    <row r="22" spans="2:10" ht="14.25" customHeight="1">
      <c r="B22" s="626" t="s">
        <v>1482</v>
      </c>
      <c r="C22" s="795">
        <v>22516032</v>
      </c>
      <c r="D22" s="232" t="s">
        <v>88</v>
      </c>
      <c r="E22" s="232">
        <v>100</v>
      </c>
      <c r="F22" s="222">
        <v>105.49656000000002</v>
      </c>
      <c r="G22" s="326">
        <f t="shared" si="1"/>
        <v>105.49656</v>
      </c>
    </row>
    <row r="23" spans="2:10" ht="14.25" customHeight="1">
      <c r="B23" s="626" t="s">
        <v>1481</v>
      </c>
      <c r="C23" s="795">
        <v>22516040</v>
      </c>
      <c r="D23" s="232" t="s">
        <v>87</v>
      </c>
      <c r="E23" s="232">
        <v>60</v>
      </c>
      <c r="F23" s="222">
        <v>162.55699200000001</v>
      </c>
      <c r="G23" s="326">
        <f t="shared" si="1"/>
        <v>162.55699200000001</v>
      </c>
    </row>
    <row r="24" spans="2:10" ht="14.25" customHeight="1">
      <c r="B24" s="65"/>
      <c r="C24" s="741">
        <v>22516050</v>
      </c>
      <c r="D24" s="240" t="s">
        <v>82</v>
      </c>
      <c r="E24" s="240">
        <v>35</v>
      </c>
      <c r="F24" s="324">
        <v>198.4873562256</v>
      </c>
      <c r="G24" s="325">
        <f t="shared" si="1"/>
        <v>198.48735622559997</v>
      </c>
      <c r="J24" s="19"/>
    </row>
    <row r="25" spans="2:10" ht="14.25" customHeight="1">
      <c r="B25" s="65"/>
      <c r="C25" s="231">
        <v>22516063</v>
      </c>
      <c r="D25" s="232" t="s">
        <v>83</v>
      </c>
      <c r="E25" s="232">
        <v>20</v>
      </c>
      <c r="F25" s="222">
        <v>229.66382587200002</v>
      </c>
      <c r="G25" s="326">
        <f t="shared" si="1"/>
        <v>229.66382587200002</v>
      </c>
      <c r="J25" s="19"/>
    </row>
    <row r="26" spans="2:10" ht="14.25" customHeight="1">
      <c r="B26" s="117"/>
      <c r="C26" s="231">
        <v>22516075</v>
      </c>
      <c r="D26" s="232" t="s">
        <v>84</v>
      </c>
      <c r="E26" s="232">
        <v>16</v>
      </c>
      <c r="F26" s="222">
        <v>587.25198161760011</v>
      </c>
      <c r="G26" s="326">
        <f t="shared" si="1"/>
        <v>587.25198161760011</v>
      </c>
      <c r="J26" s="19"/>
    </row>
    <row r="27" spans="2:10" ht="14.25" customHeight="1">
      <c r="B27" s="100"/>
      <c r="C27" s="239">
        <v>22516090</v>
      </c>
      <c r="D27" s="240" t="s">
        <v>85</v>
      </c>
      <c r="E27" s="240">
        <v>10</v>
      </c>
      <c r="F27" s="324">
        <v>892.3854539184</v>
      </c>
      <c r="G27" s="325">
        <f t="shared" si="1"/>
        <v>892.3854539184</v>
      </c>
      <c r="J27" s="19"/>
    </row>
    <row r="28" spans="2:10" ht="14.25" customHeight="1">
      <c r="B28" s="97"/>
      <c r="C28" s="231">
        <v>22516110</v>
      </c>
      <c r="D28" s="232" t="s">
        <v>86</v>
      </c>
      <c r="E28" s="232">
        <v>5</v>
      </c>
      <c r="F28" s="222">
        <v>1666.6476730176</v>
      </c>
      <c r="G28" s="326">
        <f t="shared" si="1"/>
        <v>1666.6476730176</v>
      </c>
      <c r="J28" s="19"/>
    </row>
    <row r="29" spans="2:10" ht="14.25" customHeight="1" thickBot="1">
      <c r="B29" s="249"/>
      <c r="C29" s="250"/>
      <c r="D29" s="250"/>
      <c r="E29" s="250"/>
      <c r="F29" s="206"/>
      <c r="G29" s="207"/>
      <c r="J29" s="19"/>
    </row>
    <row r="30" spans="2:10" ht="9.9499999999999993" customHeight="1" thickBot="1">
      <c r="B30" s="244"/>
      <c r="C30" s="28"/>
      <c r="D30" s="28"/>
      <c r="E30" s="28"/>
      <c r="F30" s="284"/>
      <c r="G30" s="284"/>
      <c r="J30" s="19"/>
    </row>
    <row r="31" spans="2:10" ht="14.25" customHeight="1">
      <c r="B31" s="229"/>
      <c r="C31" s="269"/>
      <c r="D31" s="105"/>
      <c r="E31" s="105"/>
      <c r="F31" s="290"/>
      <c r="G31" s="625"/>
      <c r="H31" s="303"/>
      <c r="J31" s="19"/>
    </row>
    <row r="32" spans="2:10" ht="14.25" customHeight="1">
      <c r="B32" s="100"/>
      <c r="C32" s="741">
        <v>2071602016</v>
      </c>
      <c r="D32" s="240" t="s">
        <v>92</v>
      </c>
      <c r="E32" s="240" t="s">
        <v>1750</v>
      </c>
      <c r="F32" s="324">
        <v>57.422029017600011</v>
      </c>
      <c r="G32" s="325">
        <f t="shared" ref="G32:G50" si="2">F32*(100-$G$5)/100</f>
        <v>57.422029017600011</v>
      </c>
      <c r="J32" s="19"/>
    </row>
    <row r="33" spans="2:10" ht="14.25" customHeight="1">
      <c r="B33" s="626" t="s">
        <v>1484</v>
      </c>
      <c r="C33" s="795">
        <v>2071602516</v>
      </c>
      <c r="D33" s="232" t="s">
        <v>93</v>
      </c>
      <c r="E33" s="232" t="s">
        <v>1751</v>
      </c>
      <c r="F33" s="222">
        <v>59.061617409600018</v>
      </c>
      <c r="G33" s="368">
        <f t="shared" si="2"/>
        <v>59.061617409600018</v>
      </c>
      <c r="J33" s="19"/>
    </row>
    <row r="34" spans="2:10" ht="14.25" customHeight="1">
      <c r="B34" s="626" t="s">
        <v>1485</v>
      </c>
      <c r="C34" s="795">
        <v>2071602520</v>
      </c>
      <c r="D34" s="232" t="s">
        <v>94</v>
      </c>
      <c r="E34" s="232" t="s">
        <v>1752</v>
      </c>
      <c r="F34" s="222">
        <v>59.061617409600018</v>
      </c>
      <c r="G34" s="326">
        <f t="shared" si="2"/>
        <v>59.061617409600018</v>
      </c>
      <c r="J34" s="19"/>
    </row>
    <row r="35" spans="2:10" ht="14.25" customHeight="1">
      <c r="B35" s="4"/>
      <c r="C35" s="795">
        <v>2071603220</v>
      </c>
      <c r="D35" s="232" t="s">
        <v>95</v>
      </c>
      <c r="E35" s="232" t="s">
        <v>1753</v>
      </c>
      <c r="F35" s="222">
        <v>75.457501329600007</v>
      </c>
      <c r="G35" s="326">
        <f t="shared" si="2"/>
        <v>75.457501329600007</v>
      </c>
      <c r="J35" s="19"/>
    </row>
    <row r="36" spans="2:10" ht="14.25" customHeight="1">
      <c r="B36" s="230"/>
      <c r="C36" s="795">
        <v>2071603225</v>
      </c>
      <c r="D36" s="232" t="s">
        <v>96</v>
      </c>
      <c r="E36" s="232" t="s">
        <v>1754</v>
      </c>
      <c r="F36" s="222">
        <v>77.097089721600014</v>
      </c>
      <c r="G36" s="326">
        <f t="shared" si="2"/>
        <v>77.097089721600014</v>
      </c>
      <c r="J36" s="19"/>
    </row>
    <row r="37" spans="2:10" ht="14.25" customHeight="1">
      <c r="B37" s="230"/>
      <c r="C37" s="795">
        <v>2071604025</v>
      </c>
      <c r="D37" s="232" t="s">
        <v>97</v>
      </c>
      <c r="E37" s="232">
        <v>100</v>
      </c>
      <c r="F37" s="222">
        <v>113.6408</v>
      </c>
      <c r="G37" s="326">
        <f t="shared" si="2"/>
        <v>113.6408</v>
      </c>
      <c r="J37" s="19"/>
    </row>
    <row r="38" spans="2:10" ht="14.25" customHeight="1">
      <c r="B38" s="230"/>
      <c r="C38" s="795">
        <v>2071604032</v>
      </c>
      <c r="D38" s="232" t="s">
        <v>98</v>
      </c>
      <c r="E38" s="232">
        <v>85</v>
      </c>
      <c r="F38" s="222">
        <v>113.6408</v>
      </c>
      <c r="G38" s="326">
        <f t="shared" si="2"/>
        <v>113.6408</v>
      </c>
      <c r="J38" s="19"/>
    </row>
    <row r="39" spans="2:10" ht="14.25" customHeight="1">
      <c r="B39" s="816"/>
      <c r="C39" s="795">
        <v>2071605025</v>
      </c>
      <c r="D39" s="232" t="s">
        <v>174</v>
      </c>
      <c r="E39" s="232">
        <v>65</v>
      </c>
      <c r="F39" s="222">
        <v>160.75253301120003</v>
      </c>
      <c r="G39" s="326">
        <f t="shared" si="2"/>
        <v>160.75253301120003</v>
      </c>
      <c r="J39" s="19"/>
    </row>
    <row r="40" spans="2:10" ht="14.25" customHeight="1">
      <c r="B40" s="230"/>
      <c r="C40" s="795">
        <v>2071605032</v>
      </c>
      <c r="D40" s="232" t="s">
        <v>99</v>
      </c>
      <c r="E40" s="232">
        <v>60</v>
      </c>
      <c r="F40" s="222">
        <v>160.75253301120003</v>
      </c>
      <c r="G40" s="326">
        <f t="shared" si="2"/>
        <v>160.75253301120003</v>
      </c>
      <c r="J40" s="19"/>
    </row>
    <row r="41" spans="2:10" ht="14.25" customHeight="1">
      <c r="B41" s="230"/>
      <c r="C41" s="795">
        <v>2071605040</v>
      </c>
      <c r="D41" s="232" t="s">
        <v>100</v>
      </c>
      <c r="E41" s="232">
        <v>60</v>
      </c>
      <c r="F41" s="222">
        <v>164.03170979520004</v>
      </c>
      <c r="G41" s="326">
        <f t="shared" si="2"/>
        <v>164.03170979520004</v>
      </c>
      <c r="J41" s="19"/>
    </row>
    <row r="42" spans="2:10" ht="14.25" customHeight="1">
      <c r="B42" s="816"/>
      <c r="C42" s="795">
        <v>2071606325</v>
      </c>
      <c r="D42" s="232" t="s">
        <v>314</v>
      </c>
      <c r="E42" s="232">
        <v>40</v>
      </c>
      <c r="F42" s="222">
        <v>198.4873562256</v>
      </c>
      <c r="G42" s="326">
        <f t="shared" si="2"/>
        <v>198.48735622559997</v>
      </c>
      <c r="J42" s="19"/>
    </row>
    <row r="43" spans="2:10" ht="14.25" customHeight="1">
      <c r="B43" s="230"/>
      <c r="C43" s="795">
        <v>2071606332</v>
      </c>
      <c r="D43" s="232" t="s">
        <v>281</v>
      </c>
      <c r="E43" s="232">
        <v>30</v>
      </c>
      <c r="F43" s="222">
        <v>198.48628800000003</v>
      </c>
      <c r="G43" s="326">
        <f t="shared" ref="G43" si="3">F43*(100-$G$5)/100</f>
        <v>198.48628800000003</v>
      </c>
      <c r="J43" s="19"/>
    </row>
    <row r="44" spans="2:10" ht="14.25" customHeight="1">
      <c r="B44" s="230"/>
      <c r="C44" s="795">
        <v>2071606340</v>
      </c>
      <c r="D44" s="232" t="s">
        <v>101</v>
      </c>
      <c r="E44" s="232">
        <v>40</v>
      </c>
      <c r="F44" s="222">
        <v>198.4873562256</v>
      </c>
      <c r="G44" s="326">
        <f t="shared" si="2"/>
        <v>198.48735622559997</v>
      </c>
      <c r="J44" s="19"/>
    </row>
    <row r="45" spans="2:10" ht="14.25" customHeight="1">
      <c r="B45" s="230"/>
      <c r="C45" s="795">
        <v>2071606350</v>
      </c>
      <c r="D45" s="232" t="s">
        <v>102</v>
      </c>
      <c r="E45" s="232">
        <v>30</v>
      </c>
      <c r="F45" s="222">
        <v>200.12694461760006</v>
      </c>
      <c r="G45" s="326">
        <f t="shared" si="2"/>
        <v>200.12694461760006</v>
      </c>
      <c r="J45" s="19"/>
    </row>
    <row r="46" spans="2:10" ht="14.25" customHeight="1">
      <c r="B46" s="230"/>
      <c r="C46" s="795">
        <v>2071607563</v>
      </c>
      <c r="D46" s="232" t="s">
        <v>103</v>
      </c>
      <c r="E46" s="232">
        <v>18</v>
      </c>
      <c r="F46" s="222">
        <v>528.2025093072001</v>
      </c>
      <c r="G46" s="326">
        <f t="shared" si="2"/>
        <v>528.2025093072001</v>
      </c>
      <c r="J46" s="19"/>
    </row>
    <row r="47" spans="2:10" ht="14.25" customHeight="1">
      <c r="B47" s="230"/>
      <c r="C47" s="795">
        <v>2071609063</v>
      </c>
      <c r="D47" s="232" t="s">
        <v>177</v>
      </c>
      <c r="E47" s="232">
        <v>12</v>
      </c>
      <c r="F47" s="222">
        <v>802.15574400000003</v>
      </c>
      <c r="G47" s="326">
        <f t="shared" ref="G47" si="4">F47*(100-$G$5)/100</f>
        <v>802.15574400000003</v>
      </c>
      <c r="J47" s="19"/>
    </row>
    <row r="48" spans="2:10" ht="14.25" customHeight="1">
      <c r="B48" s="230"/>
      <c r="C48" s="795">
        <v>2071609075</v>
      </c>
      <c r="D48" s="232" t="s">
        <v>176</v>
      </c>
      <c r="E48" s="232">
        <v>12</v>
      </c>
      <c r="F48" s="222">
        <v>802.15951196160006</v>
      </c>
      <c r="G48" s="326">
        <f t="shared" si="2"/>
        <v>802.15951196160006</v>
      </c>
      <c r="J48" s="19"/>
    </row>
    <row r="49" spans="2:18" ht="14.25" customHeight="1">
      <c r="B49" s="230"/>
      <c r="C49" s="795">
        <v>2071611075</v>
      </c>
      <c r="D49" s="232" t="s">
        <v>181</v>
      </c>
      <c r="E49" s="232">
        <v>8</v>
      </c>
      <c r="F49" s="222">
        <v>1540.33464</v>
      </c>
      <c r="G49" s="326">
        <f t="shared" ref="G49" si="5">F49*(100-$G$5)/100</f>
        <v>1540.33464</v>
      </c>
      <c r="J49" s="19"/>
    </row>
    <row r="50" spans="2:18" ht="14.25" customHeight="1">
      <c r="B50" s="230"/>
      <c r="C50" s="795">
        <v>2071611090</v>
      </c>
      <c r="D50" s="232" t="s">
        <v>104</v>
      </c>
      <c r="E50" s="232">
        <v>8</v>
      </c>
      <c r="F50" s="222">
        <v>1540.3386413376002</v>
      </c>
      <c r="G50" s="326">
        <f t="shared" si="2"/>
        <v>1540.3386413376002</v>
      </c>
      <c r="J50" s="19"/>
    </row>
    <row r="51" spans="2:18" ht="14.25" customHeight="1" thickBot="1">
      <c r="B51" s="249"/>
      <c r="C51" s="250"/>
      <c r="D51" s="251"/>
      <c r="E51" s="251"/>
      <c r="F51" s="275"/>
      <c r="G51" s="207"/>
      <c r="J51" s="19"/>
    </row>
    <row r="52" spans="2:18" ht="9.9499999999999993" customHeight="1" thickBot="1">
      <c r="B52" s="244"/>
      <c r="C52" s="28"/>
      <c r="F52" s="277"/>
      <c r="G52" s="284"/>
      <c r="J52" s="19"/>
    </row>
    <row r="53" spans="2:18" ht="9.9499999999999993" customHeight="1">
      <c r="B53" s="828"/>
      <c r="C53" s="829"/>
      <c r="D53" s="830"/>
      <c r="E53" s="830"/>
      <c r="F53" s="831"/>
      <c r="G53" s="832"/>
      <c r="J53" s="19"/>
    </row>
    <row r="54" spans="2:18" ht="18.75">
      <c r="B54" s="840"/>
      <c r="C54" s="843" t="s">
        <v>2346</v>
      </c>
      <c r="D54" s="843"/>
      <c r="E54" s="843"/>
      <c r="F54" s="843"/>
      <c r="G54" s="841"/>
      <c r="J54" s="19"/>
      <c r="M54" s="1167"/>
      <c r="N54" s="1167"/>
      <c r="O54" s="1167"/>
      <c r="P54" s="1167"/>
      <c r="Q54" s="1167"/>
      <c r="R54" s="1167"/>
    </row>
    <row r="55" spans="2:18" ht="9.9499999999999993" customHeight="1">
      <c r="B55" s="833"/>
      <c r="C55" s="838"/>
      <c r="F55" s="277"/>
      <c r="G55" s="679"/>
      <c r="J55" s="19"/>
      <c r="M55" s="244"/>
      <c r="N55" s="28"/>
      <c r="O55" s="245"/>
      <c r="P55" s="245"/>
      <c r="Q55" s="277"/>
      <c r="R55" s="284"/>
    </row>
    <row r="56" spans="2:18" ht="18.75">
      <c r="B56" s="833"/>
      <c r="C56" s="843" t="s">
        <v>2347</v>
      </c>
      <c r="F56" s="277"/>
      <c r="G56" s="679"/>
      <c r="J56" s="19"/>
      <c r="M56" s="244"/>
      <c r="N56" s="838"/>
      <c r="O56" s="245"/>
      <c r="P56" s="245"/>
      <c r="Q56" s="277"/>
      <c r="R56" s="284"/>
    </row>
    <row r="57" spans="2:18" ht="9.9499999999999993" customHeight="1">
      <c r="B57" s="839"/>
      <c r="C57" s="244"/>
      <c r="F57" s="277"/>
      <c r="G57" s="679"/>
      <c r="J57" s="19"/>
      <c r="M57" s="838"/>
      <c r="N57" s="28"/>
      <c r="O57" s="245"/>
      <c r="P57" s="245"/>
      <c r="Q57" s="277"/>
      <c r="R57" s="284"/>
    </row>
    <row r="58" spans="2:18" ht="18.75">
      <c r="B58" s="833"/>
      <c r="C58" s="842" t="s">
        <v>2348</v>
      </c>
      <c r="F58" s="277"/>
      <c r="G58" s="679"/>
      <c r="J58" s="19"/>
    </row>
    <row r="59" spans="2:18" ht="9.9499999999999993" customHeight="1" thickBot="1">
      <c r="B59" s="834"/>
      <c r="C59" s="835"/>
      <c r="D59" s="455"/>
      <c r="E59" s="455"/>
      <c r="F59" s="836"/>
      <c r="G59" s="837"/>
      <c r="J59" s="19"/>
    </row>
    <row r="60" spans="2:18" ht="9.9499999999999993" customHeight="1" thickBot="1">
      <c r="B60" s="244"/>
      <c r="C60" s="28"/>
      <c r="F60" s="277"/>
      <c r="G60" s="284"/>
      <c r="J60" s="19"/>
    </row>
    <row r="61" spans="2:18" ht="14.25" customHeight="1">
      <c r="B61" s="229"/>
      <c r="C61" s="235"/>
      <c r="D61" s="105"/>
      <c r="E61" s="105"/>
      <c r="F61" s="290"/>
      <c r="G61" s="291"/>
      <c r="J61" s="19"/>
    </row>
    <row r="62" spans="2:18" ht="14.25" customHeight="1">
      <c r="B62" s="626" t="s">
        <v>1487</v>
      </c>
      <c r="C62" s="741">
        <v>21116015</v>
      </c>
      <c r="D62" s="240" t="s">
        <v>1851</v>
      </c>
      <c r="E62" s="240" t="s">
        <v>1755</v>
      </c>
      <c r="F62" s="324">
        <v>40.999920000000003</v>
      </c>
      <c r="G62" s="325">
        <f t="shared" ref="G62" si="6">F62*(100-$G$5)/100</f>
        <v>40.999920000000003</v>
      </c>
      <c r="J62" s="19"/>
    </row>
    <row r="63" spans="2:18" ht="14.25" customHeight="1">
      <c r="B63" s="626" t="s">
        <v>1486</v>
      </c>
      <c r="C63" s="741">
        <v>21116016</v>
      </c>
      <c r="D63" s="240" t="s">
        <v>105</v>
      </c>
      <c r="E63" s="240" t="s">
        <v>1755</v>
      </c>
      <c r="F63" s="324">
        <v>41.001854899199998</v>
      </c>
      <c r="G63" s="325">
        <f t="shared" ref="G63:G93" si="7">F63*(100-$G$5)/100</f>
        <v>41.001854899199998</v>
      </c>
      <c r="J63" s="19"/>
    </row>
    <row r="64" spans="2:18" ht="14.25" customHeight="1">
      <c r="B64" s="626"/>
      <c r="C64" s="795">
        <v>21116017</v>
      </c>
      <c r="D64" s="232" t="s">
        <v>106</v>
      </c>
      <c r="E64" s="232" t="s">
        <v>1755</v>
      </c>
      <c r="F64" s="222">
        <v>41.001854899199998</v>
      </c>
      <c r="G64" s="326">
        <f t="shared" si="7"/>
        <v>41.001854899199998</v>
      </c>
      <c r="J64" s="19"/>
    </row>
    <row r="65" spans="2:10" ht="14.25" customHeight="1">
      <c r="B65" s="626"/>
      <c r="C65" s="795">
        <v>21116019</v>
      </c>
      <c r="D65" s="232" t="s">
        <v>1852</v>
      </c>
      <c r="E65" s="232" t="s">
        <v>1756</v>
      </c>
      <c r="F65" s="222">
        <v>42.654768000000004</v>
      </c>
      <c r="G65" s="326">
        <f t="shared" ref="G65" si="8">F65*(100-$G$5)/100</f>
        <v>42.654768000000004</v>
      </c>
      <c r="J65" s="19"/>
    </row>
    <row r="66" spans="2:10" ht="14.25" customHeight="1">
      <c r="B66" s="626"/>
      <c r="C66" s="795">
        <v>21116020</v>
      </c>
      <c r="D66" s="232" t="s">
        <v>107</v>
      </c>
      <c r="E66" s="232" t="s">
        <v>1756</v>
      </c>
      <c r="F66" s="222">
        <v>42.653588390400003</v>
      </c>
      <c r="G66" s="326">
        <f t="shared" si="7"/>
        <v>42.653588390400003</v>
      </c>
      <c r="J66" s="19"/>
    </row>
    <row r="67" spans="2:10" ht="14.25" customHeight="1">
      <c r="B67" s="4"/>
      <c r="C67" s="795">
        <v>21116022</v>
      </c>
      <c r="D67" s="232" t="s">
        <v>108</v>
      </c>
      <c r="E67" s="232" t="s">
        <v>1756</v>
      </c>
      <c r="F67" s="222">
        <v>42.653588390400003</v>
      </c>
      <c r="G67" s="326">
        <f t="shared" si="7"/>
        <v>42.653588390400003</v>
      </c>
      <c r="J67" s="19"/>
    </row>
    <row r="68" spans="2:10" ht="14.25" customHeight="1">
      <c r="B68" s="230"/>
      <c r="C68" s="795">
        <v>21116024</v>
      </c>
      <c r="D68" s="232" t="s">
        <v>109</v>
      </c>
      <c r="E68" s="232" t="s">
        <v>1750</v>
      </c>
      <c r="F68" s="222">
        <v>50.851530350400004</v>
      </c>
      <c r="G68" s="326">
        <f t="shared" si="7"/>
        <v>50.851530350400004</v>
      </c>
      <c r="J68" s="19"/>
    </row>
    <row r="69" spans="2:10" ht="14.25" customHeight="1">
      <c r="B69" s="230"/>
      <c r="C69" s="795">
        <v>21116025</v>
      </c>
      <c r="D69" s="232" t="s">
        <v>110</v>
      </c>
      <c r="E69" s="232" t="s">
        <v>1750</v>
      </c>
      <c r="F69" s="222">
        <v>50.851530350400004</v>
      </c>
      <c r="G69" s="326">
        <f t="shared" si="7"/>
        <v>50.851530350400004</v>
      </c>
      <c r="J69" s="19"/>
    </row>
    <row r="70" spans="2:10" ht="14.25" customHeight="1">
      <c r="B70" s="230"/>
      <c r="C70" s="795">
        <v>21116027</v>
      </c>
      <c r="D70" s="232" t="s">
        <v>111</v>
      </c>
      <c r="E70" s="232" t="s">
        <v>1757</v>
      </c>
      <c r="F70" s="222">
        <v>54.142852233600003</v>
      </c>
      <c r="G70" s="326">
        <f t="shared" si="7"/>
        <v>54.142852233600003</v>
      </c>
      <c r="J70" s="19"/>
    </row>
    <row r="71" spans="2:10" ht="14.25" customHeight="1">
      <c r="B71" s="230"/>
      <c r="C71" s="795">
        <v>21116030</v>
      </c>
      <c r="D71" s="232" t="s">
        <v>1853</v>
      </c>
      <c r="E71" s="232" t="s">
        <v>1758</v>
      </c>
      <c r="F71" s="222">
        <v>63.966239999999999</v>
      </c>
      <c r="G71" s="326">
        <f t="shared" ref="G71" si="9">F71*(100-$G$5)/100</f>
        <v>63.966239999999999</v>
      </c>
      <c r="J71" s="19"/>
    </row>
    <row r="72" spans="2:10" ht="14.25" customHeight="1">
      <c r="B72" s="230"/>
      <c r="C72" s="795">
        <v>21116031</v>
      </c>
      <c r="D72" s="232" t="s">
        <v>112</v>
      </c>
      <c r="E72" s="232" t="s">
        <v>1758</v>
      </c>
      <c r="F72" s="222">
        <v>63.968237486400007</v>
      </c>
      <c r="G72" s="326">
        <f t="shared" si="7"/>
        <v>63.9682374864</v>
      </c>
      <c r="J72" s="19"/>
    </row>
    <row r="73" spans="2:10" ht="14.25" customHeight="1">
      <c r="B73" s="230"/>
      <c r="C73" s="795">
        <v>21116032</v>
      </c>
      <c r="D73" s="232" t="s">
        <v>113</v>
      </c>
      <c r="E73" s="232" t="s">
        <v>1758</v>
      </c>
      <c r="F73" s="222">
        <v>63.968237486400007</v>
      </c>
      <c r="G73" s="326">
        <f t="shared" si="7"/>
        <v>63.9682374864</v>
      </c>
      <c r="J73" s="19"/>
    </row>
    <row r="74" spans="2:10" ht="14.25" customHeight="1">
      <c r="B74" s="230"/>
      <c r="C74" s="795">
        <v>21116033</v>
      </c>
      <c r="D74" s="232" t="s">
        <v>114</v>
      </c>
      <c r="E74" s="232" t="s">
        <v>1754</v>
      </c>
      <c r="F74" s="222">
        <v>68.899147761600005</v>
      </c>
      <c r="G74" s="326">
        <f t="shared" si="7"/>
        <v>68.899147761600005</v>
      </c>
      <c r="J74" s="19"/>
    </row>
    <row r="75" spans="2:10" ht="14.25" customHeight="1">
      <c r="B75" s="230"/>
      <c r="C75" s="795">
        <v>21116034</v>
      </c>
      <c r="D75" s="232" t="s">
        <v>1854</v>
      </c>
      <c r="E75" s="232" t="s">
        <v>1754</v>
      </c>
      <c r="F75" s="222">
        <v>68.898960000000017</v>
      </c>
      <c r="G75" s="326">
        <f t="shared" ref="G75" si="10">F75*(100-$G$5)/100</f>
        <v>68.898960000000017</v>
      </c>
      <c r="J75" s="19"/>
    </row>
    <row r="76" spans="2:10" ht="14.25" customHeight="1">
      <c r="B76" s="230"/>
      <c r="C76" s="795">
        <v>21116039</v>
      </c>
      <c r="D76" s="232" t="s">
        <v>115</v>
      </c>
      <c r="E76" s="232">
        <v>100</v>
      </c>
      <c r="F76" s="222">
        <v>91.853385249600009</v>
      </c>
      <c r="G76" s="326">
        <f t="shared" si="7"/>
        <v>91.853385249600009</v>
      </c>
      <c r="J76" s="19"/>
    </row>
    <row r="77" spans="2:10" ht="14.25" customHeight="1">
      <c r="B77" s="230"/>
      <c r="C77" s="795">
        <v>21116040</v>
      </c>
      <c r="D77" s="232" t="s">
        <v>116</v>
      </c>
      <c r="E77" s="232">
        <v>100</v>
      </c>
      <c r="F77" s="222">
        <v>91.853385249600009</v>
      </c>
      <c r="G77" s="326">
        <f t="shared" si="7"/>
        <v>91.853385249600009</v>
      </c>
      <c r="J77" s="19"/>
    </row>
    <row r="78" spans="2:10" ht="14.25" customHeight="1">
      <c r="B78" s="230"/>
      <c r="C78" s="795">
        <v>21116041</v>
      </c>
      <c r="D78" s="232" t="s">
        <v>122</v>
      </c>
      <c r="E78" s="232">
        <v>100</v>
      </c>
      <c r="F78" s="222">
        <v>91.853385249600009</v>
      </c>
      <c r="G78" s="326">
        <f t="shared" si="7"/>
        <v>91.853385249600009</v>
      </c>
      <c r="J78" s="19"/>
    </row>
    <row r="79" spans="2:10" ht="14.25" customHeight="1">
      <c r="B79" s="230"/>
      <c r="C79" s="795">
        <v>21116051</v>
      </c>
      <c r="D79" s="232" t="s">
        <v>123</v>
      </c>
      <c r="E79" s="232">
        <v>65</v>
      </c>
      <c r="F79" s="222">
        <v>127.95369600000001</v>
      </c>
      <c r="G79" s="326">
        <f t="shared" ref="G79" si="11">F79*(100-$G$5)/100</f>
        <v>127.95369599999999</v>
      </c>
      <c r="J79" s="19"/>
    </row>
    <row r="80" spans="2:10" ht="14.25" customHeight="1">
      <c r="B80" s="230"/>
      <c r="C80" s="795">
        <v>21116050</v>
      </c>
      <c r="D80" s="232" t="s">
        <v>117</v>
      </c>
      <c r="E80" s="232">
        <v>65</v>
      </c>
      <c r="F80" s="222">
        <v>127.94862007200001</v>
      </c>
      <c r="G80" s="326">
        <f t="shared" si="7"/>
        <v>127.94862007200001</v>
      </c>
      <c r="J80" s="19"/>
    </row>
    <row r="81" spans="2:10" ht="14.25" customHeight="1">
      <c r="B81" s="230"/>
      <c r="C81" s="795">
        <v>21116052</v>
      </c>
      <c r="D81" s="232" t="s">
        <v>124</v>
      </c>
      <c r="E81" s="232">
        <v>65</v>
      </c>
      <c r="F81" s="222">
        <v>127.95369600000001</v>
      </c>
      <c r="G81" s="326">
        <f t="shared" ref="G81:G82" si="12">F81*(100-$G$5)/100</f>
        <v>127.95369599999999</v>
      </c>
      <c r="J81" s="19"/>
    </row>
    <row r="82" spans="2:10" ht="14.25" customHeight="1">
      <c r="B82" s="230"/>
      <c r="C82" s="795">
        <v>21116062</v>
      </c>
      <c r="D82" s="232" t="s">
        <v>125</v>
      </c>
      <c r="E82" s="232">
        <v>45</v>
      </c>
      <c r="F82" s="222">
        <v>173.86511999999999</v>
      </c>
      <c r="G82" s="326">
        <f t="shared" si="12"/>
        <v>173.86511999999999</v>
      </c>
      <c r="J82" s="19"/>
    </row>
    <row r="83" spans="2:10" ht="14.25" customHeight="1">
      <c r="B83" s="230"/>
      <c r="C83" s="795">
        <v>21116063</v>
      </c>
      <c r="D83" s="232" t="s">
        <v>118</v>
      </c>
      <c r="E83" s="232">
        <v>45</v>
      </c>
      <c r="F83" s="222">
        <v>173.86924014720003</v>
      </c>
      <c r="G83" s="326">
        <f t="shared" si="7"/>
        <v>173.86924014720003</v>
      </c>
      <c r="J83" s="19"/>
    </row>
    <row r="84" spans="2:10" ht="14.25" customHeight="1">
      <c r="B84" s="230"/>
      <c r="C84" s="795">
        <v>21116064</v>
      </c>
      <c r="D84" s="232" t="s">
        <v>399</v>
      </c>
      <c r="E84" s="232">
        <v>40</v>
      </c>
      <c r="F84" s="222">
        <v>173.86511999999999</v>
      </c>
      <c r="G84" s="326">
        <f t="shared" ref="G84" si="13">F84*(100-$G$5)/100</f>
        <v>173.86511999999999</v>
      </c>
      <c r="J84" s="19"/>
    </row>
    <row r="85" spans="2:10" ht="14.25" customHeight="1">
      <c r="B85" s="230"/>
      <c r="C85" s="795">
        <v>21116074</v>
      </c>
      <c r="D85" s="232" t="s">
        <v>126</v>
      </c>
      <c r="E85" s="232">
        <v>26</v>
      </c>
      <c r="F85" s="222">
        <v>347.34983712000007</v>
      </c>
      <c r="G85" s="326">
        <f t="shared" si="7"/>
        <v>347.34983712000007</v>
      </c>
      <c r="J85" s="19"/>
    </row>
    <row r="86" spans="2:10" ht="14.25" customHeight="1">
      <c r="B86" s="230"/>
      <c r="C86" s="795">
        <v>21116075</v>
      </c>
      <c r="D86" s="232" t="s">
        <v>119</v>
      </c>
      <c r="E86" s="232">
        <v>26</v>
      </c>
      <c r="F86" s="222">
        <v>369.08956468800005</v>
      </c>
      <c r="G86" s="326">
        <f t="shared" si="7"/>
        <v>369.08956468800005</v>
      </c>
      <c r="J86" s="19"/>
    </row>
    <row r="87" spans="2:10" ht="14.25" customHeight="1">
      <c r="B87" s="230"/>
      <c r="C87" s="795">
        <v>21116076</v>
      </c>
      <c r="D87" s="232" t="s">
        <v>127</v>
      </c>
      <c r="E87" s="232">
        <v>26</v>
      </c>
      <c r="F87" s="222">
        <v>369.09475200000003</v>
      </c>
      <c r="G87" s="326">
        <f t="shared" ref="G87:G89" si="14">F87*(100-$G$5)/100</f>
        <v>369.09475200000003</v>
      </c>
      <c r="J87" s="19"/>
    </row>
    <row r="88" spans="2:10" ht="14.25" customHeight="1">
      <c r="B88" s="816"/>
      <c r="C88" s="795">
        <v>21116089</v>
      </c>
      <c r="D88" s="232" t="s">
        <v>1861</v>
      </c>
      <c r="E88" s="232">
        <v>16</v>
      </c>
      <c r="F88" s="222">
        <v>536.41473600000006</v>
      </c>
      <c r="G88" s="326">
        <f t="shared" si="14"/>
        <v>536.41473600000006</v>
      </c>
      <c r="J88" s="19"/>
    </row>
    <row r="89" spans="2:10" ht="14.25" customHeight="1">
      <c r="B89" s="230"/>
      <c r="C89" s="795">
        <v>21116091</v>
      </c>
      <c r="D89" s="232" t="s">
        <v>1855</v>
      </c>
      <c r="E89" s="232">
        <v>16</v>
      </c>
      <c r="F89" s="222">
        <v>536.41473600000006</v>
      </c>
      <c r="G89" s="326">
        <f t="shared" si="14"/>
        <v>536.41473600000006</v>
      </c>
      <c r="J89" s="19"/>
    </row>
    <row r="90" spans="2:10" ht="14.25" customHeight="1">
      <c r="B90" s="230"/>
      <c r="C90" s="795">
        <v>21116090</v>
      </c>
      <c r="D90" s="232" t="s">
        <v>120</v>
      </c>
      <c r="E90" s="232">
        <v>16</v>
      </c>
      <c r="F90" s="222">
        <v>536.41259636640007</v>
      </c>
      <c r="G90" s="326">
        <f t="shared" si="7"/>
        <v>536.41259636640007</v>
      </c>
      <c r="J90" s="19"/>
    </row>
    <row r="91" spans="2:10" ht="14.25" customHeight="1">
      <c r="B91" s="230"/>
      <c r="C91" s="795">
        <v>21116092</v>
      </c>
      <c r="D91" s="232" t="s">
        <v>1856</v>
      </c>
      <c r="E91" s="232">
        <v>16</v>
      </c>
      <c r="F91" s="222">
        <v>536.41473600000006</v>
      </c>
      <c r="G91" s="326">
        <f t="shared" ref="G91:G92" si="15">F91*(100-$G$5)/100</f>
        <v>536.41473600000006</v>
      </c>
      <c r="J91" s="19"/>
    </row>
    <row r="92" spans="2:10" ht="14.25" customHeight="1">
      <c r="B92" s="230"/>
      <c r="C92" s="795">
        <v>21116113</v>
      </c>
      <c r="D92" s="232" t="s">
        <v>1857</v>
      </c>
      <c r="E92" s="232">
        <v>8</v>
      </c>
      <c r="F92" s="222">
        <v>1103.9745600000001</v>
      </c>
      <c r="G92" s="326">
        <f t="shared" si="15"/>
        <v>1103.9745600000001</v>
      </c>
      <c r="J92" s="19"/>
    </row>
    <row r="93" spans="2:10" ht="14.25" customHeight="1">
      <c r="B93" s="230"/>
      <c r="C93" s="795">
        <v>21116110</v>
      </c>
      <c r="D93" s="232" t="s">
        <v>121</v>
      </c>
      <c r="E93" s="232">
        <v>8</v>
      </c>
      <c r="F93" s="222">
        <v>1103.9773721808001</v>
      </c>
      <c r="G93" s="326">
        <f t="shared" si="7"/>
        <v>1103.9773721808001</v>
      </c>
      <c r="J93" s="19"/>
    </row>
    <row r="94" spans="2:10" ht="14.25" customHeight="1" thickBot="1">
      <c r="B94" s="249"/>
      <c r="C94" s="250"/>
      <c r="D94" s="251"/>
      <c r="E94" s="251"/>
      <c r="F94" s="275"/>
      <c r="G94" s="207"/>
      <c r="J94" s="19"/>
    </row>
    <row r="95" spans="2:10" ht="9.9499999999999993" customHeight="1" thickBot="1">
      <c r="B95" s="244"/>
      <c r="C95" s="28"/>
      <c r="F95" s="277"/>
      <c r="G95" s="284"/>
      <c r="J95" s="19"/>
    </row>
    <row r="96" spans="2:10" ht="14.25" customHeight="1">
      <c r="B96" s="229"/>
      <c r="C96" s="235"/>
      <c r="D96" s="105"/>
      <c r="E96" s="105"/>
      <c r="F96" s="290"/>
      <c r="G96" s="291"/>
      <c r="J96" s="19"/>
    </row>
    <row r="97" spans="2:10" ht="14.25" customHeight="1">
      <c r="B97" s="230"/>
      <c r="C97" s="741">
        <v>22116015</v>
      </c>
      <c r="D97" s="240" t="s">
        <v>1851</v>
      </c>
      <c r="E97" s="240" t="s">
        <v>1755</v>
      </c>
      <c r="F97" s="324">
        <v>31.166304</v>
      </c>
      <c r="G97" s="325">
        <f t="shared" ref="G97" si="16">F97*(100-$G$5)/100</f>
        <v>31.166304</v>
      </c>
      <c r="J97" s="19"/>
    </row>
    <row r="98" spans="2:10" ht="14.25" customHeight="1">
      <c r="B98" s="626" t="s">
        <v>1487</v>
      </c>
      <c r="C98" s="741">
        <v>22116016</v>
      </c>
      <c r="D98" s="240" t="s">
        <v>105</v>
      </c>
      <c r="E98" s="240" t="s">
        <v>1755</v>
      </c>
      <c r="F98" s="324">
        <v>31.164324547200007</v>
      </c>
      <c r="G98" s="325">
        <f t="shared" ref="G98:G127" si="17">F98*(100-$G$5)/100</f>
        <v>31.164324547200007</v>
      </c>
      <c r="J98" s="19"/>
    </row>
    <row r="99" spans="2:10" ht="14.25" customHeight="1">
      <c r="B99" s="626" t="s">
        <v>1488</v>
      </c>
      <c r="C99" s="795">
        <v>22116017</v>
      </c>
      <c r="D99" s="232" t="s">
        <v>106</v>
      </c>
      <c r="E99" s="240" t="s">
        <v>1755</v>
      </c>
      <c r="F99" s="222">
        <v>31.164324547200007</v>
      </c>
      <c r="G99" s="326">
        <f t="shared" si="17"/>
        <v>31.164324547200007</v>
      </c>
      <c r="J99" s="19"/>
    </row>
    <row r="100" spans="2:10" ht="14.25" customHeight="1">
      <c r="B100" s="626"/>
      <c r="C100" s="795">
        <v>22116020</v>
      </c>
      <c r="D100" s="232" t="s">
        <v>107</v>
      </c>
      <c r="E100" s="232" t="s">
        <v>1756</v>
      </c>
      <c r="F100" s="222">
        <v>32.803912939200004</v>
      </c>
      <c r="G100" s="326">
        <f t="shared" si="17"/>
        <v>32.803912939200004</v>
      </c>
      <c r="J100" s="19"/>
    </row>
    <row r="101" spans="2:10" ht="14.25" customHeight="1">
      <c r="B101" s="4"/>
      <c r="C101" s="795">
        <v>22116021</v>
      </c>
      <c r="D101" s="232" t="s">
        <v>108</v>
      </c>
      <c r="E101" s="232" t="s">
        <v>1756</v>
      </c>
      <c r="F101" s="222">
        <v>32.803912939200004</v>
      </c>
      <c r="G101" s="326">
        <f t="shared" si="17"/>
        <v>32.803912939200004</v>
      </c>
      <c r="J101" s="19"/>
    </row>
    <row r="102" spans="2:10" ht="14.25" customHeight="1">
      <c r="B102" s="4"/>
      <c r="C102" s="795">
        <v>22116022</v>
      </c>
      <c r="D102" s="232" t="s">
        <v>1858</v>
      </c>
      <c r="E102" s="232" t="s">
        <v>1762</v>
      </c>
      <c r="F102" s="222">
        <v>32.803912939200004</v>
      </c>
      <c r="G102" s="326">
        <f t="shared" ref="G102" si="18">F102*(100-$G$5)/100</f>
        <v>32.803912939200004</v>
      </c>
      <c r="J102" s="19"/>
    </row>
    <row r="103" spans="2:10" ht="14.25" customHeight="1">
      <c r="B103" s="230"/>
      <c r="C103" s="795">
        <v>22116024</v>
      </c>
      <c r="D103" s="232" t="s">
        <v>109</v>
      </c>
      <c r="E103" s="232" t="s">
        <v>1750</v>
      </c>
      <c r="F103" s="222">
        <v>37.722678115200004</v>
      </c>
      <c r="G103" s="326">
        <f t="shared" si="17"/>
        <v>37.722678115200004</v>
      </c>
      <c r="J103" s="19"/>
    </row>
    <row r="104" spans="2:10" ht="14.25" customHeight="1">
      <c r="B104" s="230"/>
      <c r="C104" s="795">
        <v>22116025</v>
      </c>
      <c r="D104" s="232" t="s">
        <v>110</v>
      </c>
      <c r="E104" s="232" t="s">
        <v>1757</v>
      </c>
      <c r="F104" s="222">
        <v>37.722678115200004</v>
      </c>
      <c r="G104" s="326">
        <f t="shared" si="17"/>
        <v>37.722678115200004</v>
      </c>
      <c r="J104" s="19"/>
    </row>
    <row r="105" spans="2:10" ht="14.25" customHeight="1">
      <c r="B105" s="230"/>
      <c r="C105" s="795">
        <v>22116026</v>
      </c>
      <c r="D105" s="232" t="s">
        <v>111</v>
      </c>
      <c r="E105" s="232" t="s">
        <v>1757</v>
      </c>
      <c r="F105" s="222">
        <v>37.722678115200004</v>
      </c>
      <c r="G105" s="326">
        <f t="shared" si="17"/>
        <v>37.722678115200004</v>
      </c>
      <c r="J105" s="19"/>
    </row>
    <row r="106" spans="2:10" ht="14.25" customHeight="1">
      <c r="B106" s="230"/>
      <c r="C106" s="795">
        <v>22116030</v>
      </c>
      <c r="D106" s="232" t="s">
        <v>1853</v>
      </c>
      <c r="E106" s="232" t="s">
        <v>1753</v>
      </c>
      <c r="F106" s="222">
        <v>54.143232000000005</v>
      </c>
      <c r="G106" s="326">
        <f t="shared" ref="G106" si="19">F106*(100-$G$5)/100</f>
        <v>54.143232000000005</v>
      </c>
      <c r="J106" s="19"/>
    </row>
    <row r="107" spans="2:10" ht="14.25" customHeight="1">
      <c r="B107" s="230"/>
      <c r="C107" s="795">
        <v>22116031</v>
      </c>
      <c r="D107" s="232" t="s">
        <v>112</v>
      </c>
      <c r="E107" s="232" t="s">
        <v>1753</v>
      </c>
      <c r="F107" s="222">
        <v>54.142852233600003</v>
      </c>
      <c r="G107" s="326">
        <f t="shared" si="17"/>
        <v>54.142852233600003</v>
      </c>
      <c r="J107" s="19"/>
    </row>
    <row r="108" spans="2:10" ht="14.25" customHeight="1">
      <c r="B108" s="230"/>
      <c r="C108" s="795">
        <v>22116032</v>
      </c>
      <c r="D108" s="232" t="s">
        <v>113</v>
      </c>
      <c r="E108" s="232" t="s">
        <v>1753</v>
      </c>
      <c r="F108" s="222">
        <v>54.142852233600003</v>
      </c>
      <c r="G108" s="326">
        <f t="shared" si="17"/>
        <v>54.142852233600003</v>
      </c>
      <c r="J108" s="19"/>
    </row>
    <row r="109" spans="2:10" ht="14.25" customHeight="1">
      <c r="B109" s="230"/>
      <c r="C109" s="795">
        <v>22116033</v>
      </c>
      <c r="D109" s="232" t="s">
        <v>114</v>
      </c>
      <c r="E109" s="232" t="s">
        <v>1753</v>
      </c>
      <c r="F109" s="222">
        <v>54.142852233600003</v>
      </c>
      <c r="G109" s="326">
        <f t="shared" si="17"/>
        <v>54.142852233600003</v>
      </c>
      <c r="J109" s="19"/>
    </row>
    <row r="110" spans="2:10" ht="14.25" customHeight="1">
      <c r="B110" s="230"/>
      <c r="C110" s="795">
        <v>22116034</v>
      </c>
      <c r="D110" s="232" t="s">
        <v>1854</v>
      </c>
      <c r="E110" s="232" t="s">
        <v>1754</v>
      </c>
      <c r="F110" s="222">
        <v>54.143232000000005</v>
      </c>
      <c r="G110" s="326">
        <f t="shared" ref="G110" si="20">F110*(100-$G$5)/100</f>
        <v>54.143232000000005</v>
      </c>
      <c r="J110" s="19"/>
    </row>
    <row r="111" spans="2:10" ht="14.25" customHeight="1">
      <c r="B111" s="230"/>
      <c r="C111" s="795">
        <v>22116039</v>
      </c>
      <c r="D111" s="232" t="s">
        <v>115</v>
      </c>
      <c r="E111" s="232">
        <v>100</v>
      </c>
      <c r="F111" s="222">
        <v>77.097089721600014</v>
      </c>
      <c r="G111" s="326">
        <f t="shared" si="17"/>
        <v>77.097089721600014</v>
      </c>
      <c r="J111" s="19"/>
    </row>
    <row r="112" spans="2:10" ht="14.25" customHeight="1">
      <c r="B112" s="230"/>
      <c r="C112" s="795">
        <v>22116040</v>
      </c>
      <c r="D112" s="232" t="s">
        <v>116</v>
      </c>
      <c r="E112" s="232">
        <v>100</v>
      </c>
      <c r="F112" s="222">
        <v>77.097089721600014</v>
      </c>
      <c r="G112" s="326">
        <f t="shared" si="17"/>
        <v>77.097089721600014</v>
      </c>
      <c r="J112" s="19"/>
    </row>
    <row r="113" spans="2:10" ht="14.25" customHeight="1">
      <c r="B113" s="230"/>
      <c r="C113" s="795">
        <v>22116041</v>
      </c>
      <c r="D113" s="232" t="s">
        <v>122</v>
      </c>
      <c r="E113" s="232">
        <v>100</v>
      </c>
      <c r="F113" s="222">
        <v>77.097089721600014</v>
      </c>
      <c r="G113" s="326">
        <f t="shared" si="17"/>
        <v>77.097089721600014</v>
      </c>
      <c r="J113" s="19"/>
    </row>
    <row r="114" spans="2:10" ht="14.25" customHeight="1">
      <c r="B114" s="230"/>
      <c r="C114" s="795">
        <v>22116042</v>
      </c>
      <c r="D114" s="232" t="s">
        <v>1859</v>
      </c>
      <c r="E114" s="232">
        <v>100</v>
      </c>
      <c r="F114" s="222">
        <v>77.097089721600014</v>
      </c>
      <c r="G114" s="326">
        <f t="shared" ref="G114:G116" si="21">F114*(100-$G$5)/100</f>
        <v>77.097089721600014</v>
      </c>
      <c r="J114" s="19"/>
    </row>
    <row r="115" spans="2:10" ht="14.25" customHeight="1">
      <c r="B115" s="230"/>
      <c r="C115" s="795">
        <v>22116048</v>
      </c>
      <c r="D115" s="232" t="s">
        <v>1860</v>
      </c>
      <c r="E115" s="232">
        <v>80</v>
      </c>
      <c r="F115" s="222">
        <v>95.153760000000005</v>
      </c>
      <c r="G115" s="326">
        <f t="shared" si="21"/>
        <v>95.153760000000005</v>
      </c>
      <c r="J115" s="19"/>
    </row>
    <row r="116" spans="2:10" ht="14.25" customHeight="1">
      <c r="B116" s="230"/>
      <c r="C116" s="795">
        <v>22116049</v>
      </c>
      <c r="D116" s="232" t="s">
        <v>123</v>
      </c>
      <c r="E116" s="232">
        <v>80</v>
      </c>
      <c r="F116" s="222">
        <v>95.15685223200002</v>
      </c>
      <c r="G116" s="326">
        <f t="shared" si="21"/>
        <v>95.15685223200002</v>
      </c>
      <c r="J116" s="19"/>
    </row>
    <row r="117" spans="2:10" ht="14.25" customHeight="1">
      <c r="B117" s="230"/>
      <c r="C117" s="795">
        <v>22116050</v>
      </c>
      <c r="D117" s="232" t="s">
        <v>117</v>
      </c>
      <c r="E117" s="232">
        <v>80</v>
      </c>
      <c r="F117" s="222">
        <v>96.772150425600003</v>
      </c>
      <c r="G117" s="326">
        <f t="shared" si="17"/>
        <v>96.772150425600017</v>
      </c>
      <c r="J117" s="19"/>
    </row>
    <row r="118" spans="2:10" ht="14.25" customHeight="1">
      <c r="B118" s="230"/>
      <c r="C118" s="795">
        <v>22116051</v>
      </c>
      <c r="D118" s="232" t="s">
        <v>124</v>
      </c>
      <c r="E118" s="232">
        <v>70</v>
      </c>
      <c r="F118" s="222">
        <v>101.6787705024</v>
      </c>
      <c r="G118" s="326">
        <f t="shared" si="17"/>
        <v>101.6787705024</v>
      </c>
      <c r="J118" s="19"/>
    </row>
    <row r="119" spans="2:10" ht="14.25" customHeight="1">
      <c r="B119" s="230"/>
      <c r="C119" s="795">
        <v>22116062</v>
      </c>
      <c r="D119" s="232" t="s">
        <v>125</v>
      </c>
      <c r="E119" s="232">
        <v>45</v>
      </c>
      <c r="F119" s="222">
        <v>152.56673615040003</v>
      </c>
      <c r="G119" s="326">
        <f t="shared" si="17"/>
        <v>152.56673615040003</v>
      </c>
      <c r="J119" s="19"/>
    </row>
    <row r="120" spans="2:10" ht="14.25" customHeight="1">
      <c r="B120" s="230"/>
      <c r="C120" s="795">
        <v>22116063</v>
      </c>
      <c r="D120" s="232" t="s">
        <v>118</v>
      </c>
      <c r="E120" s="232">
        <v>45</v>
      </c>
      <c r="F120" s="222">
        <v>154.18203434400002</v>
      </c>
      <c r="G120" s="326">
        <f t="shared" si="17"/>
        <v>154.18203434400002</v>
      </c>
      <c r="J120" s="19"/>
    </row>
    <row r="121" spans="2:10" ht="14.25" customHeight="1">
      <c r="B121" s="230"/>
      <c r="C121" s="795">
        <v>22116064</v>
      </c>
      <c r="D121" s="232" t="s">
        <v>399</v>
      </c>
      <c r="E121" s="232">
        <v>40</v>
      </c>
      <c r="F121" s="222">
        <v>154.18203434400002</v>
      </c>
      <c r="G121" s="326">
        <f t="shared" si="17"/>
        <v>154.18203434400002</v>
      </c>
      <c r="J121" s="19"/>
    </row>
    <row r="122" spans="2:10" ht="14.25" customHeight="1">
      <c r="B122" s="230"/>
      <c r="C122" s="795">
        <v>22116074</v>
      </c>
      <c r="D122" s="232" t="s">
        <v>126</v>
      </c>
      <c r="E122" s="232">
        <v>26</v>
      </c>
      <c r="F122" s="222">
        <v>316.59844594560002</v>
      </c>
      <c r="G122" s="326">
        <f t="shared" si="17"/>
        <v>316.59844594560002</v>
      </c>
      <c r="J122" s="19"/>
    </row>
    <row r="123" spans="2:10" ht="14.25" customHeight="1">
      <c r="B123" s="230"/>
      <c r="C123" s="795">
        <v>22116075</v>
      </c>
      <c r="D123" s="232" t="s">
        <v>119</v>
      </c>
      <c r="E123" s="232">
        <v>26</v>
      </c>
      <c r="F123" s="222">
        <v>323.16894461279998</v>
      </c>
      <c r="G123" s="326">
        <f t="shared" si="17"/>
        <v>323.16894461279998</v>
      </c>
      <c r="J123" s="19"/>
    </row>
    <row r="124" spans="2:10" ht="14.25" customHeight="1">
      <c r="B124" s="230"/>
      <c r="C124" s="795">
        <v>22116076</v>
      </c>
      <c r="D124" s="232" t="s">
        <v>127</v>
      </c>
      <c r="E124" s="232">
        <v>26</v>
      </c>
      <c r="F124" s="222">
        <v>282.15494461439999</v>
      </c>
      <c r="G124" s="326">
        <f t="shared" si="17"/>
        <v>282.15494461439999</v>
      </c>
      <c r="J124" s="19"/>
    </row>
    <row r="125" spans="2:10" ht="14.25" customHeight="1">
      <c r="B125" s="230"/>
      <c r="C125" s="795">
        <v>22116091</v>
      </c>
      <c r="D125" s="232" t="s">
        <v>1861</v>
      </c>
      <c r="E125" s="232">
        <v>16</v>
      </c>
      <c r="F125" s="222">
        <v>488.84846400000004</v>
      </c>
      <c r="G125" s="326">
        <f t="shared" ref="G125" si="22">F125*(100-$G$5)/100</f>
        <v>488.84846400000004</v>
      </c>
      <c r="J125" s="19"/>
    </row>
    <row r="126" spans="2:10" ht="14.25" customHeight="1">
      <c r="B126" s="230"/>
      <c r="C126" s="795">
        <v>22116092</v>
      </c>
      <c r="D126" s="232" t="s">
        <v>1855</v>
      </c>
      <c r="E126" s="232">
        <v>16</v>
      </c>
      <c r="F126" s="222">
        <v>488.84846400000004</v>
      </c>
      <c r="G126" s="326">
        <f t="shared" ref="G126" si="23">F126*(100-$G$5)/100</f>
        <v>488.84846400000004</v>
      </c>
      <c r="J126" s="19"/>
    </row>
    <row r="127" spans="2:10" ht="14.25" customHeight="1">
      <c r="B127" s="230"/>
      <c r="C127" s="795">
        <v>22116090</v>
      </c>
      <c r="D127" s="232" t="s">
        <v>120</v>
      </c>
      <c r="E127" s="232">
        <v>16</v>
      </c>
      <c r="F127" s="222">
        <v>488.85238789919998</v>
      </c>
      <c r="G127" s="326">
        <f t="shared" si="17"/>
        <v>488.85238789919998</v>
      </c>
      <c r="J127" s="19"/>
    </row>
    <row r="128" spans="2:10" ht="14.25" customHeight="1">
      <c r="B128" s="230"/>
      <c r="C128" s="795">
        <v>22116094</v>
      </c>
      <c r="D128" s="232" t="s">
        <v>1856</v>
      </c>
      <c r="E128" s="232">
        <v>16</v>
      </c>
      <c r="F128" s="222">
        <v>488.85238789919998</v>
      </c>
      <c r="G128" s="326">
        <f t="shared" ref="G128:G131" si="24">F128*(100-$G$5)/100</f>
        <v>488.85238789919998</v>
      </c>
      <c r="J128" s="19"/>
    </row>
    <row r="129" spans="2:10" ht="14.25" customHeight="1">
      <c r="B129" s="230"/>
      <c r="C129" s="795">
        <v>22116102</v>
      </c>
      <c r="D129" s="232" t="s">
        <v>1862</v>
      </c>
      <c r="E129" s="232">
        <v>8</v>
      </c>
      <c r="F129" s="222">
        <v>1020.319872</v>
      </c>
      <c r="G129" s="326">
        <f t="shared" si="24"/>
        <v>1020.319872</v>
      </c>
      <c r="J129" s="19"/>
    </row>
    <row r="130" spans="2:10" ht="14.25" customHeight="1">
      <c r="B130" s="230"/>
      <c r="C130" s="795">
        <v>22116103</v>
      </c>
      <c r="D130" s="232" t="s">
        <v>1857</v>
      </c>
      <c r="E130" s="232">
        <v>8</v>
      </c>
      <c r="F130" s="222">
        <v>1020.319872</v>
      </c>
      <c r="G130" s="326">
        <f t="shared" si="24"/>
        <v>1020.319872</v>
      </c>
      <c r="J130" s="19"/>
    </row>
    <row r="131" spans="2:10" ht="14.25" customHeight="1">
      <c r="B131" s="230"/>
      <c r="C131" s="795">
        <v>22116110</v>
      </c>
      <c r="D131" s="232" t="s">
        <v>121</v>
      </c>
      <c r="E131" s="232">
        <v>8</v>
      </c>
      <c r="F131" s="222">
        <v>1020.3219288912002</v>
      </c>
      <c r="G131" s="326">
        <f t="shared" si="24"/>
        <v>1020.3219288912002</v>
      </c>
      <c r="J131" s="19"/>
    </row>
    <row r="132" spans="2:10" ht="14.25" customHeight="1" thickBot="1">
      <c r="B132" s="249"/>
      <c r="C132" s="250"/>
      <c r="D132" s="251"/>
      <c r="E132" s="251"/>
      <c r="F132" s="275"/>
      <c r="G132" s="207"/>
      <c r="J132" s="19"/>
    </row>
    <row r="133" spans="2:10" ht="9.9499999999999993" customHeight="1" thickBot="1">
      <c r="B133" s="244"/>
      <c r="C133" s="28"/>
      <c r="F133" s="277"/>
      <c r="G133" s="284"/>
      <c r="J133" s="19"/>
    </row>
    <row r="134" spans="2:10" ht="14.25" customHeight="1">
      <c r="B134" s="229"/>
      <c r="C134" s="235"/>
      <c r="D134" s="105"/>
      <c r="E134" s="105"/>
      <c r="F134" s="290"/>
      <c r="G134" s="291"/>
      <c r="J134" s="19"/>
    </row>
    <row r="135" spans="2:10" ht="14.25" customHeight="1">
      <c r="B135" s="100"/>
      <c r="C135" s="239">
        <v>20616016</v>
      </c>
      <c r="D135" s="240">
        <v>16</v>
      </c>
      <c r="E135" s="240" t="s">
        <v>1759</v>
      </c>
      <c r="F135" s="324">
        <v>34.455646430400009</v>
      </c>
      <c r="G135" s="325">
        <f t="shared" ref="G135:G144" si="25">F135*(100-$G$5)/100</f>
        <v>34.455646430400009</v>
      </c>
      <c r="J135" s="19"/>
    </row>
    <row r="136" spans="2:10" ht="14.25" customHeight="1">
      <c r="B136" s="626" t="s">
        <v>1378</v>
      </c>
      <c r="C136" s="231">
        <v>20616020</v>
      </c>
      <c r="D136" s="232">
        <v>20</v>
      </c>
      <c r="E136" s="232" t="s">
        <v>1760</v>
      </c>
      <c r="F136" s="222">
        <v>36.095234822400002</v>
      </c>
      <c r="G136" s="326">
        <f t="shared" si="25"/>
        <v>36.095234822400002</v>
      </c>
      <c r="J136" s="19"/>
    </row>
    <row r="137" spans="2:10" ht="14.25" customHeight="1">
      <c r="B137" s="97"/>
      <c r="C137" s="231">
        <v>20616025</v>
      </c>
      <c r="D137" s="232">
        <v>25</v>
      </c>
      <c r="E137" s="232" t="s">
        <v>1761</v>
      </c>
      <c r="F137" s="222">
        <v>42.653588390400003</v>
      </c>
      <c r="G137" s="326">
        <f t="shared" si="25"/>
        <v>42.653588390400003</v>
      </c>
      <c r="J137" s="19"/>
    </row>
    <row r="138" spans="2:10" ht="14.25" customHeight="1">
      <c r="B138" s="4"/>
      <c r="C138" s="231">
        <v>20616032</v>
      </c>
      <c r="D138" s="232">
        <v>32</v>
      </c>
      <c r="E138" s="232" t="s">
        <v>1758</v>
      </c>
      <c r="F138" s="222">
        <v>55.7581504272</v>
      </c>
      <c r="G138" s="326">
        <f t="shared" si="25"/>
        <v>55.7581504272</v>
      </c>
      <c r="J138" s="19"/>
    </row>
    <row r="139" spans="2:10" ht="14.25" customHeight="1">
      <c r="B139" s="230"/>
      <c r="C139" s="231">
        <v>20616040</v>
      </c>
      <c r="D139" s="232">
        <v>40</v>
      </c>
      <c r="E139" s="232">
        <v>125</v>
      </c>
      <c r="F139" s="222">
        <v>83.655443289600015</v>
      </c>
      <c r="G139" s="326">
        <f t="shared" si="25"/>
        <v>83.655443289600001</v>
      </c>
      <c r="J139" s="19"/>
    </row>
    <row r="140" spans="2:10" ht="14.25" customHeight="1">
      <c r="B140" s="230"/>
      <c r="C140" s="231">
        <v>20616050</v>
      </c>
      <c r="D140" s="232">
        <v>50</v>
      </c>
      <c r="E140" s="232">
        <v>80</v>
      </c>
      <c r="F140" s="222">
        <v>114.83191293600001</v>
      </c>
      <c r="G140" s="326">
        <f t="shared" si="25"/>
        <v>114.83191293600001</v>
      </c>
      <c r="J140" s="19"/>
    </row>
    <row r="141" spans="2:10" ht="14.25" customHeight="1">
      <c r="B141" s="230"/>
      <c r="C141" s="231">
        <v>20616063</v>
      </c>
      <c r="D141" s="232">
        <v>63</v>
      </c>
      <c r="E141" s="232">
        <v>45</v>
      </c>
      <c r="F141" s="222">
        <v>159.11294461920002</v>
      </c>
      <c r="G141" s="326">
        <f t="shared" si="25"/>
        <v>159.11294461920002</v>
      </c>
      <c r="J141" s="19"/>
    </row>
    <row r="142" spans="2:10" ht="14.25" customHeight="1">
      <c r="B142" s="230"/>
      <c r="C142" s="231">
        <v>20616075</v>
      </c>
      <c r="D142" s="232">
        <v>75</v>
      </c>
      <c r="E142" s="232">
        <v>26</v>
      </c>
      <c r="F142" s="222">
        <v>344.495738808</v>
      </c>
      <c r="G142" s="326">
        <f t="shared" si="25"/>
        <v>344.495738808</v>
      </c>
      <c r="J142" s="19"/>
    </row>
    <row r="143" spans="2:10" ht="14.25" customHeight="1">
      <c r="B143" s="230"/>
      <c r="C143" s="231">
        <v>20616090</v>
      </c>
      <c r="D143" s="232">
        <v>90</v>
      </c>
      <c r="E143" s="232">
        <v>16</v>
      </c>
      <c r="F143" s="222">
        <v>557.72724546240011</v>
      </c>
      <c r="G143" s="326">
        <f t="shared" si="25"/>
        <v>557.72724546240011</v>
      </c>
      <c r="J143" s="19"/>
    </row>
    <row r="144" spans="2:10" ht="14.25" customHeight="1">
      <c r="B144" s="230"/>
      <c r="C144" s="231">
        <v>20616110</v>
      </c>
      <c r="D144" s="232">
        <v>110</v>
      </c>
      <c r="E144" s="232">
        <v>10</v>
      </c>
      <c r="F144" s="222">
        <v>1125.3163114752003</v>
      </c>
      <c r="G144" s="326">
        <f t="shared" si="25"/>
        <v>1125.3163114752003</v>
      </c>
      <c r="J144" s="19"/>
    </row>
    <row r="145" spans="2:10" ht="14.25" customHeight="1" thickBot="1">
      <c r="B145" s="249"/>
      <c r="C145" s="250"/>
      <c r="D145" s="251"/>
      <c r="E145" s="251"/>
      <c r="F145" s="275"/>
      <c r="G145" s="207"/>
      <c r="J145" s="19"/>
    </row>
    <row r="146" spans="2:10" ht="9.9499999999999993" customHeight="1" thickBot="1">
      <c r="B146" s="244"/>
      <c r="C146" s="28"/>
      <c r="F146" s="277"/>
      <c r="G146" s="284"/>
      <c r="J146" s="19"/>
    </row>
    <row r="147" spans="2:10" ht="14.25" customHeight="1">
      <c r="B147" s="229"/>
      <c r="C147" s="235"/>
      <c r="D147" s="105"/>
      <c r="E147" s="105"/>
      <c r="F147" s="290"/>
      <c r="G147" s="291"/>
      <c r="J147" s="19"/>
    </row>
    <row r="148" spans="2:10" ht="14.25" customHeight="1">
      <c r="B148" s="100"/>
      <c r="C148" s="239">
        <v>20416016</v>
      </c>
      <c r="D148" s="240">
        <v>16</v>
      </c>
      <c r="E148" s="240" t="s">
        <v>1762</v>
      </c>
      <c r="F148" s="324">
        <v>50.851530350400004</v>
      </c>
      <c r="G148" s="325">
        <f t="shared" ref="G148:G157" si="26">F148*(100-$G$5)/100</f>
        <v>50.851530350400004</v>
      </c>
      <c r="J148" s="19"/>
    </row>
    <row r="149" spans="2:10" ht="14.25" customHeight="1">
      <c r="B149" s="626" t="s">
        <v>1434</v>
      </c>
      <c r="C149" s="231">
        <v>20416020</v>
      </c>
      <c r="D149" s="232">
        <v>20</v>
      </c>
      <c r="E149" s="232" t="s">
        <v>1763</v>
      </c>
      <c r="F149" s="222">
        <v>52.503263841599995</v>
      </c>
      <c r="G149" s="326">
        <f t="shared" si="26"/>
        <v>52.503263841599988</v>
      </c>
      <c r="J149" s="19"/>
    </row>
    <row r="150" spans="2:10" ht="14.25" customHeight="1">
      <c r="B150" s="97"/>
      <c r="C150" s="231">
        <v>20416025</v>
      </c>
      <c r="D150" s="232">
        <v>25</v>
      </c>
      <c r="E150" s="232" t="s">
        <v>1764</v>
      </c>
      <c r="F150" s="222">
        <v>62.340794193600004</v>
      </c>
      <c r="G150" s="326">
        <f t="shared" si="26"/>
        <v>62.340794193600004</v>
      </c>
      <c r="J150" s="19"/>
    </row>
    <row r="151" spans="2:10" ht="14.25" customHeight="1">
      <c r="B151" s="4"/>
      <c r="C151" s="231">
        <v>20416032</v>
      </c>
      <c r="D151" s="232">
        <v>32</v>
      </c>
      <c r="E151" s="232">
        <v>100</v>
      </c>
      <c r="F151" s="222">
        <v>90.238087055999998</v>
      </c>
      <c r="G151" s="326">
        <f t="shared" si="26"/>
        <v>90.238087055999998</v>
      </c>
      <c r="J151" s="19"/>
    </row>
    <row r="152" spans="2:10" ht="14.25" customHeight="1">
      <c r="B152" s="230"/>
      <c r="C152" s="231">
        <v>20416040</v>
      </c>
      <c r="D152" s="232">
        <v>40</v>
      </c>
      <c r="E152" s="232">
        <v>60</v>
      </c>
      <c r="F152" s="222">
        <v>137.77400532479999</v>
      </c>
      <c r="G152" s="326">
        <f t="shared" si="26"/>
        <v>137.77400532479999</v>
      </c>
      <c r="J152" s="19"/>
    </row>
    <row r="153" spans="2:10" ht="14.25" customHeight="1">
      <c r="B153" s="230"/>
      <c r="C153" s="231">
        <v>20416050</v>
      </c>
      <c r="D153" s="232">
        <v>50</v>
      </c>
      <c r="E153" s="232">
        <v>36</v>
      </c>
      <c r="F153" s="222">
        <v>193.58073614879999</v>
      </c>
      <c r="G153" s="326">
        <f t="shared" si="26"/>
        <v>193.58073614879999</v>
      </c>
      <c r="J153" s="19"/>
    </row>
    <row r="154" spans="2:10" ht="14.25" customHeight="1">
      <c r="B154" s="230"/>
      <c r="C154" s="231">
        <v>20416063</v>
      </c>
      <c r="D154" s="232">
        <v>63</v>
      </c>
      <c r="E154" s="232">
        <v>24</v>
      </c>
      <c r="F154" s="222">
        <v>265.74691559520005</v>
      </c>
      <c r="G154" s="326">
        <f t="shared" si="26"/>
        <v>265.74691559520005</v>
      </c>
      <c r="J154" s="19"/>
    </row>
    <row r="155" spans="2:10" ht="14.25" customHeight="1">
      <c r="B155" s="230"/>
      <c r="C155" s="231">
        <v>20416075</v>
      </c>
      <c r="D155" s="232">
        <v>75</v>
      </c>
      <c r="E155" s="232">
        <v>12</v>
      </c>
      <c r="F155" s="222">
        <v>575.76271777440013</v>
      </c>
      <c r="G155" s="326">
        <f t="shared" si="26"/>
        <v>575.76271777440013</v>
      </c>
      <c r="J155" s="19"/>
    </row>
    <row r="156" spans="2:10" ht="14.25" customHeight="1">
      <c r="B156" s="230"/>
      <c r="C156" s="231">
        <v>20416090</v>
      </c>
      <c r="D156" s="232">
        <v>90</v>
      </c>
      <c r="E156" s="232">
        <v>8</v>
      </c>
      <c r="F156" s="222">
        <v>848.08013203680002</v>
      </c>
      <c r="G156" s="326">
        <f t="shared" si="26"/>
        <v>848.08013203680002</v>
      </c>
      <c r="J156" s="19"/>
    </row>
    <row r="157" spans="2:10" ht="14.25" customHeight="1">
      <c r="B157" s="230"/>
      <c r="C157" s="231">
        <v>20416110</v>
      </c>
      <c r="D157" s="232">
        <v>110</v>
      </c>
      <c r="E157" s="232">
        <v>4</v>
      </c>
      <c r="F157" s="222">
        <v>1915.9865595936003</v>
      </c>
      <c r="G157" s="326">
        <f t="shared" si="26"/>
        <v>1915.9865595936003</v>
      </c>
      <c r="J157" s="19"/>
    </row>
    <row r="158" spans="2:10" ht="14.25" customHeight="1" thickBot="1">
      <c r="B158" s="249"/>
      <c r="C158" s="250"/>
      <c r="D158" s="251"/>
      <c r="E158" s="251"/>
      <c r="F158" s="275"/>
      <c r="G158" s="207"/>
      <c r="J158" s="19"/>
    </row>
    <row r="159" spans="2:10" ht="9.9499999999999993" customHeight="1" thickBot="1">
      <c r="B159" s="244"/>
      <c r="C159" s="28"/>
      <c r="F159" s="277"/>
      <c r="G159" s="284"/>
      <c r="J159" s="19"/>
    </row>
    <row r="160" spans="2:10" ht="14.25" customHeight="1">
      <c r="B160" s="229"/>
      <c r="C160" s="235"/>
      <c r="D160" s="235"/>
      <c r="E160" s="235"/>
      <c r="F160" s="293"/>
      <c r="G160" s="291"/>
      <c r="J160" s="19"/>
    </row>
    <row r="161" spans="2:10" ht="14.25" customHeight="1">
      <c r="B161" s="117"/>
      <c r="C161" s="741">
        <v>22416016</v>
      </c>
      <c r="D161" s="240" t="s">
        <v>105</v>
      </c>
      <c r="E161" s="240" t="s">
        <v>1765</v>
      </c>
      <c r="F161" s="324">
        <v>44.281031683200005</v>
      </c>
      <c r="G161" s="325">
        <f>F161*(100-$G$5)/100</f>
        <v>44.281031683200005</v>
      </c>
      <c r="J161" s="19"/>
    </row>
    <row r="162" spans="2:10" ht="14.25" customHeight="1">
      <c r="B162" s="626" t="s">
        <v>1434</v>
      </c>
      <c r="C162" s="741">
        <v>22416017</v>
      </c>
      <c r="D162" s="240" t="s">
        <v>106</v>
      </c>
      <c r="E162" s="240" t="s">
        <v>1765</v>
      </c>
      <c r="F162" s="324">
        <v>44.281031683200005</v>
      </c>
      <c r="G162" s="325">
        <f>F162*(100-$G$5)/100</f>
        <v>44.281031683200005</v>
      </c>
      <c r="J162" s="19"/>
    </row>
    <row r="163" spans="2:10" ht="14.25" customHeight="1">
      <c r="B163" s="626" t="s">
        <v>1488</v>
      </c>
      <c r="C163" s="795">
        <v>22416020</v>
      </c>
      <c r="D163" s="232" t="s">
        <v>107</v>
      </c>
      <c r="E163" s="232" t="s">
        <v>1766</v>
      </c>
      <c r="F163" s="222">
        <v>44.281031683200005</v>
      </c>
      <c r="G163" s="326">
        <f>(F163*(100-$G$5)/100)</f>
        <v>44.281031683200005</v>
      </c>
      <c r="J163" s="19"/>
    </row>
    <row r="164" spans="2:10" ht="14.25" customHeight="1">
      <c r="B164" s="626"/>
      <c r="C164" s="795">
        <v>22416021</v>
      </c>
      <c r="D164" s="232" t="s">
        <v>108</v>
      </c>
      <c r="E164" s="232" t="s">
        <v>1766</v>
      </c>
      <c r="F164" s="222">
        <v>44.281031683200005</v>
      </c>
      <c r="G164" s="326">
        <f t="shared" ref="G164:G174" si="27">(F164*(100-$G$5)/100)</f>
        <v>44.281031683200005</v>
      </c>
      <c r="J164" s="19"/>
    </row>
    <row r="165" spans="2:10" ht="14.25" customHeight="1">
      <c r="B165" s="97"/>
      <c r="C165" s="795">
        <v>22416024</v>
      </c>
      <c r="D165" s="232" t="s">
        <v>109</v>
      </c>
      <c r="E165" s="232" t="s">
        <v>1750</v>
      </c>
      <c r="F165" s="222">
        <v>57.422029017600011</v>
      </c>
      <c r="G165" s="326">
        <f t="shared" si="27"/>
        <v>57.422029017600011</v>
      </c>
      <c r="J165" s="19"/>
    </row>
    <row r="166" spans="2:10" ht="14.25" customHeight="1">
      <c r="B166" s="4"/>
      <c r="C166" s="795">
        <v>22416025</v>
      </c>
      <c r="D166" s="232" t="s">
        <v>110</v>
      </c>
      <c r="E166" s="232" t="s">
        <v>1757</v>
      </c>
      <c r="F166" s="222">
        <v>57.422029017600011</v>
      </c>
      <c r="G166" s="326">
        <f t="shared" si="27"/>
        <v>57.422029017600011</v>
      </c>
      <c r="J166" s="19"/>
    </row>
    <row r="167" spans="2:10" ht="14.25" customHeight="1">
      <c r="B167" s="4"/>
      <c r="C167" s="795">
        <v>22416026</v>
      </c>
      <c r="D167" s="232" t="s">
        <v>111</v>
      </c>
      <c r="E167" s="232" t="s">
        <v>1751</v>
      </c>
      <c r="F167" s="222">
        <v>57.422029017600011</v>
      </c>
      <c r="G167" s="326">
        <f t="shared" si="27"/>
        <v>57.422029017600011</v>
      </c>
      <c r="J167" s="19"/>
    </row>
    <row r="168" spans="2:10" ht="14.25" customHeight="1">
      <c r="B168" s="230"/>
      <c r="C168" s="795">
        <v>22416031</v>
      </c>
      <c r="D168" s="232" t="s">
        <v>112</v>
      </c>
      <c r="E168" s="232" t="s">
        <v>1753</v>
      </c>
      <c r="F168" s="222">
        <v>80.376266505600015</v>
      </c>
      <c r="G168" s="326">
        <f t="shared" si="27"/>
        <v>80.376266505600015</v>
      </c>
      <c r="J168" s="19"/>
    </row>
    <row r="169" spans="2:10" ht="14.25" customHeight="1">
      <c r="B169" s="230"/>
      <c r="C169" s="795">
        <v>22416032</v>
      </c>
      <c r="D169" s="232" t="s">
        <v>113</v>
      </c>
      <c r="E169" s="232" t="s">
        <v>1753</v>
      </c>
      <c r="F169" s="222">
        <v>80.376266505600015</v>
      </c>
      <c r="G169" s="326">
        <f t="shared" si="27"/>
        <v>80.376266505600015</v>
      </c>
      <c r="J169" s="19"/>
    </row>
    <row r="170" spans="2:10" ht="14.25" customHeight="1">
      <c r="B170" s="230"/>
      <c r="C170" s="795">
        <v>22416040</v>
      </c>
      <c r="D170" s="232" t="s">
        <v>116</v>
      </c>
      <c r="E170" s="232">
        <v>90</v>
      </c>
      <c r="F170" s="222">
        <v>114.83191293600001</v>
      </c>
      <c r="G170" s="326">
        <f t="shared" si="27"/>
        <v>114.83191293600001</v>
      </c>
      <c r="J170" s="19"/>
    </row>
    <row r="171" spans="2:10" ht="14.25" customHeight="1">
      <c r="B171" s="230"/>
      <c r="C171" s="795">
        <v>22416041</v>
      </c>
      <c r="D171" s="232" t="s">
        <v>122</v>
      </c>
      <c r="E171" s="232">
        <v>90</v>
      </c>
      <c r="F171" s="222">
        <v>114.83191293600001</v>
      </c>
      <c r="G171" s="326">
        <f t="shared" ref="G171" si="28">(F171*(100-$G$5)/100)</f>
        <v>114.83191293600001</v>
      </c>
      <c r="J171" s="19"/>
    </row>
    <row r="172" spans="2:10" ht="14.25" customHeight="1">
      <c r="B172" s="230"/>
      <c r="C172" s="795">
        <v>22416050</v>
      </c>
      <c r="D172" s="232" t="s">
        <v>117</v>
      </c>
      <c r="E172" s="232">
        <v>60</v>
      </c>
      <c r="F172" s="222">
        <v>157.48550132639997</v>
      </c>
      <c r="G172" s="326">
        <f t="shared" si="27"/>
        <v>157.48550132639997</v>
      </c>
      <c r="J172" s="19"/>
    </row>
    <row r="173" spans="2:10" ht="14.25" customHeight="1">
      <c r="B173" s="230"/>
      <c r="C173" s="795">
        <v>22416052</v>
      </c>
      <c r="D173" s="232" t="s">
        <v>124</v>
      </c>
      <c r="E173" s="232">
        <v>60</v>
      </c>
      <c r="F173" s="222">
        <v>157.48636800000003</v>
      </c>
      <c r="G173" s="326">
        <f t="shared" ref="G173" si="29">(F173*(100-$G$5)/100)</f>
        <v>157.48636800000003</v>
      </c>
      <c r="J173" s="19"/>
    </row>
    <row r="174" spans="2:10" ht="14.25" customHeight="1">
      <c r="B174" s="230"/>
      <c r="C174" s="795">
        <v>22416063</v>
      </c>
      <c r="D174" s="232" t="s">
        <v>118</v>
      </c>
      <c r="E174" s="232">
        <v>30</v>
      </c>
      <c r="F174" s="222">
        <v>196.84776783360005</v>
      </c>
      <c r="G174" s="326">
        <f t="shared" si="27"/>
        <v>196.84776783360005</v>
      </c>
      <c r="J174" s="19"/>
    </row>
    <row r="175" spans="2:10" ht="14.25" customHeight="1">
      <c r="B175" s="230"/>
      <c r="C175" s="795">
        <v>22416064</v>
      </c>
      <c r="D175" s="232" t="s">
        <v>399</v>
      </c>
      <c r="E175" s="232">
        <v>30</v>
      </c>
      <c r="F175" s="222">
        <v>196.84776783360005</v>
      </c>
      <c r="G175" s="326">
        <f t="shared" ref="G175" si="30">(F175*(100-$G$5)/100)</f>
        <v>196.84776783360005</v>
      </c>
      <c r="J175" s="19"/>
    </row>
    <row r="176" spans="2:10" ht="14.25" customHeight="1">
      <c r="B176" s="230"/>
      <c r="C176" s="795">
        <v>22416074</v>
      </c>
      <c r="D176" s="232" t="s">
        <v>119</v>
      </c>
      <c r="E176" s="232">
        <v>15</v>
      </c>
      <c r="F176" s="222">
        <v>357.44168451263999</v>
      </c>
      <c r="G176" s="326">
        <f t="shared" ref="G176" si="31">(F176*(100-$G$5)/100)</f>
        <v>357.44168451263999</v>
      </c>
      <c r="J176" s="19"/>
    </row>
    <row r="177" spans="2:10" ht="14.25" customHeight="1">
      <c r="B177" s="230"/>
      <c r="C177" s="795">
        <v>22416075</v>
      </c>
      <c r="D177" s="232" t="s">
        <v>127</v>
      </c>
      <c r="E177" s="232">
        <v>15</v>
      </c>
      <c r="F177" s="222">
        <v>357.44168451263999</v>
      </c>
      <c r="G177" s="326">
        <f t="shared" ref="G177" si="32">(F177*(100-$G$5)/100)</f>
        <v>357.44168451263999</v>
      </c>
      <c r="J177" s="19"/>
    </row>
    <row r="178" spans="2:10" ht="14.25" customHeight="1">
      <c r="B178" s="230"/>
      <c r="C178" s="795">
        <v>22416090</v>
      </c>
      <c r="D178" s="232" t="s">
        <v>120</v>
      </c>
      <c r="E178" s="232">
        <v>10</v>
      </c>
      <c r="F178" s="222">
        <v>520.62943689120004</v>
      </c>
      <c r="G178" s="326">
        <f t="shared" ref="G178" si="33">(F178*(100-$G$5)/100)</f>
        <v>520.62943689120004</v>
      </c>
      <c r="J178" s="19"/>
    </row>
    <row r="179" spans="2:10" ht="14.25" customHeight="1">
      <c r="B179" s="230"/>
      <c r="C179" s="795">
        <v>22416110</v>
      </c>
      <c r="D179" s="232" t="s">
        <v>1863</v>
      </c>
      <c r="E179" s="232">
        <v>6</v>
      </c>
      <c r="F179" s="222">
        <v>1045.1421462518401</v>
      </c>
      <c r="G179" s="326">
        <f t="shared" ref="G179" si="34">(F179*(100-$G$5)/100)</f>
        <v>1045.1421462518401</v>
      </c>
      <c r="J179" s="19"/>
    </row>
    <row r="180" spans="2:10" ht="14.25" customHeight="1" thickBot="1">
      <c r="B180" s="249"/>
      <c r="C180" s="250"/>
      <c r="D180" s="251"/>
      <c r="E180" s="251"/>
      <c r="F180" s="275"/>
      <c r="G180" s="207"/>
      <c r="J180" s="19"/>
    </row>
    <row r="181" spans="2:10" ht="9.9499999999999993" customHeight="1" thickBot="1">
      <c r="B181" s="244"/>
      <c r="C181" s="28"/>
      <c r="F181" s="277"/>
      <c r="G181" s="284"/>
      <c r="J181" s="19"/>
    </row>
    <row r="182" spans="2:10" ht="14.25" customHeight="1">
      <c r="B182" s="229"/>
      <c r="C182" s="235"/>
      <c r="D182" s="105"/>
      <c r="E182" s="105"/>
      <c r="F182" s="290"/>
      <c r="G182" s="291"/>
      <c r="J182" s="19"/>
    </row>
    <row r="183" spans="2:10" ht="14.25" customHeight="1">
      <c r="B183" s="100"/>
      <c r="C183" s="741">
        <v>23416016</v>
      </c>
      <c r="D183" s="240" t="s">
        <v>105</v>
      </c>
      <c r="E183" s="240" t="s">
        <v>1767</v>
      </c>
      <c r="F183" s="324">
        <v>50.851530350400004</v>
      </c>
      <c r="G183" s="325">
        <f t="shared" ref="G183:G202" si="35">F183*(100-$G$5)/100</f>
        <v>50.851530350400004</v>
      </c>
      <c r="J183" s="19"/>
    </row>
    <row r="184" spans="2:10" ht="14.25" customHeight="1">
      <c r="B184" s="626" t="s">
        <v>1434</v>
      </c>
      <c r="C184" s="795">
        <v>23416020</v>
      </c>
      <c r="D184" s="232" t="s">
        <v>107</v>
      </c>
      <c r="E184" s="240" t="s">
        <v>1767</v>
      </c>
      <c r="F184" s="222">
        <v>50.851530350400004</v>
      </c>
      <c r="G184" s="326">
        <f t="shared" si="35"/>
        <v>50.851530350400004</v>
      </c>
      <c r="J184" s="19"/>
    </row>
    <row r="185" spans="2:10" ht="14.25" customHeight="1">
      <c r="B185" s="626" t="s">
        <v>1486</v>
      </c>
      <c r="C185" s="795">
        <v>23416021</v>
      </c>
      <c r="D185" s="232" t="s">
        <v>108</v>
      </c>
      <c r="E185" s="240" t="s">
        <v>1767</v>
      </c>
      <c r="F185" s="222">
        <v>50.851530350400004</v>
      </c>
      <c r="G185" s="326">
        <f t="shared" si="35"/>
        <v>50.851530350400004</v>
      </c>
      <c r="J185" s="19"/>
    </row>
    <row r="186" spans="2:10" ht="14.25" customHeight="1">
      <c r="B186" s="97"/>
      <c r="C186" s="795">
        <v>23416024</v>
      </c>
      <c r="D186" s="232" t="s">
        <v>109</v>
      </c>
      <c r="E186" s="232" t="s">
        <v>1768</v>
      </c>
      <c r="F186" s="222">
        <v>68.899147761600005</v>
      </c>
      <c r="G186" s="326">
        <f t="shared" si="35"/>
        <v>68.899147761600005</v>
      </c>
      <c r="J186" s="19"/>
    </row>
    <row r="187" spans="2:10" ht="14.25" customHeight="1">
      <c r="B187" s="4"/>
      <c r="C187" s="795">
        <v>23416025</v>
      </c>
      <c r="D187" s="232" t="s">
        <v>110</v>
      </c>
      <c r="E187" s="232" t="s">
        <v>1768</v>
      </c>
      <c r="F187" s="222">
        <v>68.899147761600005</v>
      </c>
      <c r="G187" s="326">
        <f t="shared" si="35"/>
        <v>68.899147761600005</v>
      </c>
      <c r="J187" s="19"/>
    </row>
    <row r="188" spans="2:10" ht="14.25" customHeight="1">
      <c r="B188" s="230"/>
      <c r="C188" s="795">
        <v>23416026</v>
      </c>
      <c r="D188" s="232" t="s">
        <v>111</v>
      </c>
      <c r="E188" s="232" t="s">
        <v>1768</v>
      </c>
      <c r="F188" s="222">
        <v>68.899147761600005</v>
      </c>
      <c r="G188" s="326">
        <f t="shared" si="35"/>
        <v>68.899147761600005</v>
      </c>
      <c r="J188" s="19"/>
    </row>
    <row r="189" spans="2:10" ht="14.25" customHeight="1">
      <c r="B189" s="230"/>
      <c r="C189" s="795">
        <v>23416031</v>
      </c>
      <c r="D189" s="232" t="s">
        <v>112</v>
      </c>
      <c r="E189" s="232" t="s">
        <v>1753</v>
      </c>
      <c r="F189" s="222">
        <v>88.586353564800021</v>
      </c>
      <c r="G189" s="326">
        <f t="shared" si="35"/>
        <v>88.586353564800035</v>
      </c>
      <c r="J189" s="19"/>
    </row>
    <row r="190" spans="2:10" ht="14.25" customHeight="1">
      <c r="B190" s="230"/>
      <c r="C190" s="795">
        <v>23416032</v>
      </c>
      <c r="D190" s="232" t="s">
        <v>113</v>
      </c>
      <c r="E190" s="232" t="s">
        <v>1753</v>
      </c>
      <c r="F190" s="222">
        <v>90.238087055999998</v>
      </c>
      <c r="G190" s="326">
        <f t="shared" si="35"/>
        <v>90.238087055999998</v>
      </c>
      <c r="J190" s="19"/>
    </row>
    <row r="191" spans="2:10" ht="14.25" customHeight="1">
      <c r="B191" s="816"/>
      <c r="C191" s="795">
        <v>23416033</v>
      </c>
      <c r="D191" s="232" t="s">
        <v>114</v>
      </c>
      <c r="E191" s="232">
        <v>150</v>
      </c>
      <c r="F191" s="222">
        <v>90.238087055999998</v>
      </c>
      <c r="G191" s="326">
        <f t="shared" si="35"/>
        <v>90.238087055999998</v>
      </c>
      <c r="J191" s="19"/>
    </row>
    <row r="192" spans="2:10" ht="14.25" customHeight="1">
      <c r="B192" s="816"/>
      <c r="C192" s="795">
        <v>23416039</v>
      </c>
      <c r="D192" s="232" t="s">
        <v>115</v>
      </c>
      <c r="E192" s="232">
        <v>90</v>
      </c>
      <c r="F192" s="222">
        <v>131.25208705440002</v>
      </c>
      <c r="G192" s="326">
        <f t="shared" ref="G192" si="36">F192*(100-$G$5)/100</f>
        <v>131.25208705440002</v>
      </c>
      <c r="J192" s="19"/>
    </row>
    <row r="193" spans="2:10" ht="14.25" customHeight="1">
      <c r="B193" s="230"/>
      <c r="C193" s="795">
        <v>23416040</v>
      </c>
      <c r="D193" s="232" t="s">
        <v>116</v>
      </c>
      <c r="E193" s="232">
        <v>75</v>
      </c>
      <c r="F193" s="222">
        <v>131.25208705440002</v>
      </c>
      <c r="G193" s="326">
        <f t="shared" si="35"/>
        <v>131.25208705440002</v>
      </c>
      <c r="J193" s="19"/>
    </row>
    <row r="194" spans="2:10" ht="14.25" customHeight="1">
      <c r="B194" s="230"/>
      <c r="C194" s="795">
        <v>23416041</v>
      </c>
      <c r="D194" s="232" t="s">
        <v>122</v>
      </c>
      <c r="E194" s="232">
        <v>75</v>
      </c>
      <c r="F194" s="222">
        <v>131.25208705440002</v>
      </c>
      <c r="G194" s="326">
        <f t="shared" ref="G194" si="37">F194*(100-$G$5)/100</f>
        <v>131.25208705440002</v>
      </c>
      <c r="J194" s="19"/>
    </row>
    <row r="195" spans="2:10" ht="14.25" customHeight="1">
      <c r="B195" s="230"/>
      <c r="C195" s="795">
        <v>23416050</v>
      </c>
      <c r="D195" s="232" t="s">
        <v>117</v>
      </c>
      <c r="E195" s="232">
        <v>55</v>
      </c>
      <c r="F195" s="222">
        <v>175.52097363840005</v>
      </c>
      <c r="G195" s="326">
        <f>F195*(100-$G$5)/100</f>
        <v>175.52097363840005</v>
      </c>
      <c r="J195" s="19"/>
    </row>
    <row r="196" spans="2:10" ht="14.25" customHeight="1">
      <c r="B196" s="230"/>
      <c r="C196" s="795">
        <v>23416051</v>
      </c>
      <c r="D196" s="232" t="s">
        <v>124</v>
      </c>
      <c r="E196" s="232">
        <v>55</v>
      </c>
      <c r="F196" s="222">
        <v>175.52097363840005</v>
      </c>
      <c r="G196" s="326">
        <f>F196*(100-$G$5)/100</f>
        <v>175.52097363840005</v>
      </c>
      <c r="J196" s="19"/>
    </row>
    <row r="197" spans="2:10" ht="14.25" customHeight="1">
      <c r="B197" s="230"/>
      <c r="C197" s="795">
        <v>23416063</v>
      </c>
      <c r="D197" s="232" t="s">
        <v>118</v>
      </c>
      <c r="E197" s="232">
        <v>30</v>
      </c>
      <c r="F197" s="222">
        <v>219.81415042080005</v>
      </c>
      <c r="G197" s="326">
        <f t="shared" si="35"/>
        <v>219.81415042080005</v>
      </c>
      <c r="J197" s="19"/>
    </row>
    <row r="198" spans="2:10" ht="14.25" customHeight="1">
      <c r="B198" s="230"/>
      <c r="C198" s="795">
        <v>23416064</v>
      </c>
      <c r="D198" s="232" t="s">
        <v>399</v>
      </c>
      <c r="E198" s="232">
        <v>30</v>
      </c>
      <c r="F198" s="222">
        <v>219.81415042080005</v>
      </c>
      <c r="G198" s="326">
        <f t="shared" ref="G198" si="38">F198*(100-$G$5)/100</f>
        <v>219.81415042080005</v>
      </c>
      <c r="J198" s="19"/>
    </row>
    <row r="199" spans="2:10" ht="14.25" customHeight="1">
      <c r="B199" s="230"/>
      <c r="C199" s="795">
        <v>23416075</v>
      </c>
      <c r="D199" s="232" t="s">
        <v>119</v>
      </c>
      <c r="E199" s="232">
        <v>15</v>
      </c>
      <c r="F199" s="222">
        <v>506.87571511200014</v>
      </c>
      <c r="G199" s="326">
        <f t="shared" si="35"/>
        <v>506.87571511200008</v>
      </c>
      <c r="J199" s="19"/>
    </row>
    <row r="200" spans="2:10" ht="14.25" customHeight="1">
      <c r="B200" s="230"/>
      <c r="C200" s="795">
        <v>23416076</v>
      </c>
      <c r="D200" s="232" t="s">
        <v>127</v>
      </c>
      <c r="E200" s="232">
        <v>15</v>
      </c>
      <c r="F200" s="222">
        <v>506.87571511200014</v>
      </c>
      <c r="G200" s="326">
        <f t="shared" ref="G200" si="39">F200*(100-$G$5)/100</f>
        <v>506.87571511200008</v>
      </c>
      <c r="J200" s="19"/>
    </row>
    <row r="201" spans="2:10" ht="14.25" customHeight="1">
      <c r="B201" s="230"/>
      <c r="C201" s="795">
        <v>23416090</v>
      </c>
      <c r="D201" s="232" t="s">
        <v>120</v>
      </c>
      <c r="E201" s="232">
        <v>10</v>
      </c>
      <c r="F201" s="222">
        <v>667.64039322240012</v>
      </c>
      <c r="G201" s="326">
        <f t="shared" si="35"/>
        <v>667.64039322240012</v>
      </c>
      <c r="J201" s="19"/>
    </row>
    <row r="202" spans="2:10" ht="14.25" customHeight="1">
      <c r="B202" s="230"/>
      <c r="C202" s="795">
        <v>23416110</v>
      </c>
      <c r="D202" s="232" t="s">
        <v>121</v>
      </c>
      <c r="E202" s="232">
        <v>6</v>
      </c>
      <c r="F202" s="222">
        <v>1532.1406993776</v>
      </c>
      <c r="G202" s="326">
        <f t="shared" si="35"/>
        <v>1532.1406993776002</v>
      </c>
      <c r="J202" s="19"/>
    </row>
    <row r="203" spans="2:10" ht="14.25" customHeight="1" thickBot="1">
      <c r="B203" s="249"/>
      <c r="C203" s="250"/>
      <c r="D203" s="251"/>
      <c r="E203" s="251"/>
      <c r="F203" s="275"/>
      <c r="G203" s="207"/>
      <c r="J203" s="19"/>
    </row>
    <row r="204" spans="2:10" ht="9.9499999999999993" customHeight="1" thickBot="1">
      <c r="B204" s="244"/>
      <c r="C204" s="28"/>
      <c r="F204" s="277"/>
      <c r="G204" s="284"/>
      <c r="J204" s="19"/>
    </row>
    <row r="205" spans="2:10" ht="14.25" customHeight="1">
      <c r="B205" s="229"/>
      <c r="C205" s="235"/>
      <c r="D205" s="105"/>
      <c r="E205" s="105"/>
      <c r="F205" s="290"/>
      <c r="G205" s="291"/>
      <c r="J205" s="19"/>
    </row>
    <row r="206" spans="2:10" ht="14.25" customHeight="1">
      <c r="B206" s="100"/>
      <c r="C206" s="239">
        <v>20216016</v>
      </c>
      <c r="D206" s="240">
        <v>16</v>
      </c>
      <c r="E206" s="240" t="s">
        <v>1768</v>
      </c>
      <c r="F206" s="324">
        <v>77.097089721600014</v>
      </c>
      <c r="G206" s="325">
        <f t="shared" ref="G206:G215" si="40">F206*(100-$G$5)/100</f>
        <v>77.097089721600014</v>
      </c>
      <c r="J206" s="19"/>
    </row>
    <row r="207" spans="2:10" ht="14.25" customHeight="1">
      <c r="B207" s="626" t="s">
        <v>1475</v>
      </c>
      <c r="C207" s="231">
        <v>20216020</v>
      </c>
      <c r="D207" s="232">
        <v>20</v>
      </c>
      <c r="E207" s="232" t="s">
        <v>1769</v>
      </c>
      <c r="F207" s="222">
        <v>77.097089721600014</v>
      </c>
      <c r="G207" s="326">
        <f t="shared" si="40"/>
        <v>77.097089721600014</v>
      </c>
      <c r="J207" s="19"/>
    </row>
    <row r="208" spans="2:10" ht="14.25" customHeight="1">
      <c r="B208" s="97"/>
      <c r="C208" s="231">
        <v>20216025</v>
      </c>
      <c r="D208" s="232">
        <v>25</v>
      </c>
      <c r="E208" s="232" t="s">
        <v>1770</v>
      </c>
      <c r="F208" s="222">
        <v>95.15685223200002</v>
      </c>
      <c r="G208" s="326">
        <f t="shared" si="40"/>
        <v>95.15685223200002</v>
      </c>
      <c r="J208" s="19"/>
    </row>
    <row r="209" spans="2:10" ht="14.25" customHeight="1">
      <c r="B209" s="4"/>
      <c r="C209" s="231">
        <v>20216032</v>
      </c>
      <c r="D209" s="232">
        <v>32</v>
      </c>
      <c r="E209" s="232">
        <v>70</v>
      </c>
      <c r="F209" s="222">
        <v>123.02985489600002</v>
      </c>
      <c r="G209" s="326">
        <f t="shared" si="40"/>
        <v>123.02985489600002</v>
      </c>
      <c r="J209" s="19"/>
    </row>
    <row r="210" spans="2:10" ht="14.25" customHeight="1">
      <c r="B210" s="230"/>
      <c r="C210" s="231">
        <v>20216040</v>
      </c>
      <c r="D210" s="232">
        <v>40</v>
      </c>
      <c r="E210" s="232">
        <v>40</v>
      </c>
      <c r="F210" s="222">
        <v>221.44159371360004</v>
      </c>
      <c r="G210" s="326">
        <f t="shared" si="40"/>
        <v>221.44159371360004</v>
      </c>
      <c r="J210" s="19"/>
    </row>
    <row r="211" spans="2:10" ht="14.25" customHeight="1">
      <c r="B211" s="230"/>
      <c r="C211" s="231">
        <v>20216050</v>
      </c>
      <c r="D211" s="232">
        <v>50</v>
      </c>
      <c r="E211" s="232">
        <v>25</v>
      </c>
      <c r="F211" s="222">
        <v>283.7945330064</v>
      </c>
      <c r="G211" s="326">
        <f t="shared" si="40"/>
        <v>283.7945330064</v>
      </c>
      <c r="J211" s="19"/>
    </row>
    <row r="212" spans="2:10" ht="14.25" customHeight="1">
      <c r="B212" s="230"/>
      <c r="C212" s="231">
        <v>20216063</v>
      </c>
      <c r="D212" s="232">
        <v>63</v>
      </c>
      <c r="E212" s="232">
        <v>15</v>
      </c>
      <c r="F212" s="222">
        <v>352.69368076800004</v>
      </c>
      <c r="G212" s="326">
        <f t="shared" si="40"/>
        <v>352.69368076800004</v>
      </c>
      <c r="J212" s="19"/>
    </row>
    <row r="213" spans="2:10" ht="14.25" customHeight="1">
      <c r="B213" s="230"/>
      <c r="C213" s="231">
        <v>20216075</v>
      </c>
      <c r="D213" s="232">
        <v>75</v>
      </c>
      <c r="E213" s="232">
        <v>8</v>
      </c>
      <c r="F213" s="222">
        <v>874.3256914079999</v>
      </c>
      <c r="G213" s="326">
        <f t="shared" si="40"/>
        <v>874.32569140799978</v>
      </c>
      <c r="J213" s="19"/>
    </row>
    <row r="214" spans="2:10" ht="14.25" customHeight="1">
      <c r="B214" s="230"/>
      <c r="C214" s="231">
        <v>20216090</v>
      </c>
      <c r="D214" s="232">
        <v>90</v>
      </c>
      <c r="E214" s="232">
        <v>5</v>
      </c>
      <c r="F214" s="222">
        <v>1290.9997547616001</v>
      </c>
      <c r="G214" s="326">
        <f t="shared" si="40"/>
        <v>1290.9997547616001</v>
      </c>
      <c r="J214" s="19"/>
    </row>
    <row r="215" spans="2:10" ht="14.25" customHeight="1">
      <c r="B215" s="230"/>
      <c r="C215" s="231">
        <v>20216110</v>
      </c>
      <c r="D215" s="232">
        <v>110</v>
      </c>
      <c r="E215" s="232">
        <v>2</v>
      </c>
      <c r="F215" s="222">
        <v>2585.2665412080005</v>
      </c>
      <c r="G215" s="326">
        <f t="shared" si="40"/>
        <v>2585.2665412080005</v>
      </c>
      <c r="J215" s="19"/>
    </row>
    <row r="216" spans="2:10" ht="14.25" customHeight="1" thickBot="1">
      <c r="B216" s="249"/>
      <c r="C216" s="250"/>
      <c r="D216" s="251"/>
      <c r="E216" s="251"/>
      <c r="F216" s="275"/>
      <c r="G216" s="207"/>
      <c r="J216" s="19"/>
    </row>
    <row r="217" spans="2:10" ht="9.9499999999999993" customHeight="1" thickBot="1">
      <c r="B217" s="244"/>
      <c r="C217" s="28"/>
      <c r="F217" s="277"/>
      <c r="G217" s="284"/>
      <c r="J217" s="19"/>
    </row>
    <row r="218" spans="2:10" ht="14.25" customHeight="1">
      <c r="B218" s="229"/>
      <c r="C218" s="235"/>
      <c r="D218" s="105"/>
      <c r="E218" s="105"/>
      <c r="F218" s="290"/>
      <c r="G218" s="291"/>
      <c r="J218" s="19"/>
    </row>
    <row r="219" spans="2:10" ht="14.25" customHeight="1">
      <c r="B219" s="626" t="s">
        <v>1475</v>
      </c>
      <c r="C219" s="741">
        <v>21216016</v>
      </c>
      <c r="D219" s="240" t="s">
        <v>105</v>
      </c>
      <c r="E219" s="240" t="s">
        <v>1757</v>
      </c>
      <c r="F219" s="324">
        <v>65.607825878400007</v>
      </c>
      <c r="G219" s="325">
        <f t="shared" ref="G219:G241" si="41">F219*(100-$G$5)/100</f>
        <v>65.607825878400007</v>
      </c>
      <c r="J219" s="19"/>
    </row>
    <row r="220" spans="2:10" ht="14.25" customHeight="1">
      <c r="B220" s="626" t="s">
        <v>1486</v>
      </c>
      <c r="C220" s="741">
        <v>21216017</v>
      </c>
      <c r="D220" s="240" t="s">
        <v>106</v>
      </c>
      <c r="E220" s="240" t="s">
        <v>1757</v>
      </c>
      <c r="F220" s="324">
        <v>65.607825878400007</v>
      </c>
      <c r="G220" s="325">
        <f t="shared" ref="G220" si="42">F220*(100-$G$5)/100</f>
        <v>65.607825878400007</v>
      </c>
      <c r="J220" s="19"/>
    </row>
    <row r="221" spans="2:10" ht="14.25" customHeight="1">
      <c r="B221" s="626"/>
      <c r="C221" s="795">
        <v>21216020</v>
      </c>
      <c r="D221" s="232" t="s">
        <v>107</v>
      </c>
      <c r="E221" s="232" t="s">
        <v>1743</v>
      </c>
      <c r="F221" s="222">
        <v>68.899147761600005</v>
      </c>
      <c r="G221" s="326">
        <f t="shared" si="41"/>
        <v>68.899147761600005</v>
      </c>
      <c r="J221" s="19"/>
    </row>
    <row r="222" spans="2:10" ht="14.25" customHeight="1">
      <c r="B222" s="626"/>
      <c r="C222" s="795">
        <v>21216021</v>
      </c>
      <c r="D222" s="232" t="s">
        <v>108</v>
      </c>
      <c r="E222" s="232" t="s">
        <v>1743</v>
      </c>
      <c r="F222" s="222">
        <v>68.899147761600005</v>
      </c>
      <c r="G222" s="326">
        <f t="shared" si="41"/>
        <v>68.899147761600005</v>
      </c>
      <c r="J222" s="19"/>
    </row>
    <row r="223" spans="2:10" ht="14.25" customHeight="1">
      <c r="B223" s="97"/>
      <c r="C223" s="795">
        <v>21216024</v>
      </c>
      <c r="D223" s="232" t="s">
        <v>109</v>
      </c>
      <c r="E223" s="232" t="s">
        <v>1771</v>
      </c>
      <c r="F223" s="222">
        <v>85.307176780800006</v>
      </c>
      <c r="G223" s="326">
        <f t="shared" si="41"/>
        <v>85.307176780800006</v>
      </c>
      <c r="J223" s="19"/>
    </row>
    <row r="224" spans="2:10" ht="14.25" customHeight="1">
      <c r="B224" s="4"/>
      <c r="C224" s="795">
        <v>21216025</v>
      </c>
      <c r="D224" s="232" t="s">
        <v>110</v>
      </c>
      <c r="E224" s="232" t="s">
        <v>1771</v>
      </c>
      <c r="F224" s="222">
        <v>85.307176780800006</v>
      </c>
      <c r="G224" s="326">
        <f t="shared" si="41"/>
        <v>85.307176780800006</v>
      </c>
      <c r="J224" s="19"/>
    </row>
    <row r="225" spans="2:10" ht="14.25" customHeight="1">
      <c r="B225" s="230"/>
      <c r="C225" s="795">
        <v>21216026</v>
      </c>
      <c r="D225" s="232" t="s">
        <v>111</v>
      </c>
      <c r="E225" s="232" t="s">
        <v>1771</v>
      </c>
      <c r="F225" s="222">
        <v>85.307176780800006</v>
      </c>
      <c r="G225" s="326">
        <f t="shared" si="41"/>
        <v>85.307176780800006</v>
      </c>
      <c r="J225" s="19"/>
    </row>
    <row r="226" spans="2:10" ht="14.25" customHeight="1">
      <c r="B226" s="816"/>
      <c r="C226" s="795">
        <v>21216030</v>
      </c>
      <c r="D226" s="232" t="s">
        <v>1853</v>
      </c>
      <c r="E226" s="232">
        <v>100</v>
      </c>
      <c r="F226" s="222">
        <v>118.09894462080001</v>
      </c>
      <c r="G226" s="326">
        <f t="shared" si="41"/>
        <v>118.09894462080001</v>
      </c>
      <c r="J226" s="19"/>
    </row>
    <row r="227" spans="2:10" ht="14.25" customHeight="1">
      <c r="B227" s="230"/>
      <c r="C227" s="795">
        <v>21216031</v>
      </c>
      <c r="D227" s="232" t="s">
        <v>112</v>
      </c>
      <c r="E227" s="232">
        <v>100</v>
      </c>
      <c r="F227" s="222">
        <v>118.09894462080001</v>
      </c>
      <c r="G227" s="326">
        <f t="shared" si="41"/>
        <v>118.09894462080001</v>
      </c>
      <c r="J227" s="19"/>
    </row>
    <row r="228" spans="2:10" ht="14.25" customHeight="1">
      <c r="B228" s="230"/>
      <c r="C228" s="795">
        <v>21216032</v>
      </c>
      <c r="D228" s="232" t="s">
        <v>113</v>
      </c>
      <c r="E228" s="232">
        <v>100</v>
      </c>
      <c r="F228" s="222">
        <v>118.09894462080001</v>
      </c>
      <c r="G228" s="326">
        <f t="shared" si="41"/>
        <v>118.09894462080001</v>
      </c>
      <c r="J228" s="19"/>
    </row>
    <row r="229" spans="2:10" ht="14.25" customHeight="1">
      <c r="B229" s="816"/>
      <c r="C229" s="795">
        <v>21216033</v>
      </c>
      <c r="D229" s="232" t="s">
        <v>114</v>
      </c>
      <c r="E229" s="232">
        <v>80</v>
      </c>
      <c r="F229" s="222">
        <v>118.09894462080001</v>
      </c>
      <c r="G229" s="326">
        <f t="shared" ref="G229:G230" si="43">F229*(100-$G$5)/100</f>
        <v>118.09894462080001</v>
      </c>
      <c r="J229" s="19"/>
    </row>
    <row r="230" spans="2:10" ht="14.25" customHeight="1">
      <c r="B230" s="816"/>
      <c r="C230" s="795">
        <v>21216039</v>
      </c>
      <c r="D230" s="232" t="s">
        <v>115</v>
      </c>
      <c r="E230" s="232">
        <v>50</v>
      </c>
      <c r="F230" s="222">
        <v>178.81229552160005</v>
      </c>
      <c r="G230" s="326">
        <f t="shared" si="43"/>
        <v>178.81229552160005</v>
      </c>
      <c r="J230" s="19"/>
    </row>
    <row r="231" spans="2:10" ht="14.25" customHeight="1">
      <c r="B231" s="230"/>
      <c r="C231" s="795">
        <v>21216040</v>
      </c>
      <c r="D231" s="232" t="s">
        <v>116</v>
      </c>
      <c r="E231" s="232">
        <v>45</v>
      </c>
      <c r="F231" s="222">
        <v>178.81229552160005</v>
      </c>
      <c r="G231" s="326">
        <f t="shared" si="41"/>
        <v>178.81229552160005</v>
      </c>
      <c r="J231" s="19"/>
    </row>
    <row r="232" spans="2:10" ht="14.25" customHeight="1">
      <c r="B232" s="230"/>
      <c r="C232" s="795">
        <v>21216041</v>
      </c>
      <c r="D232" s="232" t="s">
        <v>122</v>
      </c>
      <c r="E232" s="232">
        <v>45</v>
      </c>
      <c r="F232" s="222">
        <v>178.81229552160005</v>
      </c>
      <c r="G232" s="326">
        <f t="shared" ref="G232" si="44">F232*(100-$G$5)/100</f>
        <v>178.81229552160005</v>
      </c>
      <c r="J232" s="19"/>
    </row>
    <row r="233" spans="2:10" ht="14.25" customHeight="1">
      <c r="B233" s="230"/>
      <c r="C233" s="795">
        <v>21216050</v>
      </c>
      <c r="D233" s="232" t="s">
        <v>117</v>
      </c>
      <c r="E233" s="232">
        <v>30</v>
      </c>
      <c r="F233" s="222">
        <v>237.84962273280004</v>
      </c>
      <c r="G233" s="326">
        <f t="shared" si="41"/>
        <v>237.84962273280004</v>
      </c>
      <c r="J233" s="19"/>
    </row>
    <row r="234" spans="2:10" ht="14.25" customHeight="1">
      <c r="B234" s="230"/>
      <c r="C234" s="795">
        <v>21216052</v>
      </c>
      <c r="D234" s="232" t="s">
        <v>124</v>
      </c>
      <c r="E234" s="232">
        <v>30</v>
      </c>
      <c r="F234" s="222">
        <v>237.84962273280004</v>
      </c>
      <c r="G234" s="326">
        <f t="shared" ref="G234" si="45">F234*(100-$G$5)/100</f>
        <v>237.84962273280004</v>
      </c>
      <c r="J234" s="19"/>
    </row>
    <row r="235" spans="2:10" ht="14.25" customHeight="1">
      <c r="B235" s="230"/>
      <c r="C235" s="795">
        <v>21216063</v>
      </c>
      <c r="D235" s="232" t="s">
        <v>118</v>
      </c>
      <c r="E235" s="232">
        <v>18</v>
      </c>
      <c r="F235" s="222">
        <v>347.77491559200007</v>
      </c>
      <c r="G235" s="326">
        <f t="shared" si="41"/>
        <v>347.77491559200001</v>
      </c>
      <c r="J235" s="19"/>
    </row>
    <row r="236" spans="2:10" ht="14.25" customHeight="1">
      <c r="B236" s="230"/>
      <c r="C236" s="795">
        <v>21216064</v>
      </c>
      <c r="D236" s="232" t="s">
        <v>399</v>
      </c>
      <c r="E236" s="232">
        <v>18</v>
      </c>
      <c r="F236" s="222">
        <v>347.77491559200007</v>
      </c>
      <c r="G236" s="326">
        <f t="shared" ref="G236:G237" si="46">F236*(100-$G$5)/100</f>
        <v>347.77491559200001</v>
      </c>
      <c r="J236" s="19"/>
    </row>
    <row r="237" spans="2:10" ht="14.25" customHeight="1">
      <c r="B237" s="230"/>
      <c r="C237" s="795">
        <v>21216074</v>
      </c>
      <c r="D237" s="232" t="s">
        <v>1864</v>
      </c>
      <c r="E237" s="232">
        <v>10</v>
      </c>
      <c r="F237" s="222">
        <v>666.01267200000018</v>
      </c>
      <c r="G237" s="326">
        <f t="shared" si="46"/>
        <v>666.01267200000018</v>
      </c>
      <c r="J237" s="19"/>
    </row>
    <row r="238" spans="2:10" ht="14.25" customHeight="1">
      <c r="B238" s="230"/>
      <c r="C238" s="795">
        <v>21216075</v>
      </c>
      <c r="D238" s="232" t="s">
        <v>119</v>
      </c>
      <c r="E238" s="232">
        <v>10</v>
      </c>
      <c r="F238" s="222">
        <v>666.01294992960004</v>
      </c>
      <c r="G238" s="326">
        <f t="shared" si="41"/>
        <v>666.01294992960004</v>
      </c>
      <c r="J238" s="19"/>
    </row>
    <row r="239" spans="2:10" ht="14.25" customHeight="1">
      <c r="B239" s="230"/>
      <c r="C239" s="795">
        <v>21216076</v>
      </c>
      <c r="D239" s="232" t="s">
        <v>127</v>
      </c>
      <c r="E239" s="232">
        <v>10</v>
      </c>
      <c r="F239" s="222">
        <v>666.01294992960004</v>
      </c>
      <c r="G239" s="326">
        <f t="shared" si="41"/>
        <v>666.01294992960004</v>
      </c>
      <c r="J239" s="19"/>
    </row>
    <row r="240" spans="2:10" ht="14.25" customHeight="1">
      <c r="B240" s="230"/>
      <c r="C240" s="795">
        <v>21216090</v>
      </c>
      <c r="D240" s="232" t="s">
        <v>120</v>
      </c>
      <c r="E240" s="232">
        <v>7</v>
      </c>
      <c r="F240" s="222">
        <v>979.32007399200018</v>
      </c>
      <c r="G240" s="326">
        <f t="shared" si="41"/>
        <v>979.32007399200006</v>
      </c>
      <c r="J240" s="19"/>
    </row>
    <row r="241" spans="2:10" ht="14.25" customHeight="1">
      <c r="B241" s="230"/>
      <c r="C241" s="231">
        <v>21216110</v>
      </c>
      <c r="D241" s="232" t="s">
        <v>121</v>
      </c>
      <c r="E241" s="232">
        <v>4</v>
      </c>
      <c r="F241" s="222">
        <v>2001.2815912751998</v>
      </c>
      <c r="G241" s="326">
        <f t="shared" si="41"/>
        <v>2001.2815912751998</v>
      </c>
      <c r="J241" s="19"/>
    </row>
    <row r="242" spans="2:10" ht="14.25" customHeight="1" thickBot="1">
      <c r="B242" s="249"/>
      <c r="C242" s="250"/>
      <c r="D242" s="251"/>
      <c r="E242" s="251"/>
      <c r="F242" s="275"/>
      <c r="G242" s="207"/>
      <c r="J242" s="19"/>
    </row>
    <row r="243" spans="2:10" ht="9.9499999999999993" customHeight="1" thickBot="1">
      <c r="B243" s="244"/>
      <c r="C243" s="28"/>
      <c r="F243" s="277"/>
      <c r="G243" s="284"/>
      <c r="J243" s="19"/>
    </row>
    <row r="244" spans="2:10" ht="14.25" customHeight="1">
      <c r="B244" s="229"/>
      <c r="C244" s="235"/>
      <c r="D244" s="105"/>
      <c r="E244" s="105"/>
      <c r="F244" s="290"/>
      <c r="G244" s="291"/>
      <c r="J244" s="19"/>
    </row>
    <row r="245" spans="2:10" ht="14.25" customHeight="1">
      <c r="B245" s="100"/>
      <c r="C245" s="741">
        <v>22216016</v>
      </c>
      <c r="D245" s="240" t="s">
        <v>105</v>
      </c>
      <c r="E245" s="240" t="s">
        <v>1757</v>
      </c>
      <c r="F245" s="324">
        <v>55.7581504272</v>
      </c>
      <c r="G245" s="325">
        <f t="shared" ref="G245:G261" si="47">F245*(100-$G$5)/100</f>
        <v>55.7581504272</v>
      </c>
      <c r="J245" s="19"/>
    </row>
    <row r="246" spans="2:10" ht="14.25" customHeight="1">
      <c r="B246" s="626" t="s">
        <v>1475</v>
      </c>
      <c r="C246" s="741">
        <v>22216017</v>
      </c>
      <c r="D246" s="240" t="s">
        <v>106</v>
      </c>
      <c r="E246" s="240" t="s">
        <v>1757</v>
      </c>
      <c r="F246" s="324">
        <v>55.755648000000008</v>
      </c>
      <c r="G246" s="325">
        <f t="shared" ref="G246" si="48">F246*(100-$G$5)/100</f>
        <v>55.755648000000008</v>
      </c>
      <c r="J246" s="19"/>
    </row>
    <row r="247" spans="2:10" ht="14.25" customHeight="1">
      <c r="B247" s="626" t="s">
        <v>1488</v>
      </c>
      <c r="C247" s="795">
        <v>22216020</v>
      </c>
      <c r="D247" s="232" t="s">
        <v>107</v>
      </c>
      <c r="E247" s="232" t="s">
        <v>1772</v>
      </c>
      <c r="F247" s="222">
        <v>55.7581504272</v>
      </c>
      <c r="G247" s="326">
        <f t="shared" si="47"/>
        <v>55.7581504272</v>
      </c>
      <c r="J247" s="19"/>
    </row>
    <row r="248" spans="2:10" ht="14.25" customHeight="1">
      <c r="B248" s="626"/>
      <c r="C248" s="795">
        <v>22216021</v>
      </c>
      <c r="D248" s="232" t="s">
        <v>108</v>
      </c>
      <c r="E248" s="232" t="s">
        <v>1772</v>
      </c>
      <c r="F248" s="222">
        <v>55.7581504272</v>
      </c>
      <c r="G248" s="326">
        <f>F248*(100-$G$5)/100</f>
        <v>55.7581504272</v>
      </c>
      <c r="J248" s="19"/>
    </row>
    <row r="249" spans="2:10" ht="14.25" customHeight="1">
      <c r="B249" s="626"/>
      <c r="C249" s="795">
        <v>22216022</v>
      </c>
      <c r="D249" s="232" t="s">
        <v>1858</v>
      </c>
      <c r="E249" s="232" t="s">
        <v>1771</v>
      </c>
      <c r="F249" s="222">
        <v>55.755648000000008</v>
      </c>
      <c r="G249" s="326">
        <f>F249*(100-$G$5)/100</f>
        <v>55.755648000000008</v>
      </c>
      <c r="J249" s="19"/>
    </row>
    <row r="250" spans="2:10" ht="14.25" customHeight="1">
      <c r="B250" s="100"/>
      <c r="C250" s="795">
        <v>22216024</v>
      </c>
      <c r="D250" s="232" t="s">
        <v>109</v>
      </c>
      <c r="E250" s="232" t="s">
        <v>1769</v>
      </c>
      <c r="F250" s="222">
        <v>75.457501329600007</v>
      </c>
      <c r="G250" s="326">
        <f t="shared" si="47"/>
        <v>75.457501329600007</v>
      </c>
      <c r="J250" s="19"/>
    </row>
    <row r="251" spans="2:10" ht="14.25" customHeight="1">
      <c r="B251" s="97"/>
      <c r="C251" s="795">
        <v>22216025</v>
      </c>
      <c r="D251" s="232" t="s">
        <v>110</v>
      </c>
      <c r="E251" s="232" t="s">
        <v>1769</v>
      </c>
      <c r="F251" s="222">
        <v>75.457501329600007</v>
      </c>
      <c r="G251" s="326">
        <f t="shared" si="47"/>
        <v>75.457501329600007</v>
      </c>
      <c r="J251" s="19"/>
    </row>
    <row r="252" spans="2:10" ht="14.25" customHeight="1">
      <c r="B252" s="97"/>
      <c r="C252" s="795">
        <v>22216026</v>
      </c>
      <c r="D252" s="232" t="s">
        <v>111</v>
      </c>
      <c r="E252" s="232" t="s">
        <v>1744</v>
      </c>
      <c r="F252" s="222">
        <v>75.457501329600007</v>
      </c>
      <c r="G252" s="326">
        <f t="shared" si="47"/>
        <v>75.457501329600007</v>
      </c>
      <c r="J252" s="19"/>
    </row>
    <row r="253" spans="2:10" ht="14.25" customHeight="1">
      <c r="B253" s="97"/>
      <c r="C253" s="795">
        <v>22216030</v>
      </c>
      <c r="D253" s="232" t="s">
        <v>1853</v>
      </c>
      <c r="E253" s="232">
        <v>100</v>
      </c>
      <c r="F253" s="222">
        <v>103.35479419200001</v>
      </c>
      <c r="G253" s="326">
        <f t="shared" ref="G253" si="49">F253*(100-$G$5)/100</f>
        <v>103.35479419200001</v>
      </c>
      <c r="J253" s="19"/>
    </row>
    <row r="254" spans="2:10" ht="14.25" customHeight="1">
      <c r="B254" s="97"/>
      <c r="C254" s="795">
        <v>22216031</v>
      </c>
      <c r="D254" s="232" t="s">
        <v>112</v>
      </c>
      <c r="E254" s="232">
        <v>100</v>
      </c>
      <c r="F254" s="222">
        <v>103.35479419200001</v>
      </c>
      <c r="G254" s="326">
        <f t="shared" si="47"/>
        <v>103.35479419200001</v>
      </c>
      <c r="J254" s="19"/>
    </row>
    <row r="255" spans="2:10" ht="14.25" customHeight="1">
      <c r="B255" s="97"/>
      <c r="C255" s="795">
        <v>22216032</v>
      </c>
      <c r="D255" s="232" t="s">
        <v>113</v>
      </c>
      <c r="E255" s="232">
        <v>85</v>
      </c>
      <c r="F255" s="222">
        <v>103.35479419200001</v>
      </c>
      <c r="G255" s="326">
        <f t="shared" si="47"/>
        <v>103.35479419200001</v>
      </c>
      <c r="J255" s="19"/>
    </row>
    <row r="256" spans="2:10" ht="14.25" customHeight="1">
      <c r="B256" s="97"/>
      <c r="C256" s="795">
        <v>22216039</v>
      </c>
      <c r="D256" s="232" t="s">
        <v>115</v>
      </c>
      <c r="E256" s="232">
        <v>50</v>
      </c>
      <c r="F256" s="222">
        <v>147.66011607359999</v>
      </c>
      <c r="G256" s="326">
        <f t="shared" si="47"/>
        <v>147.66011607359999</v>
      </c>
      <c r="J256" s="19"/>
    </row>
    <row r="257" spans="2:10" ht="14.25" customHeight="1">
      <c r="B257" s="4"/>
      <c r="C257" s="795">
        <v>22216040</v>
      </c>
      <c r="D257" s="232" t="s">
        <v>116</v>
      </c>
      <c r="E257" s="232">
        <v>50</v>
      </c>
      <c r="F257" s="222">
        <v>147.66011607359999</v>
      </c>
      <c r="G257" s="326">
        <f t="shared" si="47"/>
        <v>147.66011607359999</v>
      </c>
      <c r="J257" s="19"/>
    </row>
    <row r="258" spans="2:10" ht="14.25" customHeight="1">
      <c r="B258" s="4"/>
      <c r="C258" s="795">
        <v>22216041</v>
      </c>
      <c r="D258" s="232" t="s">
        <v>122</v>
      </c>
      <c r="E258" s="232">
        <v>50</v>
      </c>
      <c r="F258" s="222">
        <v>147.66335999999998</v>
      </c>
      <c r="G258" s="326">
        <f t="shared" ref="G258" si="50">F258*(100-$G$5)/100</f>
        <v>147.66335999999998</v>
      </c>
      <c r="J258" s="19"/>
    </row>
    <row r="259" spans="2:10" ht="14.25" customHeight="1">
      <c r="B259" s="230"/>
      <c r="C259" s="795">
        <v>22216050</v>
      </c>
      <c r="D259" s="232" t="s">
        <v>117</v>
      </c>
      <c r="E259" s="232">
        <v>30</v>
      </c>
      <c r="F259" s="222">
        <v>206.70958838400003</v>
      </c>
      <c r="G259" s="326">
        <f t="shared" si="47"/>
        <v>206.70958838400003</v>
      </c>
      <c r="J259" s="19"/>
    </row>
    <row r="260" spans="2:10" ht="14.25" customHeight="1">
      <c r="B260" s="230"/>
      <c r="C260" s="795">
        <v>22216052</v>
      </c>
      <c r="D260" s="232" t="s">
        <v>124</v>
      </c>
      <c r="E260" s="232">
        <v>35</v>
      </c>
      <c r="F260" s="222">
        <v>206.70748800000001</v>
      </c>
      <c r="G260" s="326">
        <f t="shared" ref="G260" si="51">F260*(100-$G$5)/100</f>
        <v>206.70748800000001</v>
      </c>
      <c r="J260" s="19"/>
    </row>
    <row r="261" spans="2:10" ht="14.25" customHeight="1">
      <c r="B261" s="230"/>
      <c r="C261" s="795">
        <v>22216063</v>
      </c>
      <c r="D261" s="232" t="s">
        <v>118</v>
      </c>
      <c r="E261" s="232">
        <v>20</v>
      </c>
      <c r="F261" s="222">
        <v>300.19041692640002</v>
      </c>
      <c r="G261" s="326">
        <f t="shared" si="47"/>
        <v>300.19041692640002</v>
      </c>
      <c r="J261" s="19"/>
    </row>
    <row r="262" spans="2:10" ht="14.25" customHeight="1">
      <c r="B262" s="230"/>
      <c r="C262" s="795">
        <v>22216074</v>
      </c>
      <c r="D262" s="232" t="s">
        <v>1864</v>
      </c>
      <c r="E262" s="232">
        <v>10</v>
      </c>
      <c r="F262" s="222">
        <v>722.72205557760003</v>
      </c>
      <c r="G262" s="326">
        <f t="shared" ref="G262" si="52">F262*(100-$G$5)/100</f>
        <v>722.72205557759992</v>
      </c>
      <c r="J262" s="19"/>
    </row>
    <row r="263" spans="2:10" ht="14.25" customHeight="1">
      <c r="B263" s="230"/>
      <c r="C263" s="795">
        <v>22216075</v>
      </c>
      <c r="D263" s="232" t="s">
        <v>119</v>
      </c>
      <c r="E263" s="232">
        <v>10</v>
      </c>
      <c r="F263" s="222">
        <v>722.72205557760003</v>
      </c>
      <c r="G263" s="326">
        <f t="shared" ref="G263" si="53">F263*(100-$G$5)/100</f>
        <v>722.72205557759992</v>
      </c>
      <c r="J263" s="19"/>
    </row>
    <row r="264" spans="2:10" ht="14.25" customHeight="1">
      <c r="B264" s="230"/>
      <c r="C264" s="795">
        <v>22216076</v>
      </c>
      <c r="D264" s="232" t="s">
        <v>127</v>
      </c>
      <c r="E264" s="232">
        <v>10</v>
      </c>
      <c r="F264" s="222">
        <v>722.72205557760003</v>
      </c>
      <c r="G264" s="326">
        <f t="shared" ref="G264:G266" si="54">F264*(100-$G$5)/100</f>
        <v>722.72205557759992</v>
      </c>
      <c r="J264" s="19"/>
    </row>
    <row r="265" spans="2:10" ht="14.25" customHeight="1">
      <c r="B265" s="230"/>
      <c r="C265" s="795">
        <v>22216090</v>
      </c>
      <c r="D265" s="232" t="s">
        <v>120</v>
      </c>
      <c r="E265" s="232">
        <v>6</v>
      </c>
      <c r="F265" s="222">
        <v>1156.0351276032002</v>
      </c>
      <c r="G265" s="326">
        <f t="shared" si="54"/>
        <v>1156.0351276032002</v>
      </c>
      <c r="J265" s="19"/>
    </row>
    <row r="266" spans="2:10" ht="14.25" customHeight="1">
      <c r="B266" s="230"/>
      <c r="C266" s="795">
        <v>22216110</v>
      </c>
      <c r="D266" s="232" t="s">
        <v>121</v>
      </c>
      <c r="E266" s="232">
        <v>4</v>
      </c>
      <c r="F266" s="222">
        <v>1372.8180430848004</v>
      </c>
      <c r="G266" s="326">
        <f t="shared" si="54"/>
        <v>1372.8180430848004</v>
      </c>
      <c r="J266" s="19"/>
    </row>
    <row r="267" spans="2:10" ht="14.25" customHeight="1" thickBot="1">
      <c r="B267" s="249"/>
      <c r="C267" s="250"/>
      <c r="D267" s="251"/>
      <c r="E267" s="251"/>
      <c r="F267" s="275"/>
      <c r="G267" s="207"/>
      <c r="J267" s="19"/>
    </row>
    <row r="268" spans="2:10" ht="9.9499999999999993" customHeight="1" thickBot="1">
      <c r="B268" s="244"/>
      <c r="C268" s="28"/>
      <c r="F268" s="277"/>
      <c r="G268" s="284"/>
      <c r="J268" s="19"/>
    </row>
    <row r="269" spans="2:10" ht="14.25" customHeight="1">
      <c r="B269" s="229"/>
      <c r="C269" s="235"/>
      <c r="D269" s="235"/>
      <c r="E269" s="235"/>
      <c r="F269" s="293"/>
      <c r="G269" s="291"/>
      <c r="J269" s="19"/>
    </row>
    <row r="270" spans="2:10" ht="14.25" customHeight="1">
      <c r="B270" s="230"/>
      <c r="C270" s="795">
        <v>23216020</v>
      </c>
      <c r="D270" s="232" t="s">
        <v>92</v>
      </c>
      <c r="E270" s="583" t="s">
        <v>1771</v>
      </c>
      <c r="F270" s="222">
        <v>70.519743590399997</v>
      </c>
      <c r="G270" s="326">
        <f t="shared" ref="G270" si="55">F270*(100-$G$5)/100</f>
        <v>70.519743590399997</v>
      </c>
      <c r="J270" s="19"/>
    </row>
    <row r="271" spans="2:10" ht="14.25" customHeight="1">
      <c r="B271" s="626" t="s">
        <v>1475</v>
      </c>
      <c r="C271" s="353">
        <v>23216024</v>
      </c>
      <c r="D271" s="354" t="s">
        <v>93</v>
      </c>
      <c r="E271" s="354">
        <v>20</v>
      </c>
      <c r="F271" s="370" t="s">
        <v>1373</v>
      </c>
      <c r="G271" s="371" t="s">
        <v>1373</v>
      </c>
      <c r="J271" s="19"/>
    </row>
    <row r="272" spans="2:10" ht="14.25" customHeight="1">
      <c r="B272" s="630" t="s">
        <v>1490</v>
      </c>
      <c r="C272" s="231">
        <v>23216025</v>
      </c>
      <c r="D272" s="232" t="s">
        <v>94</v>
      </c>
      <c r="E272" s="583" t="s">
        <v>1744</v>
      </c>
      <c r="F272" s="222">
        <v>93.492973641600017</v>
      </c>
      <c r="G272" s="326">
        <f t="shared" ref="G272:G280" si="56">F272*(100-$G$5)/100</f>
        <v>93.492973641600017</v>
      </c>
      <c r="J272" s="19"/>
    </row>
    <row r="273" spans="2:11" ht="14.25" customHeight="1">
      <c r="B273" s="630"/>
      <c r="C273" s="231">
        <v>23216032</v>
      </c>
      <c r="D273" s="232" t="s">
        <v>96</v>
      </c>
      <c r="E273" s="583">
        <v>80</v>
      </c>
      <c r="F273" s="222">
        <v>118.09894462080001</v>
      </c>
      <c r="G273" s="326">
        <f t="shared" si="56"/>
        <v>118.09894462080001</v>
      </c>
      <c r="J273" s="19"/>
    </row>
    <row r="274" spans="2:11" ht="14.25" customHeight="1">
      <c r="B274" s="151"/>
      <c r="C274" s="231">
        <v>23216040</v>
      </c>
      <c r="D274" s="232" t="s">
        <v>98</v>
      </c>
      <c r="E274" s="583">
        <v>40</v>
      </c>
      <c r="F274" s="222">
        <v>214.90753034400001</v>
      </c>
      <c r="G274" s="326">
        <f t="shared" si="56"/>
        <v>214.90753034400001</v>
      </c>
      <c r="J274" s="19"/>
    </row>
    <row r="275" spans="2:11" ht="14.25" customHeight="1">
      <c r="B275" s="815"/>
      <c r="C275" s="231">
        <v>23216048</v>
      </c>
      <c r="D275" s="232" t="s">
        <v>174</v>
      </c>
      <c r="E275" s="583">
        <v>25</v>
      </c>
      <c r="F275" s="222">
        <v>262.455593712</v>
      </c>
      <c r="G275" s="326">
        <f t="shared" ref="G275" si="57">F275*(100-$G$5)/100</f>
        <v>262.455593712</v>
      </c>
      <c r="J275" s="19"/>
    </row>
    <row r="276" spans="2:11" ht="14.25" customHeight="1">
      <c r="B276" s="332"/>
      <c r="C276" s="795">
        <v>23216050</v>
      </c>
      <c r="D276" s="232" t="s">
        <v>100</v>
      </c>
      <c r="E276" s="583">
        <v>25</v>
      </c>
      <c r="F276" s="222">
        <v>262.455593712</v>
      </c>
      <c r="G276" s="326">
        <f t="shared" si="56"/>
        <v>262.455593712</v>
      </c>
      <c r="J276" s="19"/>
    </row>
    <row r="277" spans="2:11" ht="14.25" customHeight="1">
      <c r="B277" s="332"/>
      <c r="C277" s="795">
        <v>23216060</v>
      </c>
      <c r="D277" s="232" t="s">
        <v>314</v>
      </c>
      <c r="E277" s="583">
        <v>16</v>
      </c>
      <c r="F277" s="222">
        <v>468.17274216959993</v>
      </c>
      <c r="G277" s="326">
        <f t="shared" ref="G277:G279" si="58">F277*(100-$G$5)/100</f>
        <v>468.17274216959993</v>
      </c>
      <c r="J277" s="19"/>
    </row>
    <row r="278" spans="2:11" ht="14.25" customHeight="1">
      <c r="B278" s="332"/>
      <c r="C278" s="795">
        <v>23216061</v>
      </c>
      <c r="D278" s="232" t="s">
        <v>281</v>
      </c>
      <c r="E278" s="583">
        <v>16</v>
      </c>
      <c r="F278" s="222">
        <v>468.17274216959993</v>
      </c>
      <c r="G278" s="326">
        <f t="shared" si="58"/>
        <v>468.17274216959993</v>
      </c>
      <c r="J278" s="19"/>
    </row>
    <row r="279" spans="2:11" ht="14.25" customHeight="1">
      <c r="B279" s="332"/>
      <c r="C279" s="795">
        <v>23216062</v>
      </c>
      <c r="D279" s="232" t="s">
        <v>101</v>
      </c>
      <c r="E279" s="583">
        <v>16</v>
      </c>
      <c r="F279" s="222">
        <v>468.17274216959993</v>
      </c>
      <c r="G279" s="326">
        <f t="shared" si="58"/>
        <v>468.17274216959993</v>
      </c>
      <c r="J279" s="19"/>
    </row>
    <row r="280" spans="2:11" ht="14.25" customHeight="1">
      <c r="B280" s="272"/>
      <c r="C280" s="795">
        <v>23216063</v>
      </c>
      <c r="D280" s="232" t="s">
        <v>102</v>
      </c>
      <c r="E280" s="583">
        <v>16</v>
      </c>
      <c r="F280" s="222">
        <v>468.17274216959993</v>
      </c>
      <c r="G280" s="326">
        <f t="shared" si="56"/>
        <v>468.17274216959993</v>
      </c>
      <c r="J280" s="19"/>
    </row>
    <row r="281" spans="2:11" ht="14.25" customHeight="1">
      <c r="B281" s="272"/>
      <c r="C281" s="795">
        <v>23216075</v>
      </c>
      <c r="D281" s="232" t="s">
        <v>103</v>
      </c>
      <c r="E281" s="583">
        <v>8</v>
      </c>
      <c r="F281" s="222">
        <v>737.11088468160017</v>
      </c>
      <c r="G281" s="326">
        <f t="shared" ref="G281" si="59">F281*(100-$G$5)/100</f>
        <v>737.11088468160017</v>
      </c>
      <c r="J281" s="19"/>
    </row>
    <row r="282" spans="2:11" ht="14.25" customHeight="1">
      <c r="B282" s="272"/>
      <c r="C282" s="795">
        <v>23216090</v>
      </c>
      <c r="D282" s="232" t="s">
        <v>176</v>
      </c>
      <c r="E282" s="583">
        <v>5</v>
      </c>
      <c r="F282" s="222">
        <v>1051.9195085568001</v>
      </c>
      <c r="G282" s="326">
        <f t="shared" ref="G282" si="60">F282*(100-$G$5)/100</f>
        <v>1051.9195085568001</v>
      </c>
      <c r="J282" s="19"/>
    </row>
    <row r="283" spans="2:11" ht="14.25" customHeight="1">
      <c r="B283" s="272"/>
      <c r="C283" s="795">
        <v>23216110</v>
      </c>
      <c r="D283" s="232" t="s">
        <v>104</v>
      </c>
      <c r="E283" s="583">
        <v>2</v>
      </c>
      <c r="F283" s="222">
        <v>1749.8527579104004</v>
      </c>
      <c r="G283" s="326">
        <f t="shared" ref="G283" si="61">F283*(100-$G$5)/100</f>
        <v>1749.8527579104004</v>
      </c>
      <c r="J283" s="19"/>
    </row>
    <row r="284" spans="2:11" ht="14.25" customHeight="1" thickBot="1">
      <c r="B284" s="307"/>
      <c r="C284" s="250"/>
      <c r="D284" s="251"/>
      <c r="E284" s="251"/>
      <c r="F284" s="275"/>
      <c r="G284" s="207"/>
      <c r="J284" s="19"/>
    </row>
    <row r="285" spans="2:11" ht="14.25" customHeight="1">
      <c r="B285" s="851"/>
      <c r="C285" s="59"/>
      <c r="D285" s="29"/>
      <c r="E285" s="29"/>
      <c r="F285" s="221"/>
      <c r="G285" s="202"/>
      <c r="J285" s="19"/>
    </row>
    <row r="286" spans="2:11" ht="9.9499999999999993" customHeight="1" thickBot="1">
      <c r="B286" s="244"/>
      <c r="C286" s="28"/>
      <c r="F286" s="277"/>
      <c r="G286" s="284"/>
      <c r="J286" s="19"/>
    </row>
    <row r="287" spans="2:11" ht="14.25" customHeight="1">
      <c r="B287" s="229"/>
      <c r="C287" s="235"/>
      <c r="D287" s="105"/>
      <c r="E287" s="105"/>
      <c r="F287" s="290"/>
      <c r="G287" s="291"/>
      <c r="J287" s="19"/>
    </row>
    <row r="288" spans="2:11" ht="14.25" customHeight="1">
      <c r="B288" s="99" t="s">
        <v>1489</v>
      </c>
      <c r="C288" s="353" t="s">
        <v>867</v>
      </c>
      <c r="D288" s="354" t="s">
        <v>105</v>
      </c>
      <c r="E288" s="354" t="s">
        <v>1773</v>
      </c>
      <c r="F288" s="370" t="s">
        <v>1373</v>
      </c>
      <c r="G288" s="371" t="s">
        <v>2505</v>
      </c>
      <c r="J288" s="19"/>
      <c r="K288" s="19"/>
    </row>
    <row r="289" spans="2:11" ht="14.25" customHeight="1">
      <c r="B289" s="4"/>
      <c r="C289" s="239" t="s">
        <v>868</v>
      </c>
      <c r="D289" s="240" t="s">
        <v>107</v>
      </c>
      <c r="E289" s="580" t="s">
        <v>1773</v>
      </c>
      <c r="F289" s="324">
        <v>125.43142857142858</v>
      </c>
      <c r="G289" s="325">
        <f>F289*(100-$G$5)/100</f>
        <v>125.43142857142858</v>
      </c>
      <c r="J289" s="19"/>
      <c r="K289" s="19"/>
    </row>
    <row r="290" spans="2:11" ht="14.25" customHeight="1">
      <c r="B290" s="230"/>
      <c r="C290" s="239" t="s">
        <v>869</v>
      </c>
      <c r="D290" s="240" t="s">
        <v>110</v>
      </c>
      <c r="E290" s="580" t="s">
        <v>1774</v>
      </c>
      <c r="F290" s="324">
        <v>161.60857142857142</v>
      </c>
      <c r="G290" s="325">
        <f>F290*(100-$G$5)/100</f>
        <v>161.60857142857142</v>
      </c>
      <c r="J290" s="19"/>
      <c r="K290" s="19"/>
    </row>
    <row r="291" spans="2:11" ht="14.25" customHeight="1" thickBot="1">
      <c r="B291" s="249"/>
      <c r="C291" s="250"/>
      <c r="D291" s="250"/>
      <c r="E291" s="250"/>
      <c r="F291" s="206"/>
      <c r="G291" s="207"/>
      <c r="J291" s="19"/>
    </row>
    <row r="292" spans="2:11" ht="9.9499999999999993" customHeight="1" thickBot="1">
      <c r="B292" s="244"/>
      <c r="C292" s="28"/>
      <c r="D292" s="28"/>
      <c r="E292" s="28"/>
      <c r="F292" s="284"/>
      <c r="G292" s="284"/>
      <c r="J292" s="19"/>
    </row>
    <row r="293" spans="2:11" ht="14.25" customHeight="1">
      <c r="B293" s="229"/>
      <c r="C293" s="235"/>
      <c r="D293" s="105"/>
      <c r="E293" s="105"/>
      <c r="F293" s="290"/>
      <c r="G293" s="291"/>
    </row>
    <row r="294" spans="2:11" ht="14.25" customHeight="1">
      <c r="B294" s="626" t="s">
        <v>1867</v>
      </c>
      <c r="C294" s="59"/>
      <c r="D294" s="29"/>
      <c r="E294" s="29"/>
      <c r="F294" s="221"/>
      <c r="G294" s="203"/>
    </row>
    <row r="295" spans="2:11" ht="14.25" customHeight="1">
      <c r="B295" s="99"/>
      <c r="C295" s="741">
        <v>20426025</v>
      </c>
      <c r="D295" s="240" t="s">
        <v>109</v>
      </c>
      <c r="E295" s="240">
        <v>50</v>
      </c>
      <c r="F295" s="324">
        <v>125.2367877696</v>
      </c>
      <c r="G295" s="325">
        <f>F295*(100-$G$5)/100</f>
        <v>125.2367877696</v>
      </c>
    </row>
    <row r="296" spans="2:11" ht="14.25" customHeight="1">
      <c r="B296" s="4"/>
      <c r="C296" s="741">
        <v>20426032</v>
      </c>
      <c r="D296" s="240" t="s">
        <v>1853</v>
      </c>
      <c r="E296" s="580" t="s">
        <v>1773</v>
      </c>
      <c r="F296" s="324">
        <v>183.51352031999997</v>
      </c>
      <c r="G296" s="325">
        <f>F296*(100-$G$5)/100</f>
        <v>183.51352031999994</v>
      </c>
    </row>
    <row r="297" spans="2:11" ht="14.25" customHeight="1">
      <c r="B297" s="230"/>
      <c r="C297" s="741">
        <v>20426034</v>
      </c>
      <c r="D297" s="240" t="s">
        <v>112</v>
      </c>
      <c r="E297" s="580" t="s">
        <v>1774</v>
      </c>
      <c r="F297" s="324">
        <v>183.51352031999997</v>
      </c>
      <c r="G297" s="325">
        <f>F297*(100-$G$5)/100</f>
        <v>183.51352031999994</v>
      </c>
    </row>
    <row r="298" spans="2:11" ht="14.25" customHeight="1">
      <c r="B298" s="230"/>
      <c r="C298" s="59"/>
      <c r="D298" s="29"/>
      <c r="E298" s="571"/>
      <c r="F298" s="221"/>
      <c r="G298" s="679"/>
    </row>
    <row r="299" spans="2:11" ht="14.25" customHeight="1" thickBot="1">
      <c r="B299" s="249"/>
      <c r="C299" s="250"/>
      <c r="D299" s="250"/>
      <c r="E299" s="250"/>
      <c r="F299" s="206"/>
      <c r="G299" s="207"/>
    </row>
    <row r="300" spans="2:11" ht="9.9499999999999993" customHeight="1"/>
    <row r="301" spans="2:11" ht="9.9499999999999993" customHeight="1" thickBot="1"/>
    <row r="302" spans="2:11" ht="14.25" customHeight="1">
      <c r="B302" s="229"/>
      <c r="C302" s="235"/>
      <c r="D302" s="235"/>
      <c r="E302" s="235"/>
      <c r="F302" s="293"/>
      <c r="G302" s="291"/>
      <c r="J302" s="19"/>
    </row>
    <row r="303" spans="2:11" ht="14.25" customHeight="1">
      <c r="B303" s="626" t="s">
        <v>1491</v>
      </c>
      <c r="C303" s="796" t="s">
        <v>870</v>
      </c>
      <c r="D303" s="241" t="s">
        <v>128</v>
      </c>
      <c r="E303" s="240">
        <v>15</v>
      </c>
      <c r="F303" s="324">
        <v>428.1390369984</v>
      </c>
      <c r="G303" s="325">
        <f t="shared" ref="G303:G311" si="62">F303*(100-$G$5)/100</f>
        <v>428.13903699839994</v>
      </c>
      <c r="J303" s="19"/>
    </row>
    <row r="304" spans="2:11" ht="14.25" customHeight="1">
      <c r="B304" s="626"/>
      <c r="C304" s="796" t="s">
        <v>1869</v>
      </c>
      <c r="D304" s="241" t="s">
        <v>1870</v>
      </c>
      <c r="E304" s="240">
        <v>20</v>
      </c>
      <c r="F304" s="324">
        <v>428.1390369984</v>
      </c>
      <c r="G304" s="325">
        <f t="shared" si="62"/>
        <v>428.13903699839994</v>
      </c>
      <c r="J304" s="19"/>
    </row>
    <row r="305" spans="2:10" ht="14.25" customHeight="1">
      <c r="B305" s="626"/>
      <c r="C305" s="797" t="s">
        <v>871</v>
      </c>
      <c r="D305" s="233" t="s">
        <v>129</v>
      </c>
      <c r="E305" s="232">
        <v>15</v>
      </c>
      <c r="F305" s="222">
        <v>523.28374413120002</v>
      </c>
      <c r="G305" s="326">
        <f t="shared" si="62"/>
        <v>523.28374413120002</v>
      </c>
      <c r="J305" s="19"/>
    </row>
    <row r="306" spans="2:10" ht="14.25" customHeight="1">
      <c r="B306" s="626"/>
      <c r="C306" s="797" t="s">
        <v>1872</v>
      </c>
      <c r="D306" s="233" t="s">
        <v>1871</v>
      </c>
      <c r="E306" s="232">
        <v>15</v>
      </c>
      <c r="F306" s="222">
        <v>523.28374413120002</v>
      </c>
      <c r="G306" s="326">
        <f t="shared" si="62"/>
        <v>523.28374413120002</v>
      </c>
      <c r="J306" s="19"/>
    </row>
    <row r="307" spans="2:10" ht="14.25" customHeight="1">
      <c r="B307" s="100"/>
      <c r="C307" s="797" t="s">
        <v>872</v>
      </c>
      <c r="D307" s="233" t="s">
        <v>1873</v>
      </c>
      <c r="E307" s="232">
        <v>10</v>
      </c>
      <c r="F307" s="222">
        <v>772.63477580640006</v>
      </c>
      <c r="G307" s="326">
        <f t="shared" si="62"/>
        <v>772.63477580639994</v>
      </c>
      <c r="J307" s="19"/>
    </row>
    <row r="308" spans="2:10" ht="14.25" customHeight="1">
      <c r="B308" s="100"/>
      <c r="C308" s="797" t="s">
        <v>1875</v>
      </c>
      <c r="D308" s="233" t="s">
        <v>1874</v>
      </c>
      <c r="E308" s="232">
        <v>10</v>
      </c>
      <c r="F308" s="222">
        <v>772.63477580640006</v>
      </c>
      <c r="G308" s="326">
        <f t="shared" si="62"/>
        <v>772.63477580639994</v>
      </c>
      <c r="J308" s="19"/>
    </row>
    <row r="309" spans="2:10" ht="14.25" customHeight="1">
      <c r="B309" s="100"/>
      <c r="C309" s="797" t="s">
        <v>873</v>
      </c>
      <c r="D309" s="233" t="s">
        <v>1878</v>
      </c>
      <c r="E309" s="232">
        <v>7</v>
      </c>
      <c r="F309" s="222">
        <v>1240.136079312</v>
      </c>
      <c r="G309" s="326">
        <f t="shared" si="62"/>
        <v>1240.136079312</v>
      </c>
      <c r="J309" s="19"/>
    </row>
    <row r="310" spans="2:10" ht="14.25" customHeight="1">
      <c r="B310" s="100"/>
      <c r="C310" s="797" t="s">
        <v>1876</v>
      </c>
      <c r="D310" s="233" t="s">
        <v>1877</v>
      </c>
      <c r="E310" s="232">
        <v>6</v>
      </c>
      <c r="F310" s="222">
        <v>1394.3604767040001</v>
      </c>
      <c r="G310" s="326">
        <f t="shared" si="62"/>
        <v>1394.3604767040001</v>
      </c>
      <c r="J310" s="19"/>
    </row>
    <row r="311" spans="2:10" ht="14.25" customHeight="1">
      <c r="B311" s="100"/>
      <c r="C311" s="352" t="s">
        <v>874</v>
      </c>
      <c r="D311" s="233" t="s">
        <v>1868</v>
      </c>
      <c r="E311" s="232">
        <v>4</v>
      </c>
      <c r="F311" s="222">
        <v>1771.6056203040002</v>
      </c>
      <c r="G311" s="326">
        <f t="shared" si="62"/>
        <v>1771.6056203040002</v>
      </c>
      <c r="J311" s="19"/>
    </row>
    <row r="312" spans="2:10" ht="14.25" customHeight="1" thickBot="1">
      <c r="B312" s="249"/>
      <c r="C312" s="254"/>
      <c r="D312" s="254"/>
      <c r="E312" s="250"/>
      <c r="F312" s="254"/>
      <c r="G312" s="253"/>
      <c r="J312" s="19"/>
    </row>
    <row r="313" spans="2:10" ht="9.9499999999999993" customHeight="1" thickBot="1">
      <c r="B313" s="244"/>
      <c r="C313" s="247"/>
      <c r="D313" s="247"/>
      <c r="E313" s="247"/>
      <c r="F313" s="247"/>
      <c r="G313" s="247"/>
      <c r="J313" s="19"/>
    </row>
    <row r="314" spans="2:10" ht="14.25" customHeight="1">
      <c r="B314" s="268"/>
      <c r="C314" s="269"/>
      <c r="D314" s="105"/>
      <c r="E314" s="105"/>
      <c r="F314" s="293"/>
      <c r="G314" s="625"/>
    </row>
    <row r="315" spans="2:10" ht="14.25" customHeight="1">
      <c r="B315" s="626" t="s">
        <v>1738</v>
      </c>
      <c r="C315" s="359" t="s">
        <v>1719</v>
      </c>
      <c r="D315" s="240" t="s">
        <v>1724</v>
      </c>
      <c r="E315" s="240" t="s">
        <v>1775</v>
      </c>
      <c r="F315" s="324">
        <v>146.7212974656</v>
      </c>
      <c r="G315" s="325">
        <f>F315*(100-$G$5)/100</f>
        <v>146.7212974656</v>
      </c>
    </row>
    <row r="316" spans="2:10" ht="14.25" customHeight="1">
      <c r="B316" s="626" t="s">
        <v>1739</v>
      </c>
      <c r="C316" s="359" t="s">
        <v>1720</v>
      </c>
      <c r="D316" s="240" t="s">
        <v>1725</v>
      </c>
      <c r="E316" s="232" t="s">
        <v>1776</v>
      </c>
      <c r="F316" s="324">
        <v>183.51352031999997</v>
      </c>
      <c r="G316" s="325">
        <f t="shared" ref="G316:G319" si="63">F316*(100-$G$5)/100</f>
        <v>183.51352031999994</v>
      </c>
    </row>
    <row r="317" spans="2:10" ht="14.25" customHeight="1">
      <c r="B317" s="626"/>
      <c r="C317" s="359" t="s">
        <v>1721</v>
      </c>
      <c r="D317" s="240" t="s">
        <v>1726</v>
      </c>
      <c r="E317" s="232" t="s">
        <v>1777</v>
      </c>
      <c r="F317" s="324">
        <v>221.46948744960002</v>
      </c>
      <c r="G317" s="326">
        <f t="shared" si="63"/>
        <v>221.46948744960002</v>
      </c>
    </row>
    <row r="318" spans="2:10" ht="14.25" customHeight="1">
      <c r="B318" s="626"/>
      <c r="C318" s="359" t="s">
        <v>1722</v>
      </c>
      <c r="D318" s="240" t="s">
        <v>1727</v>
      </c>
      <c r="E318" s="232" t="s">
        <v>1771</v>
      </c>
      <c r="F318" s="324">
        <v>258.26171030400002</v>
      </c>
      <c r="G318" s="326">
        <f t="shared" si="63"/>
        <v>258.26171030400002</v>
      </c>
    </row>
    <row r="319" spans="2:10" ht="14.25" customHeight="1">
      <c r="B319" s="626"/>
      <c r="C319" s="360" t="s">
        <v>1723</v>
      </c>
      <c r="D319" s="232" t="s">
        <v>1728</v>
      </c>
      <c r="E319" s="232" t="s">
        <v>1754</v>
      </c>
      <c r="F319" s="324">
        <v>292.18933186560002</v>
      </c>
      <c r="G319" s="326">
        <f t="shared" si="63"/>
        <v>292.18933186560002</v>
      </c>
    </row>
    <row r="320" spans="2:10" ht="14.25" customHeight="1">
      <c r="B320" s="626"/>
      <c r="C320" s="273"/>
      <c r="D320" s="29"/>
      <c r="E320" s="29"/>
      <c r="F320" s="221"/>
      <c r="G320" s="203"/>
    </row>
    <row r="321" spans="2:10" ht="14.25" customHeight="1">
      <c r="B321" s="626" t="s">
        <v>1729</v>
      </c>
      <c r="C321" s="359" t="s">
        <v>1730</v>
      </c>
      <c r="D321" s="240" t="s">
        <v>1865</v>
      </c>
      <c r="E321" s="240">
        <v>80</v>
      </c>
      <c r="F321" s="324">
        <v>366.93752184960005</v>
      </c>
      <c r="G321" s="325">
        <f t="shared" ref="G321:G326" si="64">F321*(100-$G$5)/100</f>
        <v>366.93752184959999</v>
      </c>
    </row>
    <row r="322" spans="2:10" ht="14.25" customHeight="1">
      <c r="B322" s="626" t="s">
        <v>1740</v>
      </c>
      <c r="C322" s="359" t="s">
        <v>1731</v>
      </c>
      <c r="D322" s="240" t="s">
        <v>1866</v>
      </c>
      <c r="E322" s="232">
        <v>80</v>
      </c>
      <c r="F322" s="324">
        <v>366.93752184960005</v>
      </c>
      <c r="G322" s="325">
        <f t="shared" si="64"/>
        <v>366.93752184959999</v>
      </c>
    </row>
    <row r="323" spans="2:10" ht="14.25" customHeight="1">
      <c r="B323" s="626"/>
      <c r="C323" s="359" t="s">
        <v>1732</v>
      </c>
      <c r="D323" s="240" t="s">
        <v>1746</v>
      </c>
      <c r="E323" s="232">
        <v>70</v>
      </c>
      <c r="F323" s="324">
        <v>513.47978173439992</v>
      </c>
      <c r="G323" s="326">
        <f t="shared" si="64"/>
        <v>513.47978173439992</v>
      </c>
    </row>
    <row r="324" spans="2:10" ht="14.25" customHeight="1">
      <c r="B324" s="626"/>
      <c r="C324" s="359" t="s">
        <v>1733</v>
      </c>
      <c r="D324" s="240" t="s">
        <v>1747</v>
      </c>
      <c r="E324" s="232">
        <v>55</v>
      </c>
      <c r="F324" s="324">
        <v>513.47978173439992</v>
      </c>
      <c r="G324" s="326">
        <f t="shared" si="64"/>
        <v>513.47978173439992</v>
      </c>
    </row>
    <row r="325" spans="2:10" ht="14.25" customHeight="1">
      <c r="B325" s="626"/>
      <c r="C325" s="359" t="s">
        <v>1734</v>
      </c>
      <c r="D325" s="240" t="s">
        <v>1748</v>
      </c>
      <c r="E325" s="232">
        <v>60</v>
      </c>
      <c r="F325" s="324">
        <v>659.12685371520001</v>
      </c>
      <c r="G325" s="326">
        <f t="shared" si="64"/>
        <v>659.12685371520001</v>
      </c>
    </row>
    <row r="326" spans="2:10" ht="14.25" customHeight="1">
      <c r="B326" s="626"/>
      <c r="C326" s="359" t="s">
        <v>1735</v>
      </c>
      <c r="D326" s="240" t="s">
        <v>1749</v>
      </c>
      <c r="E326" s="232">
        <v>40</v>
      </c>
      <c r="F326" s="324">
        <v>659.12685371520001</v>
      </c>
      <c r="G326" s="326">
        <f t="shared" si="64"/>
        <v>659.12685371520001</v>
      </c>
    </row>
    <row r="327" spans="2:10" ht="14.25" customHeight="1" thickBot="1">
      <c r="B327" s="631"/>
      <c r="C327" s="632"/>
      <c r="D327" s="455"/>
      <c r="E327" s="455"/>
      <c r="F327" s="633"/>
      <c r="G327" s="634"/>
    </row>
    <row r="328" spans="2:10" ht="9.9499999999999993" customHeight="1">
      <c r="B328" s="244"/>
      <c r="C328" s="247"/>
      <c r="D328" s="247"/>
      <c r="E328" s="247"/>
      <c r="F328" s="247"/>
      <c r="G328" s="247"/>
      <c r="J328" s="19"/>
    </row>
    <row r="329" spans="2:10" ht="14.25" customHeight="1">
      <c r="B329" s="1170" t="s">
        <v>1838</v>
      </c>
      <c r="C329" s="1171"/>
      <c r="D329" s="1171"/>
      <c r="E329" s="1171"/>
      <c r="F329" s="1172"/>
      <c r="G329" s="793">
        <f>'RABATOVÝ LIST '!J13</f>
        <v>0</v>
      </c>
      <c r="J329" s="19"/>
    </row>
    <row r="330" spans="2:10" ht="9.9499999999999993" customHeight="1" thickBot="1">
      <c r="B330" s="344"/>
      <c r="C330" s="344"/>
      <c r="D330" s="344"/>
      <c r="E330" s="344"/>
      <c r="F330" s="344"/>
      <c r="G330" s="344"/>
      <c r="J330" s="19"/>
    </row>
    <row r="331" spans="2:10" ht="14.25" customHeight="1">
      <c r="B331" s="349"/>
      <c r="C331" s="350"/>
      <c r="D331" s="350"/>
      <c r="E331" s="350"/>
      <c r="F331" s="350"/>
      <c r="G331" s="351"/>
      <c r="J331" s="19"/>
    </row>
    <row r="332" spans="2:10" ht="14.25" customHeight="1">
      <c r="B332" s="100"/>
      <c r="C332" s="353">
        <v>342000016</v>
      </c>
      <c r="D332" s="354">
        <v>16</v>
      </c>
      <c r="E332" s="354" t="s">
        <v>15</v>
      </c>
      <c r="F332" s="370" t="s">
        <v>1373</v>
      </c>
      <c r="G332" s="371" t="s">
        <v>1373</v>
      </c>
      <c r="J332" s="19"/>
    </row>
    <row r="333" spans="2:10" ht="14.25" customHeight="1">
      <c r="B333" s="626" t="s">
        <v>1697</v>
      </c>
      <c r="C333" s="336">
        <v>342000020</v>
      </c>
      <c r="D333" s="337">
        <v>20</v>
      </c>
      <c r="E333" s="337" t="s">
        <v>15</v>
      </c>
      <c r="F333" s="370" t="s">
        <v>1373</v>
      </c>
      <c r="G333" s="371" t="s">
        <v>1373</v>
      </c>
      <c r="J333" s="19"/>
    </row>
    <row r="334" spans="2:10" ht="14.25" customHeight="1">
      <c r="B334" s="97"/>
      <c r="C334" s="336">
        <v>342000025</v>
      </c>
      <c r="D334" s="337">
        <v>25</v>
      </c>
      <c r="E334" s="337" t="s">
        <v>15</v>
      </c>
      <c r="F334" s="370" t="s">
        <v>1373</v>
      </c>
      <c r="G334" s="371" t="s">
        <v>1373</v>
      </c>
      <c r="J334" s="19"/>
    </row>
    <row r="335" spans="2:10" ht="14.25" customHeight="1">
      <c r="B335" s="4"/>
      <c r="C335" s="336">
        <v>342000032</v>
      </c>
      <c r="D335" s="337">
        <v>32</v>
      </c>
      <c r="E335" s="337" t="s">
        <v>15</v>
      </c>
      <c r="F335" s="370" t="s">
        <v>1373</v>
      </c>
      <c r="G335" s="371" t="s">
        <v>1373</v>
      </c>
      <c r="J335" s="19"/>
    </row>
    <row r="336" spans="2:10" ht="14.25" customHeight="1">
      <c r="B336" s="230"/>
      <c r="C336" s="336">
        <v>342000040</v>
      </c>
      <c r="D336" s="337">
        <v>40</v>
      </c>
      <c r="E336" s="337" t="s">
        <v>15</v>
      </c>
      <c r="F336" s="370" t="s">
        <v>1373</v>
      </c>
      <c r="G336" s="371" t="s">
        <v>1373</v>
      </c>
      <c r="J336" s="19"/>
    </row>
    <row r="337" spans="2:10" ht="14.25" customHeight="1">
      <c r="B337" s="230"/>
      <c r="C337" s="336">
        <v>342000050</v>
      </c>
      <c r="D337" s="337">
        <v>50</v>
      </c>
      <c r="E337" s="337" t="s">
        <v>15</v>
      </c>
      <c r="F337" s="370" t="s">
        <v>1373</v>
      </c>
      <c r="G337" s="371" t="s">
        <v>1373</v>
      </c>
      <c r="J337" s="19"/>
    </row>
    <row r="338" spans="2:10" ht="14.25" customHeight="1">
      <c r="B338" s="230"/>
      <c r="C338" s="336">
        <v>342000063</v>
      </c>
      <c r="D338" s="337">
        <v>63</v>
      </c>
      <c r="E338" s="337" t="s">
        <v>15</v>
      </c>
      <c r="F338" s="370" t="s">
        <v>1373</v>
      </c>
      <c r="G338" s="371" t="s">
        <v>1373</v>
      </c>
      <c r="J338" s="19"/>
    </row>
    <row r="339" spans="2:10" ht="14.25" customHeight="1">
      <c r="B339" s="230"/>
      <c r="C339" s="336">
        <v>342000075</v>
      </c>
      <c r="D339" s="337">
        <v>75</v>
      </c>
      <c r="E339" s="337" t="s">
        <v>15</v>
      </c>
      <c r="F339" s="370" t="s">
        <v>1373</v>
      </c>
      <c r="G339" s="371" t="s">
        <v>1373</v>
      </c>
      <c r="J339" s="19"/>
    </row>
    <row r="340" spans="2:10" ht="14.25" customHeight="1">
      <c r="B340" s="230"/>
      <c r="C340" s="336">
        <v>342000090</v>
      </c>
      <c r="D340" s="337">
        <v>90</v>
      </c>
      <c r="E340" s="337" t="s">
        <v>15</v>
      </c>
      <c r="F340" s="370" t="s">
        <v>1373</v>
      </c>
      <c r="G340" s="371" t="s">
        <v>1373</v>
      </c>
      <c r="J340" s="19"/>
    </row>
    <row r="341" spans="2:10" ht="14.25" customHeight="1">
      <c r="B341" s="230"/>
      <c r="C341" s="336">
        <v>342000110</v>
      </c>
      <c r="D341" s="337">
        <v>110</v>
      </c>
      <c r="E341" s="337" t="s">
        <v>15</v>
      </c>
      <c r="F341" s="370" t="s">
        <v>1373</v>
      </c>
      <c r="G341" s="371" t="s">
        <v>1373</v>
      </c>
      <c r="J341" s="19"/>
    </row>
    <row r="342" spans="2:10" ht="14.25" customHeight="1" thickBot="1">
      <c r="B342" s="249"/>
      <c r="C342" s="274"/>
      <c r="D342" s="251"/>
      <c r="E342" s="251"/>
      <c r="F342" s="275"/>
      <c r="G342" s="207"/>
      <c r="J342" s="19"/>
    </row>
    <row r="343" spans="2:10" ht="9.9499999999999993" customHeight="1" thickBot="1">
      <c r="B343" s="244"/>
      <c r="C343" s="276"/>
      <c r="F343" s="277"/>
      <c r="G343" s="284"/>
      <c r="J343" s="19"/>
    </row>
    <row r="344" spans="2:10" ht="14.25" customHeight="1">
      <c r="B344" s="229"/>
      <c r="C344" s="305"/>
      <c r="D344" s="105"/>
      <c r="E344" s="105"/>
      <c r="F344" s="290"/>
      <c r="G344" s="291"/>
      <c r="J344" s="19"/>
    </row>
    <row r="345" spans="2:10" ht="14.25" customHeight="1">
      <c r="B345" s="100"/>
      <c r="C345" s="353">
        <v>343000016</v>
      </c>
      <c r="D345" s="354">
        <v>16</v>
      </c>
      <c r="E345" s="354" t="s">
        <v>15</v>
      </c>
      <c r="F345" s="370" t="s">
        <v>1373</v>
      </c>
      <c r="G345" s="371" t="s">
        <v>1373</v>
      </c>
      <c r="J345" s="19"/>
    </row>
    <row r="346" spans="2:10" ht="14.25" customHeight="1">
      <c r="B346" s="626" t="s">
        <v>1492</v>
      </c>
      <c r="C346" s="336">
        <v>343000020</v>
      </c>
      <c r="D346" s="337">
        <v>20</v>
      </c>
      <c r="E346" s="337" t="s">
        <v>15</v>
      </c>
      <c r="F346" s="370" t="s">
        <v>1373</v>
      </c>
      <c r="G346" s="371" t="s">
        <v>1373</v>
      </c>
      <c r="J346" s="19"/>
    </row>
    <row r="347" spans="2:10" ht="14.25" customHeight="1">
      <c r="B347" s="97"/>
      <c r="C347" s="336">
        <v>343000025</v>
      </c>
      <c r="D347" s="337">
        <v>25</v>
      </c>
      <c r="E347" s="337" t="s">
        <v>15</v>
      </c>
      <c r="F347" s="370" t="s">
        <v>1373</v>
      </c>
      <c r="G347" s="371" t="s">
        <v>1373</v>
      </c>
      <c r="J347" s="19"/>
    </row>
    <row r="348" spans="2:10" ht="14.25" customHeight="1">
      <c r="B348" s="4"/>
      <c r="C348" s="336">
        <v>343000032</v>
      </c>
      <c r="D348" s="337">
        <v>32</v>
      </c>
      <c r="E348" s="337" t="s">
        <v>15</v>
      </c>
      <c r="F348" s="370" t="s">
        <v>1373</v>
      </c>
      <c r="G348" s="371" t="s">
        <v>1373</v>
      </c>
      <c r="J348" s="19"/>
    </row>
    <row r="349" spans="2:10" ht="14.25" customHeight="1">
      <c r="B349" s="230"/>
      <c r="C349" s="336">
        <v>343000040</v>
      </c>
      <c r="D349" s="337">
        <v>40</v>
      </c>
      <c r="E349" s="337" t="s">
        <v>15</v>
      </c>
      <c r="F349" s="370" t="s">
        <v>1373</v>
      </c>
      <c r="G349" s="371" t="s">
        <v>1373</v>
      </c>
      <c r="J349" s="19"/>
    </row>
    <row r="350" spans="2:10" ht="14.25" customHeight="1">
      <c r="B350" s="230"/>
      <c r="C350" s="336">
        <v>343000050</v>
      </c>
      <c r="D350" s="337">
        <v>50</v>
      </c>
      <c r="E350" s="337" t="s">
        <v>15</v>
      </c>
      <c r="F350" s="370" t="s">
        <v>1373</v>
      </c>
      <c r="G350" s="371" t="s">
        <v>1373</v>
      </c>
      <c r="J350" s="19"/>
    </row>
    <row r="351" spans="2:10" ht="14.25" customHeight="1">
      <c r="B351" s="230"/>
      <c r="C351" s="336">
        <v>343000063</v>
      </c>
      <c r="D351" s="337">
        <v>63</v>
      </c>
      <c r="E351" s="337" t="s">
        <v>15</v>
      </c>
      <c r="F351" s="370" t="s">
        <v>1373</v>
      </c>
      <c r="G351" s="371" t="s">
        <v>1373</v>
      </c>
      <c r="J351" s="19"/>
    </row>
    <row r="352" spans="2:10" ht="14.25" customHeight="1">
      <c r="B352" s="230"/>
      <c r="C352" s="336">
        <v>343000075</v>
      </c>
      <c r="D352" s="337">
        <v>75</v>
      </c>
      <c r="E352" s="337" t="s">
        <v>15</v>
      </c>
      <c r="F352" s="370" t="s">
        <v>1373</v>
      </c>
      <c r="G352" s="371" t="s">
        <v>1373</v>
      </c>
      <c r="J352" s="19"/>
    </row>
    <row r="353" spans="2:10" ht="14.25" customHeight="1">
      <c r="B353" s="230"/>
      <c r="C353" s="336">
        <v>343000090</v>
      </c>
      <c r="D353" s="337">
        <v>90</v>
      </c>
      <c r="E353" s="337" t="s">
        <v>15</v>
      </c>
      <c r="F353" s="370" t="s">
        <v>1373</v>
      </c>
      <c r="G353" s="371" t="s">
        <v>1373</v>
      </c>
      <c r="J353" s="19"/>
    </row>
    <row r="354" spans="2:10" ht="14.25" customHeight="1">
      <c r="B354" s="230"/>
      <c r="C354" s="336">
        <v>343000110</v>
      </c>
      <c r="D354" s="337">
        <v>110</v>
      </c>
      <c r="E354" s="337" t="s">
        <v>15</v>
      </c>
      <c r="F354" s="370" t="s">
        <v>1373</v>
      </c>
      <c r="G354" s="371" t="s">
        <v>1373</v>
      </c>
      <c r="J354" s="19"/>
    </row>
    <row r="355" spans="2:10" ht="14.25" customHeight="1" thickBot="1">
      <c r="B355" s="249"/>
      <c r="C355" s="274"/>
      <c r="D355" s="251"/>
      <c r="E355" s="251"/>
      <c r="F355" s="275"/>
      <c r="G355" s="207"/>
      <c r="J355" s="19"/>
    </row>
    <row r="356" spans="2:10" ht="9.9499999999999993" customHeight="1" thickBot="1">
      <c r="B356" s="244"/>
      <c r="C356" s="276"/>
      <c r="F356" s="277"/>
      <c r="G356" s="284"/>
      <c r="J356" s="19"/>
    </row>
    <row r="357" spans="2:10" ht="14.25" customHeight="1">
      <c r="B357" s="229"/>
      <c r="C357" s="305"/>
      <c r="D357" s="105"/>
      <c r="E357" s="105"/>
      <c r="F357" s="290"/>
      <c r="G357" s="291"/>
      <c r="J357" s="19"/>
    </row>
    <row r="358" spans="2:10" ht="14.25" customHeight="1">
      <c r="B358" s="100"/>
      <c r="C358" s="353">
        <v>345000016</v>
      </c>
      <c r="D358" s="354">
        <v>16</v>
      </c>
      <c r="E358" s="354" t="s">
        <v>15</v>
      </c>
      <c r="F358" s="370" t="s">
        <v>1373</v>
      </c>
      <c r="G358" s="371" t="s">
        <v>1373</v>
      </c>
      <c r="J358" s="19"/>
    </row>
    <row r="359" spans="2:10" ht="14.25" customHeight="1">
      <c r="B359" s="626" t="s">
        <v>2310</v>
      </c>
      <c r="C359" s="336">
        <v>345000020</v>
      </c>
      <c r="D359" s="337">
        <v>20</v>
      </c>
      <c r="E359" s="337" t="s">
        <v>15</v>
      </c>
      <c r="F359" s="370" t="s">
        <v>1373</v>
      </c>
      <c r="G359" s="371" t="s">
        <v>1373</v>
      </c>
      <c r="J359" s="19"/>
    </row>
    <row r="360" spans="2:10" ht="14.25" customHeight="1">
      <c r="B360" s="97"/>
      <c r="C360" s="336">
        <v>345000025</v>
      </c>
      <c r="D360" s="337">
        <v>25</v>
      </c>
      <c r="E360" s="337" t="s">
        <v>15</v>
      </c>
      <c r="F360" s="370" t="s">
        <v>1373</v>
      </c>
      <c r="G360" s="371" t="s">
        <v>1373</v>
      </c>
      <c r="J360" s="19"/>
    </row>
    <row r="361" spans="2:10" ht="14.25" customHeight="1">
      <c r="B361" s="4"/>
      <c r="C361" s="336">
        <v>345000032</v>
      </c>
      <c r="D361" s="337">
        <v>32</v>
      </c>
      <c r="E361" s="337" t="s">
        <v>15</v>
      </c>
      <c r="F361" s="370" t="s">
        <v>1373</v>
      </c>
      <c r="G361" s="371" t="s">
        <v>1373</v>
      </c>
      <c r="J361" s="19"/>
    </row>
    <row r="362" spans="2:10" ht="14.25" customHeight="1">
      <c r="B362" s="230"/>
      <c r="C362" s="336">
        <v>345000040</v>
      </c>
      <c r="D362" s="337">
        <v>40</v>
      </c>
      <c r="E362" s="337" t="s">
        <v>15</v>
      </c>
      <c r="F362" s="370" t="s">
        <v>1373</v>
      </c>
      <c r="G362" s="371" t="s">
        <v>1373</v>
      </c>
      <c r="J362" s="19"/>
    </row>
    <row r="363" spans="2:10" ht="14.25" customHeight="1">
      <c r="B363" s="230"/>
      <c r="C363" s="336">
        <v>345000050</v>
      </c>
      <c r="D363" s="337">
        <v>50</v>
      </c>
      <c r="E363" s="337" t="s">
        <v>15</v>
      </c>
      <c r="F363" s="370" t="s">
        <v>1373</v>
      </c>
      <c r="G363" s="371" t="s">
        <v>1373</v>
      </c>
      <c r="J363" s="19"/>
    </row>
    <row r="364" spans="2:10" ht="14.25" customHeight="1">
      <c r="B364" s="230"/>
      <c r="C364" s="336">
        <v>345000063</v>
      </c>
      <c r="D364" s="337">
        <v>63</v>
      </c>
      <c r="E364" s="337" t="s">
        <v>15</v>
      </c>
      <c r="F364" s="370" t="s">
        <v>1373</v>
      </c>
      <c r="G364" s="371" t="s">
        <v>1373</v>
      </c>
      <c r="J364" s="19"/>
    </row>
    <row r="365" spans="2:10" ht="14.25" customHeight="1">
      <c r="B365" s="230"/>
      <c r="C365" s="336">
        <v>345000075</v>
      </c>
      <c r="D365" s="337">
        <v>75</v>
      </c>
      <c r="E365" s="337" t="s">
        <v>15</v>
      </c>
      <c r="F365" s="370" t="s">
        <v>1373</v>
      </c>
      <c r="G365" s="371" t="s">
        <v>1373</v>
      </c>
      <c r="J365" s="19"/>
    </row>
    <row r="366" spans="2:10" ht="14.25" customHeight="1">
      <c r="B366" s="230"/>
      <c r="C366" s="336">
        <v>345000090</v>
      </c>
      <c r="D366" s="337">
        <v>90</v>
      </c>
      <c r="E366" s="337" t="s">
        <v>15</v>
      </c>
      <c r="F366" s="370" t="s">
        <v>1373</v>
      </c>
      <c r="G366" s="371" t="s">
        <v>1373</v>
      </c>
      <c r="J366" s="19"/>
    </row>
    <row r="367" spans="2:10" ht="14.25" customHeight="1">
      <c r="B367" s="230"/>
      <c r="C367" s="336">
        <v>345000110</v>
      </c>
      <c r="D367" s="337">
        <v>110</v>
      </c>
      <c r="E367" s="337" t="s">
        <v>15</v>
      </c>
      <c r="F367" s="370" t="s">
        <v>1373</v>
      </c>
      <c r="G367" s="371" t="s">
        <v>1373</v>
      </c>
      <c r="J367" s="19"/>
    </row>
    <row r="368" spans="2:10" ht="14.25" customHeight="1" thickBot="1">
      <c r="B368" s="249"/>
      <c r="C368" s="274"/>
      <c r="D368" s="251"/>
      <c r="E368" s="251"/>
      <c r="F368" s="275"/>
      <c r="G368" s="207"/>
      <c r="J368" s="19"/>
    </row>
    <row r="369" spans="2:10" ht="9.9499999999999993" customHeight="1" thickBot="1">
      <c r="B369" s="244"/>
      <c r="C369" s="276"/>
      <c r="F369" s="277"/>
      <c r="G369" s="284"/>
      <c r="J369" s="19"/>
    </row>
    <row r="370" spans="2:10" ht="14.25" customHeight="1">
      <c r="B370" s="229"/>
      <c r="C370" s="305"/>
      <c r="D370" s="105"/>
      <c r="E370" s="105"/>
      <c r="F370" s="290"/>
      <c r="G370" s="291"/>
      <c r="J370" s="19"/>
    </row>
    <row r="371" spans="2:10" ht="14.25" customHeight="1">
      <c r="B371" s="230"/>
      <c r="C371" s="662" t="s">
        <v>2213</v>
      </c>
      <c r="D371" s="354">
        <v>16</v>
      </c>
      <c r="E371" s="354" t="s">
        <v>15</v>
      </c>
      <c r="F371" s="370" t="s">
        <v>1373</v>
      </c>
      <c r="G371" s="371" t="s">
        <v>1373</v>
      </c>
      <c r="J371" s="19"/>
    </row>
    <row r="372" spans="2:10" ht="14.25" customHeight="1">
      <c r="B372" s="626" t="s">
        <v>1493</v>
      </c>
      <c r="C372" s="662" t="s">
        <v>2214</v>
      </c>
      <c r="D372" s="354">
        <v>20</v>
      </c>
      <c r="E372" s="354" t="s">
        <v>15</v>
      </c>
      <c r="F372" s="370" t="s">
        <v>1373</v>
      </c>
      <c r="G372" s="371" t="s">
        <v>1373</v>
      </c>
      <c r="J372" s="19"/>
    </row>
    <row r="373" spans="2:10" ht="14.25" customHeight="1">
      <c r="B373" s="626"/>
      <c r="C373" s="663" t="s">
        <v>2215</v>
      </c>
      <c r="D373" s="337">
        <v>25</v>
      </c>
      <c r="E373" s="337" t="s">
        <v>15</v>
      </c>
      <c r="F373" s="370" t="s">
        <v>1373</v>
      </c>
      <c r="G373" s="371" t="s">
        <v>1373</v>
      </c>
      <c r="J373" s="19"/>
    </row>
    <row r="374" spans="2:10" ht="14.25" customHeight="1">
      <c r="B374" s="97"/>
      <c r="C374" s="663" t="s">
        <v>2216</v>
      </c>
      <c r="D374" s="337">
        <v>32</v>
      </c>
      <c r="E374" s="337" t="s">
        <v>15</v>
      </c>
      <c r="F374" s="370" t="s">
        <v>1373</v>
      </c>
      <c r="G374" s="371" t="s">
        <v>1373</v>
      </c>
      <c r="J374" s="19"/>
    </row>
    <row r="375" spans="2:10" ht="14.25" customHeight="1">
      <c r="B375" s="4"/>
      <c r="C375" s="663" t="s">
        <v>2217</v>
      </c>
      <c r="D375" s="337">
        <v>40</v>
      </c>
      <c r="E375" s="337" t="s">
        <v>15</v>
      </c>
      <c r="F375" s="370" t="s">
        <v>1373</v>
      </c>
      <c r="G375" s="371" t="s">
        <v>1373</v>
      </c>
      <c r="J375" s="19"/>
    </row>
    <row r="376" spans="2:10" ht="14.25" customHeight="1">
      <c r="B376" s="230"/>
      <c r="C376" s="663" t="s">
        <v>2218</v>
      </c>
      <c r="D376" s="337">
        <v>50</v>
      </c>
      <c r="E376" s="337" t="s">
        <v>15</v>
      </c>
      <c r="F376" s="370" t="s">
        <v>1373</v>
      </c>
      <c r="G376" s="371" t="s">
        <v>1373</v>
      </c>
      <c r="J376" s="19"/>
    </row>
    <row r="377" spans="2:10" ht="14.25" customHeight="1">
      <c r="B377" s="230"/>
      <c r="C377" s="663" t="s">
        <v>2219</v>
      </c>
      <c r="D377" s="337">
        <v>63</v>
      </c>
      <c r="E377" s="337" t="s">
        <v>15</v>
      </c>
      <c r="F377" s="370" t="s">
        <v>1373</v>
      </c>
      <c r="G377" s="371" t="s">
        <v>1373</v>
      </c>
      <c r="J377" s="19"/>
    </row>
    <row r="378" spans="2:10" ht="14.25" customHeight="1">
      <c r="B378" s="230"/>
      <c r="C378" s="663" t="s">
        <v>2220</v>
      </c>
      <c r="D378" s="337">
        <v>75</v>
      </c>
      <c r="E378" s="337" t="s">
        <v>15</v>
      </c>
      <c r="F378" s="370" t="s">
        <v>1373</v>
      </c>
      <c r="G378" s="371" t="s">
        <v>1373</v>
      </c>
      <c r="J378" s="19"/>
    </row>
    <row r="379" spans="2:10" ht="14.25" customHeight="1">
      <c r="B379" s="230"/>
      <c r="C379" s="663" t="s">
        <v>2221</v>
      </c>
      <c r="D379" s="337">
        <v>90</v>
      </c>
      <c r="E379" s="337" t="s">
        <v>15</v>
      </c>
      <c r="F379" s="370" t="s">
        <v>1373</v>
      </c>
      <c r="G379" s="371" t="s">
        <v>1373</v>
      </c>
      <c r="J379" s="19"/>
    </row>
    <row r="380" spans="2:10" ht="14.25" customHeight="1">
      <c r="B380" s="230"/>
      <c r="C380" s="663" t="s">
        <v>2222</v>
      </c>
      <c r="D380" s="337">
        <v>110</v>
      </c>
      <c r="E380" s="337" t="s">
        <v>15</v>
      </c>
      <c r="F380" s="370" t="s">
        <v>1373</v>
      </c>
      <c r="G380" s="371" t="s">
        <v>1373</v>
      </c>
      <c r="J380" s="19"/>
    </row>
    <row r="381" spans="2:10" ht="14.25" customHeight="1" thickBot="1">
      <c r="B381" s="307"/>
      <c r="C381" s="266"/>
      <c r="D381" s="251"/>
      <c r="E381" s="251"/>
      <c r="F381" s="275"/>
      <c r="G381" s="207"/>
    </row>
    <row r="382" spans="2:10" ht="9.9499999999999993" customHeight="1" thickBot="1">
      <c r="F382" s="284"/>
      <c r="G382" s="624"/>
    </row>
    <row r="383" spans="2:10" ht="14.25" customHeight="1">
      <c r="B383" s="637"/>
      <c r="C383" s="638"/>
      <c r="D383" s="638"/>
      <c r="E383" s="638"/>
      <c r="F383" s="638"/>
      <c r="G383" s="639"/>
      <c r="H383" s="533"/>
    </row>
    <row r="384" spans="2:10" ht="14.25" customHeight="1">
      <c r="B384" s="640" t="s">
        <v>1701</v>
      </c>
      <c r="C384" s="579">
        <v>676001</v>
      </c>
      <c r="D384" s="1168" t="s">
        <v>2473</v>
      </c>
      <c r="E384" s="1168"/>
      <c r="F384" s="612">
        <v>204.88</v>
      </c>
      <c r="G384" s="613">
        <f>F384*(100-$G$329)/100</f>
        <v>204.88</v>
      </c>
      <c r="H384" s="533"/>
    </row>
    <row r="385" spans="2:8" ht="14.25" customHeight="1">
      <c r="B385" s="640"/>
      <c r="C385" s="579">
        <v>676003</v>
      </c>
      <c r="D385" s="1168" t="s">
        <v>2343</v>
      </c>
      <c r="E385" s="1168"/>
      <c r="F385" s="699">
        <v>208.9776</v>
      </c>
      <c r="G385" s="613">
        <f>F385*(100-$G$329)/100</f>
        <v>208.9776</v>
      </c>
      <c r="H385" s="533"/>
    </row>
    <row r="386" spans="2:8" ht="14.25" customHeight="1" thickBot="1">
      <c r="B386" s="647"/>
      <c r="C386" s="648"/>
      <c r="D386" s="589"/>
      <c r="E386" s="589"/>
      <c r="F386" s="649"/>
      <c r="G386" s="650"/>
      <c r="H386" s="533"/>
    </row>
    <row r="387" spans="2:8" ht="9.9499999999999993" customHeight="1" thickBot="1">
      <c r="B387" s="651"/>
      <c r="C387" s="561"/>
      <c r="D387" s="562"/>
      <c r="E387" s="562"/>
      <c r="F387" s="563"/>
      <c r="G387" s="652"/>
      <c r="H387" s="533"/>
    </row>
    <row r="388" spans="2:8" ht="14.25" customHeight="1">
      <c r="B388" s="637"/>
      <c r="C388" s="638"/>
      <c r="D388" s="638"/>
      <c r="E388" s="638"/>
      <c r="F388" s="638"/>
      <c r="G388" s="639"/>
      <c r="H388" s="533"/>
    </row>
    <row r="389" spans="2:8" ht="14.25" customHeight="1">
      <c r="B389" s="640" t="s">
        <v>2259</v>
      </c>
      <c r="C389" s="641"/>
      <c r="D389" s="571"/>
      <c r="E389" s="571"/>
      <c r="F389" s="642"/>
      <c r="G389" s="643"/>
      <c r="H389" s="533"/>
    </row>
    <row r="390" spans="2:8" ht="14.25" customHeight="1">
      <c r="B390" s="640"/>
      <c r="C390" s="579">
        <v>676099</v>
      </c>
      <c r="D390" s="1168" t="s">
        <v>2344</v>
      </c>
      <c r="E390" s="1168"/>
      <c r="F390" s="700">
        <v>644.96640000000002</v>
      </c>
      <c r="G390" s="325">
        <f>F390*(100-$G$329)/100</f>
        <v>644.96640000000002</v>
      </c>
      <c r="H390" s="533"/>
    </row>
    <row r="391" spans="2:8" ht="14.25" customHeight="1">
      <c r="B391" s="640"/>
      <c r="C391" s="579">
        <v>676100</v>
      </c>
      <c r="D391" s="1169" t="s">
        <v>2345</v>
      </c>
      <c r="E391" s="1169"/>
      <c r="F391" s="700">
        <v>740.43840000000012</v>
      </c>
      <c r="G391" s="325">
        <f>F391*(100-$G$329)/100</f>
        <v>740.43840000000012</v>
      </c>
      <c r="H391" s="533"/>
    </row>
    <row r="392" spans="2:8" ht="14.25" customHeight="1">
      <c r="B392" s="578"/>
      <c r="C392" s="644"/>
      <c r="D392" s="645"/>
      <c r="E392" s="645"/>
      <c r="F392" s="646"/>
      <c r="G392" s="643"/>
      <c r="H392" s="533"/>
    </row>
    <row r="393" spans="2:8" ht="14.25" customHeight="1" thickBot="1">
      <c r="B393" s="653"/>
      <c r="C393" s="648"/>
      <c r="D393" s="589"/>
      <c r="E393" s="589"/>
      <c r="F393" s="649"/>
      <c r="G393" s="650"/>
      <c r="H393" s="533"/>
    </row>
    <row r="394" spans="2:8" ht="9.9499999999999993" customHeight="1" thickBot="1"/>
    <row r="395" spans="2:8" ht="14.25" customHeight="1">
      <c r="B395" s="637"/>
      <c r="C395" s="638"/>
      <c r="D395" s="638"/>
      <c r="E395" s="638"/>
      <c r="F395" s="638"/>
      <c r="G395" s="639"/>
    </row>
    <row r="396" spans="2:8" ht="14.25" customHeight="1">
      <c r="B396" s="640" t="s">
        <v>1702</v>
      </c>
      <c r="C396" s="641"/>
      <c r="D396" s="571"/>
      <c r="E396" s="571"/>
      <c r="F396" s="642"/>
      <c r="G396" s="643"/>
    </row>
    <row r="397" spans="2:8" ht="14.25" customHeight="1">
      <c r="B397" s="640"/>
      <c r="C397" s="579">
        <v>676098</v>
      </c>
      <c r="D397" s="1168" t="s">
        <v>2344</v>
      </c>
      <c r="E397" s="1168"/>
      <c r="F397" s="699">
        <v>838.03200000000015</v>
      </c>
      <c r="G397" s="613">
        <f>F397*(100-$G$329)/100</f>
        <v>838.03200000000015</v>
      </c>
    </row>
    <row r="398" spans="2:8" ht="14.25" customHeight="1">
      <c r="B398" s="578"/>
      <c r="C398" s="644"/>
      <c r="D398" s="645"/>
      <c r="E398" s="645"/>
      <c r="F398" s="646"/>
      <c r="G398" s="643"/>
    </row>
    <row r="399" spans="2:8" ht="14.25" customHeight="1" thickBot="1">
      <c r="B399" s="653"/>
      <c r="C399" s="648"/>
      <c r="D399" s="589"/>
      <c r="E399" s="589"/>
      <c r="F399" s="649"/>
      <c r="G399" s="650"/>
    </row>
  </sheetData>
  <mergeCells count="14">
    <mergeCell ref="M54:R54"/>
    <mergeCell ref="D385:E385"/>
    <mergeCell ref="D390:E390"/>
    <mergeCell ref="D391:E391"/>
    <mergeCell ref="D397:E397"/>
    <mergeCell ref="B329:F329"/>
    <mergeCell ref="D384:E384"/>
    <mergeCell ref="B2:G2"/>
    <mergeCell ref="B3:B5"/>
    <mergeCell ref="D3:D5"/>
    <mergeCell ref="F3:F5"/>
    <mergeCell ref="G3:G4"/>
    <mergeCell ref="E3:E5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tabColor theme="2"/>
  </sheetPr>
  <dimension ref="B1:J164"/>
  <sheetViews>
    <sheetView zoomScaleNormal="100" workbookViewId="0">
      <pane ySplit="5" topLeftCell="A6" activePane="bottomLeft" state="frozen"/>
      <selection pane="bottomLeft"/>
    </sheetView>
  </sheetViews>
  <sheetFormatPr defaultColWidth="8.85546875" defaultRowHeight="14.25" customHeight="1"/>
  <cols>
    <col min="1" max="1" width="2.42578125" style="10" customWidth="1"/>
    <col min="2" max="2" width="35.7109375" style="10" customWidth="1"/>
    <col min="3" max="3" width="13.28515625" style="10" customWidth="1"/>
    <col min="4" max="4" width="15.7109375" style="10" customWidth="1"/>
    <col min="5" max="5" width="10.7109375" style="10" customWidth="1"/>
    <col min="6" max="7" width="14.7109375" style="13" customWidth="1"/>
    <col min="8" max="8" width="1" style="10" customWidth="1"/>
    <col min="9" max="16384" width="8.85546875" style="10"/>
  </cols>
  <sheetData>
    <row r="1" spans="2:7" ht="12.75" customHeight="1"/>
    <row r="2" spans="2:7" ht="20.85" customHeight="1">
      <c r="B2" s="1029" t="s">
        <v>1463</v>
      </c>
      <c r="C2" s="1029"/>
      <c r="D2" s="1029"/>
      <c r="E2" s="1029"/>
      <c r="F2" s="1029"/>
      <c r="G2" s="1029"/>
    </row>
    <row r="3" spans="2:7" ht="14.25" customHeight="1">
      <c r="B3" s="1031" t="s">
        <v>1424</v>
      </c>
      <c r="C3" s="1037" t="s">
        <v>1407</v>
      </c>
      <c r="D3" s="1034" t="s">
        <v>1694</v>
      </c>
      <c r="E3" s="1034" t="s">
        <v>1695</v>
      </c>
      <c r="F3" s="1060" t="s">
        <v>1696</v>
      </c>
      <c r="G3" s="1043" t="s">
        <v>1547</v>
      </c>
    </row>
    <row r="4" spans="2:7" ht="14.25" customHeight="1">
      <c r="B4" s="1032"/>
      <c r="C4" s="1038"/>
      <c r="D4" s="1035"/>
      <c r="E4" s="1035"/>
      <c r="F4" s="1061"/>
      <c r="G4" s="1044"/>
    </row>
    <row r="5" spans="2:7" ht="14.25" customHeight="1">
      <c r="B5" s="1033"/>
      <c r="C5" s="1039"/>
      <c r="D5" s="1036"/>
      <c r="E5" s="1036"/>
      <c r="F5" s="1062"/>
      <c r="G5" s="800">
        <f>'RABATOVÝ LIST '!J15</f>
        <v>0</v>
      </c>
    </row>
    <row r="6" spans="2:7" ht="9.9499999999999993" customHeight="1" thickBot="1">
      <c r="B6" s="306"/>
      <c r="C6" s="60"/>
      <c r="D6" s="245"/>
      <c r="E6" s="245"/>
      <c r="F6" s="278"/>
    </row>
    <row r="7" spans="2:7" ht="9.9499999999999993" customHeight="1">
      <c r="B7" s="268"/>
      <c r="C7" s="269"/>
      <c r="D7" s="105"/>
      <c r="E7" s="105"/>
      <c r="F7" s="270"/>
      <c r="G7" s="271"/>
    </row>
    <row r="8" spans="2:7" ht="14.25" customHeight="1">
      <c r="B8" s="99" t="s">
        <v>1437</v>
      </c>
      <c r="C8" s="359" t="s">
        <v>875</v>
      </c>
      <c r="D8" s="240">
        <v>16</v>
      </c>
      <c r="E8" s="240">
        <v>75</v>
      </c>
      <c r="F8" s="324">
        <v>267.3865039872</v>
      </c>
      <c r="G8" s="325">
        <f t="shared" ref="G8:G14" si="0">F8*(100-$G$5)/100</f>
        <v>267.3865039872</v>
      </c>
    </row>
    <row r="9" spans="2:7" ht="14.25" customHeight="1">
      <c r="B9" s="99" t="s">
        <v>432</v>
      </c>
      <c r="C9" s="360" t="s">
        <v>876</v>
      </c>
      <c r="D9" s="232">
        <v>20</v>
      </c>
      <c r="E9" s="232">
        <v>75</v>
      </c>
      <c r="F9" s="222">
        <v>267.3865039872</v>
      </c>
      <c r="G9" s="326">
        <f t="shared" si="0"/>
        <v>267.3865039872</v>
      </c>
    </row>
    <row r="10" spans="2:7" ht="14.25" customHeight="1">
      <c r="B10" s="26"/>
      <c r="C10" s="360" t="s">
        <v>877</v>
      </c>
      <c r="D10" s="232">
        <v>25</v>
      </c>
      <c r="E10" s="232">
        <v>30</v>
      </c>
      <c r="F10" s="222">
        <v>337.91309504160006</v>
      </c>
      <c r="G10" s="326">
        <f t="shared" si="0"/>
        <v>337.9130950416</v>
      </c>
    </row>
    <row r="11" spans="2:7" ht="14.25" customHeight="1">
      <c r="B11" s="100"/>
      <c r="C11" s="360" t="s">
        <v>878</v>
      </c>
      <c r="D11" s="232">
        <v>32</v>
      </c>
      <c r="E11" s="232">
        <v>25</v>
      </c>
      <c r="F11" s="222">
        <v>383.8580053152001</v>
      </c>
      <c r="G11" s="326">
        <f t="shared" si="0"/>
        <v>383.85800531520016</v>
      </c>
    </row>
    <row r="12" spans="2:7" ht="14.25" customHeight="1">
      <c r="B12" s="230"/>
      <c r="C12" s="360" t="s">
        <v>879</v>
      </c>
      <c r="D12" s="232">
        <v>40</v>
      </c>
      <c r="E12" s="232">
        <v>12</v>
      </c>
      <c r="F12" s="222">
        <v>526.56292091520004</v>
      </c>
      <c r="G12" s="326">
        <f t="shared" si="0"/>
        <v>526.56292091520004</v>
      </c>
    </row>
    <row r="13" spans="2:7" ht="14.25" customHeight="1">
      <c r="B13" s="230"/>
      <c r="C13" s="360" t="s">
        <v>880</v>
      </c>
      <c r="D13" s="232">
        <v>50</v>
      </c>
      <c r="E13" s="232">
        <v>12</v>
      </c>
      <c r="F13" s="222">
        <v>598.75339056000007</v>
      </c>
      <c r="G13" s="326">
        <f t="shared" si="0"/>
        <v>598.75339056000007</v>
      </c>
    </row>
    <row r="14" spans="2:7" ht="14.25" customHeight="1">
      <c r="B14" s="230"/>
      <c r="C14" s="360" t="s">
        <v>881</v>
      </c>
      <c r="D14" s="232">
        <v>63</v>
      </c>
      <c r="E14" s="232">
        <v>5</v>
      </c>
      <c r="F14" s="222">
        <v>892.3854539184</v>
      </c>
      <c r="G14" s="326">
        <f t="shared" si="0"/>
        <v>892.3854539184</v>
      </c>
    </row>
    <row r="15" spans="2:7" ht="14.25" customHeight="1" thickBot="1">
      <c r="B15" s="249"/>
      <c r="C15" s="274"/>
      <c r="D15" s="251"/>
      <c r="E15" s="251"/>
      <c r="F15" s="275"/>
      <c r="G15" s="207"/>
    </row>
    <row r="16" spans="2:7" ht="9.9499999999999993" customHeight="1" thickBot="1">
      <c r="B16" s="244"/>
      <c r="C16" s="276"/>
      <c r="D16" s="245"/>
      <c r="E16" s="245"/>
      <c r="F16" s="277"/>
      <c r="G16" s="284"/>
    </row>
    <row r="17" spans="2:7" ht="9.9499999999999993" customHeight="1">
      <c r="B17" s="229"/>
      <c r="C17" s="305"/>
      <c r="D17" s="105"/>
      <c r="E17" s="105"/>
      <c r="F17" s="290"/>
      <c r="G17" s="291"/>
    </row>
    <row r="18" spans="2:7" ht="14.25" customHeight="1">
      <c r="B18" s="99" t="s">
        <v>1437</v>
      </c>
      <c r="C18" s="359" t="s">
        <v>882</v>
      </c>
      <c r="D18" s="240" t="s">
        <v>241</v>
      </c>
      <c r="E18" s="240">
        <v>100</v>
      </c>
      <c r="F18" s="324">
        <v>270.66568077120002</v>
      </c>
      <c r="G18" s="325">
        <f t="shared" ref="G18:G24" si="1">F18*(100-$G$5)/100</f>
        <v>270.66568077120002</v>
      </c>
    </row>
    <row r="19" spans="2:7" ht="14.25" customHeight="1">
      <c r="B19" s="99" t="s">
        <v>1461</v>
      </c>
      <c r="C19" s="360" t="s">
        <v>883</v>
      </c>
      <c r="D19" s="232" t="s">
        <v>152</v>
      </c>
      <c r="E19" s="232">
        <v>100</v>
      </c>
      <c r="F19" s="222">
        <v>270.66568077120002</v>
      </c>
      <c r="G19" s="326">
        <f t="shared" si="1"/>
        <v>270.66568077120002</v>
      </c>
    </row>
    <row r="20" spans="2:7" ht="14.25" customHeight="1">
      <c r="B20" s="99"/>
      <c r="C20" s="360" t="s">
        <v>884</v>
      </c>
      <c r="D20" s="232" t="s">
        <v>19</v>
      </c>
      <c r="E20" s="232">
        <v>40</v>
      </c>
      <c r="F20" s="222">
        <v>308.40050398560004</v>
      </c>
      <c r="G20" s="326">
        <f t="shared" si="1"/>
        <v>308.40050398560004</v>
      </c>
    </row>
    <row r="21" spans="2:7" ht="14.25" customHeight="1">
      <c r="B21" s="4"/>
      <c r="C21" s="360" t="s">
        <v>885</v>
      </c>
      <c r="D21" s="232" t="s">
        <v>22</v>
      </c>
      <c r="E21" s="232">
        <v>40</v>
      </c>
      <c r="F21" s="222">
        <v>400.25388923520012</v>
      </c>
      <c r="G21" s="326">
        <f t="shared" si="1"/>
        <v>400.25388923520012</v>
      </c>
    </row>
    <row r="22" spans="2:7" ht="14.25" customHeight="1">
      <c r="B22" s="230"/>
      <c r="C22" s="360" t="s">
        <v>886</v>
      </c>
      <c r="D22" s="232" t="s">
        <v>23</v>
      </c>
      <c r="E22" s="232">
        <v>15</v>
      </c>
      <c r="F22" s="222">
        <v>713.57315839680007</v>
      </c>
      <c r="G22" s="326">
        <f t="shared" si="1"/>
        <v>713.57315839680018</v>
      </c>
    </row>
    <row r="23" spans="2:7" ht="14.25" customHeight="1">
      <c r="B23" s="230"/>
      <c r="C23" s="360" t="s">
        <v>887</v>
      </c>
      <c r="D23" s="232" t="s">
        <v>25</v>
      </c>
      <c r="E23" s="232">
        <v>15</v>
      </c>
      <c r="F23" s="222">
        <v>797.24074678559998</v>
      </c>
      <c r="G23" s="326">
        <f t="shared" si="1"/>
        <v>797.24074678559987</v>
      </c>
    </row>
    <row r="24" spans="2:7" ht="14.25" customHeight="1">
      <c r="B24" s="230"/>
      <c r="C24" s="360" t="s">
        <v>888</v>
      </c>
      <c r="D24" s="232" t="s">
        <v>26</v>
      </c>
      <c r="E24" s="232">
        <v>8</v>
      </c>
      <c r="F24" s="222">
        <v>1190.9119922544</v>
      </c>
      <c r="G24" s="326">
        <f t="shared" si="1"/>
        <v>1190.9119922544</v>
      </c>
    </row>
    <row r="25" spans="2:7" ht="14.25" customHeight="1" thickBot="1">
      <c r="B25" s="249"/>
      <c r="C25" s="274"/>
      <c r="D25" s="251"/>
      <c r="E25" s="251"/>
      <c r="F25" s="275"/>
      <c r="G25" s="207"/>
    </row>
    <row r="26" spans="2:7" ht="9.9499999999999993" customHeight="1" thickBot="1">
      <c r="B26" s="244"/>
      <c r="C26" s="276"/>
      <c r="D26" s="245"/>
      <c r="E26" s="245"/>
      <c r="F26" s="277"/>
      <c r="G26" s="284"/>
    </row>
    <row r="27" spans="2:7" ht="9.9499999999999993" customHeight="1">
      <c r="B27" s="229"/>
      <c r="C27" s="305"/>
      <c r="D27" s="105"/>
      <c r="E27" s="105"/>
      <c r="F27" s="290"/>
      <c r="G27" s="291"/>
    </row>
    <row r="28" spans="2:7" ht="14.25" customHeight="1">
      <c r="B28" s="99" t="s">
        <v>1459</v>
      </c>
      <c r="C28" s="359" t="s">
        <v>889</v>
      </c>
      <c r="D28" s="240" t="s">
        <v>241</v>
      </c>
      <c r="E28" s="240">
        <v>100</v>
      </c>
      <c r="F28" s="324">
        <v>270.66568077120002</v>
      </c>
      <c r="G28" s="325">
        <f t="shared" ref="G28:G34" si="2">F28*(100-$G$5)/100</f>
        <v>270.66568077120002</v>
      </c>
    </row>
    <row r="29" spans="2:7" ht="14.25" customHeight="1">
      <c r="B29" s="99" t="s">
        <v>1460</v>
      </c>
      <c r="C29" s="360" t="s">
        <v>890</v>
      </c>
      <c r="D29" s="232" t="s">
        <v>152</v>
      </c>
      <c r="E29" s="232">
        <v>100</v>
      </c>
      <c r="F29" s="222">
        <v>270.66568077120002</v>
      </c>
      <c r="G29" s="326">
        <f t="shared" si="2"/>
        <v>270.66568077120002</v>
      </c>
    </row>
    <row r="30" spans="2:7" ht="14.25" customHeight="1">
      <c r="B30" s="99"/>
      <c r="C30" s="360" t="s">
        <v>891</v>
      </c>
      <c r="D30" s="232" t="s">
        <v>19</v>
      </c>
      <c r="E30" s="232">
        <v>40</v>
      </c>
      <c r="F30" s="222">
        <v>308.40050398560004</v>
      </c>
      <c r="G30" s="326">
        <f t="shared" si="2"/>
        <v>308.40050398560004</v>
      </c>
    </row>
    <row r="31" spans="2:7" ht="14.25" customHeight="1">
      <c r="B31" s="4"/>
      <c r="C31" s="360" t="s">
        <v>892</v>
      </c>
      <c r="D31" s="232" t="s">
        <v>22</v>
      </c>
      <c r="E31" s="232">
        <v>40</v>
      </c>
      <c r="F31" s="222">
        <v>400.25388923520012</v>
      </c>
      <c r="G31" s="368">
        <f t="shared" si="2"/>
        <v>400.25388923520012</v>
      </c>
    </row>
    <row r="32" spans="2:7" ht="14.25" customHeight="1">
      <c r="B32" s="230"/>
      <c r="C32" s="360" t="s">
        <v>893</v>
      </c>
      <c r="D32" s="232" t="s">
        <v>23</v>
      </c>
      <c r="E32" s="232">
        <v>15</v>
      </c>
      <c r="F32" s="222">
        <v>713.57315839680007</v>
      </c>
      <c r="G32" s="326">
        <f t="shared" si="2"/>
        <v>713.57315839680018</v>
      </c>
    </row>
    <row r="33" spans="2:7" ht="14.25" customHeight="1">
      <c r="B33" s="272"/>
      <c r="C33" s="360" t="s">
        <v>894</v>
      </c>
      <c r="D33" s="232" t="s">
        <v>25</v>
      </c>
      <c r="E33" s="232">
        <v>15</v>
      </c>
      <c r="F33" s="222">
        <v>797.24074678559998</v>
      </c>
      <c r="G33" s="326">
        <f t="shared" si="2"/>
        <v>797.24074678559987</v>
      </c>
    </row>
    <row r="34" spans="2:7" ht="14.25" customHeight="1">
      <c r="B34" s="272"/>
      <c r="C34" s="360" t="s">
        <v>895</v>
      </c>
      <c r="D34" s="232" t="s">
        <v>26</v>
      </c>
      <c r="E34" s="232">
        <v>8</v>
      </c>
      <c r="F34" s="222">
        <v>1190.9119922544</v>
      </c>
      <c r="G34" s="326">
        <f t="shared" si="2"/>
        <v>1190.9119922544</v>
      </c>
    </row>
    <row r="35" spans="2:7" ht="14.25" customHeight="1" thickBot="1">
      <c r="B35" s="307"/>
      <c r="C35" s="274"/>
      <c r="D35" s="251"/>
      <c r="E35" s="251"/>
      <c r="F35" s="275"/>
      <c r="G35" s="207"/>
    </row>
    <row r="36" spans="2:7" ht="9.9499999999999993" customHeight="1" thickBot="1">
      <c r="B36" s="244"/>
      <c r="C36" s="276"/>
      <c r="D36" s="245"/>
      <c r="E36" s="245"/>
      <c r="F36" s="277"/>
      <c r="G36" s="284"/>
    </row>
    <row r="37" spans="2:7" ht="9.9499999999999993" customHeight="1">
      <c r="B37" s="229"/>
      <c r="C37" s="305"/>
      <c r="D37" s="105"/>
      <c r="E37" s="105"/>
      <c r="F37" s="290"/>
      <c r="G37" s="291"/>
    </row>
    <row r="38" spans="2:7" ht="14.25" customHeight="1">
      <c r="B38" s="99" t="s">
        <v>1887</v>
      </c>
      <c r="C38" s="359" t="s">
        <v>1880</v>
      </c>
      <c r="D38" s="240" t="s">
        <v>133</v>
      </c>
      <c r="E38" s="240"/>
      <c r="F38" s="324">
        <v>179.30087135999997</v>
      </c>
      <c r="G38" s="325">
        <f t="shared" ref="G38:G43" si="3">F38*(100-$G$5)/100</f>
        <v>179.30087135999997</v>
      </c>
    </row>
    <row r="39" spans="2:7" ht="14.25" customHeight="1">
      <c r="B39" s="680" t="s">
        <v>1879</v>
      </c>
      <c r="C39" s="360" t="s">
        <v>1881</v>
      </c>
      <c r="D39" s="232" t="s">
        <v>132</v>
      </c>
      <c r="E39" s="232"/>
      <c r="F39" s="222">
        <v>244.07034912</v>
      </c>
      <c r="G39" s="326">
        <f t="shared" si="3"/>
        <v>244.07034912</v>
      </c>
    </row>
    <row r="40" spans="2:7" ht="14.25" customHeight="1">
      <c r="B40" s="99"/>
      <c r="C40" s="360" t="s">
        <v>1882</v>
      </c>
      <c r="D40" s="232" t="s">
        <v>131</v>
      </c>
      <c r="E40" s="232"/>
      <c r="F40" s="222">
        <v>253.02222816</v>
      </c>
      <c r="G40" s="326">
        <f t="shared" si="3"/>
        <v>253.02222816000003</v>
      </c>
    </row>
    <row r="41" spans="2:7" ht="14.25" customHeight="1">
      <c r="B41" s="4"/>
      <c r="C41" s="360" t="s">
        <v>1883</v>
      </c>
      <c r="D41" s="232" t="s">
        <v>130</v>
      </c>
      <c r="E41" s="232"/>
      <c r="F41" s="222">
        <v>438.37878240000003</v>
      </c>
      <c r="G41" s="368">
        <f t="shared" si="3"/>
        <v>438.37878240000003</v>
      </c>
    </row>
    <row r="42" spans="2:7" ht="14.25" customHeight="1">
      <c r="B42" s="230"/>
      <c r="C42" s="360" t="s">
        <v>1884</v>
      </c>
      <c r="D42" s="232" t="s">
        <v>134</v>
      </c>
      <c r="E42" s="232"/>
      <c r="F42" s="222">
        <v>458.65215552000006</v>
      </c>
      <c r="G42" s="326">
        <f t="shared" si="3"/>
        <v>458.65215552000006</v>
      </c>
    </row>
    <row r="43" spans="2:7" ht="14.25" customHeight="1">
      <c r="B43" s="272"/>
      <c r="C43" s="360" t="s">
        <v>1885</v>
      </c>
      <c r="D43" s="232" t="s">
        <v>135</v>
      </c>
      <c r="E43" s="232"/>
      <c r="F43" s="222">
        <v>709.04147808000005</v>
      </c>
      <c r="G43" s="326">
        <f t="shared" si="3"/>
        <v>709.04147808000005</v>
      </c>
    </row>
    <row r="44" spans="2:7" ht="14.25" customHeight="1" thickBot="1">
      <c r="B44" s="307"/>
      <c r="C44" s="274"/>
      <c r="D44" s="251"/>
      <c r="E44" s="251"/>
      <c r="F44" s="275"/>
      <c r="G44" s="207"/>
    </row>
    <row r="45" spans="2:7" ht="9.9499999999999993" customHeight="1" thickBot="1">
      <c r="B45" s="244"/>
      <c r="C45" s="276"/>
      <c r="D45" s="245"/>
      <c r="E45" s="245"/>
      <c r="F45" s="277"/>
      <c r="G45" s="284"/>
    </row>
    <row r="46" spans="2:7" ht="9.9499999999999993" customHeight="1">
      <c r="B46" s="229"/>
      <c r="C46" s="305"/>
      <c r="D46" s="105"/>
      <c r="E46" s="105"/>
      <c r="F46" s="290"/>
      <c r="G46" s="291"/>
    </row>
    <row r="47" spans="2:7" ht="14.25" customHeight="1">
      <c r="B47" s="99" t="s">
        <v>1886</v>
      </c>
      <c r="C47" s="359" t="s">
        <v>1888</v>
      </c>
      <c r="D47" s="240" t="s">
        <v>133</v>
      </c>
      <c r="E47" s="240"/>
      <c r="F47" s="324">
        <v>199.04766336</v>
      </c>
      <c r="G47" s="325">
        <f t="shared" ref="G47:G52" si="4">F47*(100-$G$5)/100</f>
        <v>199.04766336</v>
      </c>
    </row>
    <row r="48" spans="2:7" ht="14.25" customHeight="1">
      <c r="B48" s="680" t="s">
        <v>1879</v>
      </c>
      <c r="C48" s="360" t="s">
        <v>1889</v>
      </c>
      <c r="D48" s="232" t="s">
        <v>132</v>
      </c>
      <c r="E48" s="232"/>
      <c r="F48" s="222">
        <v>274.08547296</v>
      </c>
      <c r="G48" s="326">
        <f t="shared" si="4"/>
        <v>274.08547296</v>
      </c>
    </row>
    <row r="49" spans="2:7" ht="14.25" customHeight="1">
      <c r="B49" s="99"/>
      <c r="C49" s="360" t="s">
        <v>1890</v>
      </c>
      <c r="D49" s="232" t="s">
        <v>131</v>
      </c>
      <c r="E49" s="232"/>
      <c r="F49" s="222">
        <v>281.19431808000002</v>
      </c>
      <c r="G49" s="326">
        <f t="shared" si="4"/>
        <v>281.19431808000002</v>
      </c>
    </row>
    <row r="50" spans="2:7" ht="14.25" customHeight="1">
      <c r="B50" s="4"/>
      <c r="C50" s="360" t="s">
        <v>1891</v>
      </c>
      <c r="D50" s="232" t="s">
        <v>130</v>
      </c>
      <c r="E50" s="232"/>
      <c r="F50" s="222">
        <v>487.35082656000003</v>
      </c>
      <c r="G50" s="368">
        <f t="shared" si="4"/>
        <v>487.35082656000009</v>
      </c>
    </row>
    <row r="51" spans="2:7" ht="14.25" customHeight="1">
      <c r="B51" s="230"/>
      <c r="C51" s="360" t="s">
        <v>1892</v>
      </c>
      <c r="D51" s="232" t="s">
        <v>134</v>
      </c>
      <c r="E51" s="232"/>
      <c r="F51" s="222">
        <v>494.4596716800001</v>
      </c>
      <c r="G51" s="326">
        <f t="shared" si="4"/>
        <v>494.4596716800001</v>
      </c>
    </row>
    <row r="52" spans="2:7" ht="14.25" customHeight="1">
      <c r="B52" s="272"/>
      <c r="C52" s="360" t="s">
        <v>1893</v>
      </c>
      <c r="D52" s="232" t="s">
        <v>135</v>
      </c>
      <c r="E52" s="232"/>
      <c r="F52" s="222">
        <v>787.50206495999998</v>
      </c>
      <c r="G52" s="326">
        <f t="shared" si="4"/>
        <v>787.50206495999998</v>
      </c>
    </row>
    <row r="53" spans="2:7" ht="14.25" customHeight="1" thickBot="1">
      <c r="B53" s="307"/>
      <c r="C53" s="274"/>
      <c r="D53" s="251"/>
      <c r="E53" s="251"/>
      <c r="F53" s="275"/>
      <c r="G53" s="207"/>
    </row>
    <row r="54" spans="2:7" ht="9.9499999999999993" customHeight="1" thickBot="1">
      <c r="B54" s="244"/>
      <c r="C54" s="276"/>
      <c r="D54" s="245"/>
      <c r="E54" s="245"/>
      <c r="F54" s="277"/>
      <c r="G54" s="284"/>
    </row>
    <row r="55" spans="2:7" ht="9.9499999999999993" customHeight="1">
      <c r="B55" s="828"/>
      <c r="C55" s="829"/>
      <c r="D55" s="830"/>
      <c r="E55" s="830"/>
      <c r="F55" s="831"/>
      <c r="G55" s="832"/>
    </row>
    <row r="56" spans="2:7" ht="18" customHeight="1">
      <c r="B56" s="840"/>
      <c r="C56" s="843" t="s">
        <v>2346</v>
      </c>
      <c r="D56" s="843"/>
      <c r="E56" s="843"/>
      <c r="F56" s="843"/>
      <c r="G56" s="841"/>
    </row>
    <row r="57" spans="2:7" ht="9.9499999999999993" customHeight="1">
      <c r="B57" s="833"/>
      <c r="C57" s="838"/>
      <c r="D57" s="245"/>
      <c r="E57" s="245"/>
      <c r="F57" s="277"/>
      <c r="G57" s="679"/>
    </row>
    <row r="58" spans="2:7" ht="18" customHeight="1">
      <c r="B58" s="833"/>
      <c r="C58" s="843" t="s">
        <v>2347</v>
      </c>
      <c r="D58" s="245"/>
      <c r="E58" s="245"/>
      <c r="F58" s="277"/>
      <c r="G58" s="679"/>
    </row>
    <row r="59" spans="2:7" ht="9.9499999999999993" customHeight="1">
      <c r="B59" s="839"/>
      <c r="C59" s="244"/>
      <c r="D59" s="245"/>
      <c r="E59" s="245"/>
      <c r="F59" s="277"/>
      <c r="G59" s="679"/>
    </row>
    <row r="60" spans="2:7" ht="18" customHeight="1">
      <c r="B60" s="833"/>
      <c r="C60" s="842" t="s">
        <v>2348</v>
      </c>
      <c r="D60" s="245"/>
      <c r="E60" s="245"/>
      <c r="F60" s="277"/>
      <c r="G60" s="679"/>
    </row>
    <row r="61" spans="2:7" ht="9.9499999999999993" customHeight="1" thickBot="1">
      <c r="B61" s="834"/>
      <c r="C61" s="835"/>
      <c r="D61" s="455"/>
      <c r="E61" s="455"/>
      <c r="F61" s="836"/>
      <c r="G61" s="837"/>
    </row>
    <row r="62" spans="2:7" ht="9.9499999999999993" customHeight="1">
      <c r="B62" s="244"/>
      <c r="C62" s="28"/>
      <c r="D62" s="245"/>
      <c r="E62" s="245"/>
      <c r="F62" s="277"/>
      <c r="G62" s="284"/>
    </row>
    <row r="63" spans="2:7" ht="9.9499999999999993" customHeight="1" thickBot="1">
      <c r="B63" s="244"/>
      <c r="C63" s="28"/>
      <c r="D63" s="245"/>
      <c r="E63" s="245"/>
      <c r="F63" s="277"/>
      <c r="G63" s="284"/>
    </row>
    <row r="64" spans="2:7" ht="14.25" customHeight="1">
      <c r="B64" s="229"/>
      <c r="C64" s="305"/>
      <c r="D64" s="105"/>
      <c r="E64" s="105"/>
      <c r="F64" s="290"/>
      <c r="G64" s="291"/>
    </row>
    <row r="65" spans="2:10" ht="14.25" customHeight="1">
      <c r="B65" s="99" t="s">
        <v>1458</v>
      </c>
      <c r="C65" s="359" t="s">
        <v>896</v>
      </c>
      <c r="D65" s="240">
        <v>20</v>
      </c>
      <c r="E65" s="240"/>
      <c r="F65" s="324">
        <v>222.27960555840005</v>
      </c>
      <c r="G65" s="369">
        <f t="shared" ref="G65:G70" si="5">F65*(100-$G$5)/100</f>
        <v>222.27960555840002</v>
      </c>
    </row>
    <row r="66" spans="2:10" ht="14.25" customHeight="1">
      <c r="B66" s="99" t="s">
        <v>1897</v>
      </c>
      <c r="C66" s="360" t="s">
        <v>897</v>
      </c>
      <c r="D66" s="232">
        <v>25</v>
      </c>
      <c r="E66" s="232"/>
      <c r="F66" s="222">
        <v>307.02810777600013</v>
      </c>
      <c r="G66" s="368">
        <f t="shared" si="5"/>
        <v>307.02810777600013</v>
      </c>
    </row>
    <row r="67" spans="2:10" ht="14.25" customHeight="1">
      <c r="B67" s="99"/>
      <c r="C67" s="360" t="s">
        <v>898</v>
      </c>
      <c r="D67" s="232">
        <v>32</v>
      </c>
      <c r="E67" s="232"/>
      <c r="F67" s="222">
        <v>323.69118387840007</v>
      </c>
      <c r="G67" s="368">
        <f t="shared" si="5"/>
        <v>323.69118387840007</v>
      </c>
      <c r="J67"/>
    </row>
    <row r="68" spans="2:10" ht="14.25" customHeight="1">
      <c r="B68" s="230"/>
      <c r="C68" s="360" t="s">
        <v>899</v>
      </c>
      <c r="D68" s="232">
        <v>40</v>
      </c>
      <c r="E68" s="232"/>
      <c r="F68" s="222">
        <v>520.96403018399997</v>
      </c>
      <c r="G68" s="368">
        <f t="shared" si="5"/>
        <v>520.96403018399997</v>
      </c>
    </row>
    <row r="69" spans="2:10" ht="14.25" customHeight="1">
      <c r="B69" s="230"/>
      <c r="C69" s="359" t="s">
        <v>900</v>
      </c>
      <c r="D69" s="240">
        <v>50</v>
      </c>
      <c r="E69" s="240"/>
      <c r="F69" s="324">
        <v>580.70577314879995</v>
      </c>
      <c r="G69" s="369">
        <f t="shared" si="5"/>
        <v>580.70577314879995</v>
      </c>
    </row>
    <row r="70" spans="2:10" ht="14.25" customHeight="1">
      <c r="B70" s="230"/>
      <c r="C70" s="360" t="s">
        <v>901</v>
      </c>
      <c r="D70" s="232">
        <v>63</v>
      </c>
      <c r="E70" s="232"/>
      <c r="F70" s="222">
        <v>833.55459339360027</v>
      </c>
      <c r="G70" s="368">
        <f t="shared" si="5"/>
        <v>833.55459339360027</v>
      </c>
    </row>
    <row r="71" spans="2:10" ht="14.25" customHeight="1" thickBot="1">
      <c r="B71" s="249"/>
      <c r="C71" s="274"/>
      <c r="D71" s="274"/>
      <c r="E71" s="274"/>
      <c r="F71" s="274"/>
      <c r="G71" s="308"/>
    </row>
    <row r="72" spans="2:10" ht="14.25" customHeight="1" thickBot="1">
      <c r="B72" s="244"/>
      <c r="C72" s="276"/>
      <c r="D72" s="276"/>
      <c r="E72" s="276"/>
      <c r="F72" s="276"/>
      <c r="G72" s="276"/>
    </row>
    <row r="73" spans="2:10" ht="14.25" customHeight="1">
      <c r="B73" s="229"/>
      <c r="C73" s="305"/>
      <c r="D73" s="105"/>
      <c r="E73" s="105"/>
      <c r="F73" s="290"/>
      <c r="G73" s="291"/>
    </row>
    <row r="74" spans="2:10" ht="14.25" customHeight="1">
      <c r="B74" s="99" t="s">
        <v>1895</v>
      </c>
      <c r="C74" s="359" t="s">
        <v>1898</v>
      </c>
      <c r="D74" s="240" t="s">
        <v>152</v>
      </c>
      <c r="E74" s="240"/>
      <c r="F74" s="324">
        <v>255.91842432000001</v>
      </c>
      <c r="G74" s="325">
        <f t="shared" ref="G74:G79" si="6">F74*(100-$G$5)/100</f>
        <v>255.91842432000001</v>
      </c>
    </row>
    <row r="75" spans="2:10" ht="14.25" customHeight="1">
      <c r="B75" s="117" t="s">
        <v>1896</v>
      </c>
      <c r="C75" s="360" t="s">
        <v>1899</v>
      </c>
      <c r="D75" s="232" t="s">
        <v>19</v>
      </c>
      <c r="E75" s="232"/>
      <c r="F75" s="222">
        <v>353.86251264000003</v>
      </c>
      <c r="G75" s="326">
        <f t="shared" si="6"/>
        <v>353.86251264000003</v>
      </c>
    </row>
    <row r="76" spans="2:10" ht="14.25" customHeight="1">
      <c r="B76" s="99"/>
      <c r="C76" s="360" t="s">
        <v>1900</v>
      </c>
      <c r="D76" s="232" t="s">
        <v>22</v>
      </c>
      <c r="E76" s="232"/>
      <c r="F76" s="222">
        <v>373.60930464000006</v>
      </c>
      <c r="G76" s="368">
        <f t="shared" si="6"/>
        <v>373.60930464000006</v>
      </c>
    </row>
    <row r="77" spans="2:10" ht="14.25" customHeight="1">
      <c r="B77" s="4"/>
      <c r="C77" s="360" t="s">
        <v>1901</v>
      </c>
      <c r="D77" s="232" t="s">
        <v>23</v>
      </c>
      <c r="E77" s="232"/>
      <c r="F77" s="222">
        <v>601.09234848000006</v>
      </c>
      <c r="G77" s="326">
        <f t="shared" si="6"/>
        <v>601.09234848000006</v>
      </c>
    </row>
    <row r="78" spans="2:10" ht="14.25" customHeight="1">
      <c r="B78" s="230"/>
      <c r="C78" s="360" t="s">
        <v>1902</v>
      </c>
      <c r="D78" s="232" t="s">
        <v>25</v>
      </c>
      <c r="E78" s="232"/>
      <c r="F78" s="222">
        <v>669.81118464000008</v>
      </c>
      <c r="G78" s="326">
        <f t="shared" si="6"/>
        <v>669.81118464000019</v>
      </c>
    </row>
    <row r="79" spans="2:10" ht="14.25" customHeight="1">
      <c r="B79" s="272"/>
      <c r="C79" s="360" t="s">
        <v>1903</v>
      </c>
      <c r="D79" s="232" t="s">
        <v>26</v>
      </c>
      <c r="E79" s="232"/>
      <c r="F79" s="222">
        <v>961.27383455999995</v>
      </c>
      <c r="G79" s="326">
        <f t="shared" si="6"/>
        <v>961.27383455999995</v>
      </c>
    </row>
    <row r="80" spans="2:10" ht="14.25" customHeight="1" thickBot="1">
      <c r="B80" s="307"/>
      <c r="C80" s="274"/>
      <c r="D80" s="251"/>
      <c r="E80" s="251"/>
      <c r="F80" s="275"/>
      <c r="G80" s="207"/>
    </row>
    <row r="81" spans="2:7" ht="14.25" customHeight="1" thickBot="1">
      <c r="B81" s="244"/>
      <c r="C81" s="276"/>
      <c r="D81" s="276"/>
      <c r="E81" s="276"/>
      <c r="F81" s="276"/>
      <c r="G81" s="276"/>
    </row>
    <row r="82" spans="2:7" ht="14.25" customHeight="1">
      <c r="B82" s="229"/>
      <c r="C82" s="305"/>
      <c r="D82" s="105"/>
      <c r="E82" s="105"/>
      <c r="F82" s="290"/>
      <c r="G82" s="291"/>
    </row>
    <row r="83" spans="2:7" ht="14.25" customHeight="1">
      <c r="B83" s="99" t="s">
        <v>1904</v>
      </c>
      <c r="C83" s="359" t="s">
        <v>1905</v>
      </c>
      <c r="D83" s="240" t="s">
        <v>152</v>
      </c>
      <c r="E83" s="240"/>
      <c r="F83" s="324">
        <v>284.35380480000009</v>
      </c>
      <c r="G83" s="325">
        <f t="shared" ref="G83:G88" si="7">F83*(100-$G$5)/100</f>
        <v>284.35380480000009</v>
      </c>
    </row>
    <row r="84" spans="2:7" ht="14.25" customHeight="1">
      <c r="B84" s="117" t="s">
        <v>1896</v>
      </c>
      <c r="C84" s="360" t="s">
        <v>1906</v>
      </c>
      <c r="D84" s="232" t="s">
        <v>19</v>
      </c>
      <c r="E84" s="232"/>
      <c r="F84" s="222">
        <v>393.09280608</v>
      </c>
      <c r="G84" s="326">
        <f t="shared" si="7"/>
        <v>393.09280608</v>
      </c>
    </row>
    <row r="85" spans="2:7" ht="14.25" customHeight="1">
      <c r="B85" s="99"/>
      <c r="C85" s="360" t="s">
        <v>1907</v>
      </c>
      <c r="D85" s="232" t="s">
        <v>22</v>
      </c>
      <c r="E85" s="232"/>
      <c r="F85" s="222">
        <v>414.94592256000004</v>
      </c>
      <c r="G85" s="368">
        <f t="shared" si="7"/>
        <v>414.94592256000004</v>
      </c>
    </row>
    <row r="86" spans="2:7" ht="14.25" customHeight="1">
      <c r="B86" s="4"/>
      <c r="C86" s="360" t="s">
        <v>1908</v>
      </c>
      <c r="D86" s="232" t="s">
        <v>23</v>
      </c>
      <c r="E86" s="232"/>
      <c r="F86" s="222">
        <v>667.70486016000007</v>
      </c>
      <c r="G86" s="326">
        <f t="shared" si="7"/>
        <v>667.70486016000007</v>
      </c>
    </row>
    <row r="87" spans="2:7" ht="14.25" customHeight="1">
      <c r="B87" s="230"/>
      <c r="C87" s="360" t="s">
        <v>1909</v>
      </c>
      <c r="D87" s="232" t="s">
        <v>25</v>
      </c>
      <c r="E87" s="232"/>
      <c r="F87" s="222">
        <v>744.05912256000011</v>
      </c>
      <c r="G87" s="326">
        <f t="shared" si="7"/>
        <v>744.05912256000011</v>
      </c>
    </row>
    <row r="88" spans="2:7" ht="14.25" customHeight="1">
      <c r="B88" s="272"/>
      <c r="C88" s="360" t="s">
        <v>1910</v>
      </c>
      <c r="D88" s="232" t="s">
        <v>26</v>
      </c>
      <c r="E88" s="232"/>
      <c r="F88" s="222">
        <v>1067.9065113600002</v>
      </c>
      <c r="G88" s="326">
        <f t="shared" si="7"/>
        <v>1067.9065113600002</v>
      </c>
    </row>
    <row r="89" spans="2:7" ht="14.25" customHeight="1" thickBot="1">
      <c r="B89" s="307"/>
      <c r="C89" s="274"/>
      <c r="D89" s="251"/>
      <c r="E89" s="251"/>
      <c r="F89" s="275"/>
      <c r="G89" s="207"/>
    </row>
    <row r="90" spans="2:7" ht="14.25" customHeight="1" thickBot="1">
      <c r="B90" s="244"/>
      <c r="C90" s="276"/>
      <c r="D90" s="276"/>
      <c r="E90" s="276"/>
      <c r="F90" s="276"/>
      <c r="G90" s="276"/>
    </row>
    <row r="91" spans="2:7" ht="14.25" customHeight="1">
      <c r="B91" s="229"/>
      <c r="C91" s="305"/>
      <c r="D91" s="305"/>
      <c r="E91" s="305"/>
      <c r="F91" s="305"/>
      <c r="G91" s="309"/>
    </row>
    <row r="92" spans="2:7" ht="14.25" customHeight="1">
      <c r="B92" s="99" t="s">
        <v>1426</v>
      </c>
      <c r="C92" s="359" t="s">
        <v>902</v>
      </c>
      <c r="D92" s="240">
        <v>20</v>
      </c>
      <c r="E92" s="240"/>
      <c r="F92" s="324">
        <v>16.335158423999999</v>
      </c>
      <c r="G92" s="325">
        <f t="shared" ref="G92:G97" si="8">F92*(100-$G$5)/100</f>
        <v>16.335158423999999</v>
      </c>
    </row>
    <row r="93" spans="2:7" ht="14.25" customHeight="1">
      <c r="B93" s="99" t="s">
        <v>1464</v>
      </c>
      <c r="C93" s="360" t="s">
        <v>903</v>
      </c>
      <c r="D93" s="232">
        <v>25</v>
      </c>
      <c r="E93" s="232"/>
      <c r="F93" s="222">
        <v>23.889410126400008</v>
      </c>
      <c r="G93" s="326">
        <f t="shared" si="8"/>
        <v>23.889410126400008</v>
      </c>
    </row>
    <row r="94" spans="2:7" ht="14.25" customHeight="1">
      <c r="B94" s="4"/>
      <c r="C94" s="360" t="s">
        <v>904</v>
      </c>
      <c r="D94" s="232">
        <v>32</v>
      </c>
      <c r="E94" s="232"/>
      <c r="F94" s="222">
        <v>26.816379033600001</v>
      </c>
      <c r="G94" s="326">
        <f t="shared" si="8"/>
        <v>26.816379033600001</v>
      </c>
    </row>
    <row r="95" spans="2:7" ht="14.25" customHeight="1">
      <c r="B95" s="230"/>
      <c r="C95" s="360" t="s">
        <v>905</v>
      </c>
      <c r="D95" s="232">
        <v>40</v>
      </c>
      <c r="E95" s="232"/>
      <c r="F95" s="222">
        <v>60.567609710399999</v>
      </c>
      <c r="G95" s="326">
        <f t="shared" si="8"/>
        <v>60.567609710399999</v>
      </c>
    </row>
    <row r="96" spans="2:7" ht="14.25" customHeight="1">
      <c r="B96" s="230"/>
      <c r="C96" s="360" t="s">
        <v>906</v>
      </c>
      <c r="D96" s="232">
        <v>50</v>
      </c>
      <c r="E96" s="232"/>
      <c r="F96" s="222">
        <v>76.975638729600021</v>
      </c>
      <c r="G96" s="326">
        <f t="shared" si="8"/>
        <v>76.975638729600021</v>
      </c>
    </row>
    <row r="97" spans="2:7" ht="14.25" customHeight="1">
      <c r="B97" s="230"/>
      <c r="C97" s="360" t="s">
        <v>907</v>
      </c>
      <c r="D97" s="232">
        <v>63</v>
      </c>
      <c r="E97" s="232"/>
      <c r="F97" s="222">
        <v>109.05084571680003</v>
      </c>
      <c r="G97" s="326">
        <f t="shared" si="8"/>
        <v>109.05084571680003</v>
      </c>
    </row>
    <row r="98" spans="2:7" ht="14.25" customHeight="1" thickBot="1">
      <c r="B98" s="249"/>
      <c r="C98" s="274"/>
      <c r="D98" s="274"/>
      <c r="E98" s="274"/>
      <c r="F98" s="274"/>
      <c r="G98" s="308"/>
    </row>
    <row r="99" spans="2:7" ht="14.25" customHeight="1" thickBot="1">
      <c r="B99" s="244"/>
      <c r="C99" s="276"/>
      <c r="D99" s="276"/>
      <c r="E99" s="276"/>
      <c r="F99" s="276"/>
      <c r="G99" s="276"/>
    </row>
    <row r="100" spans="2:7" ht="14.25" customHeight="1">
      <c r="B100" s="229"/>
      <c r="C100" s="305"/>
      <c r="D100" s="305"/>
      <c r="E100" s="305"/>
      <c r="F100" s="305"/>
      <c r="G100" s="309"/>
    </row>
    <row r="101" spans="2:7" ht="14.25" customHeight="1">
      <c r="B101" s="99" t="s">
        <v>1894</v>
      </c>
      <c r="C101" s="359" t="s">
        <v>908</v>
      </c>
      <c r="D101" s="374" t="s">
        <v>133</v>
      </c>
      <c r="E101" s="240"/>
      <c r="F101" s="324">
        <v>8.2586674559999995</v>
      </c>
      <c r="G101" s="325">
        <f t="shared" ref="G101:G106" si="9">F101*(100-$G$5)/100</f>
        <v>8.2586674559999995</v>
      </c>
    </row>
    <row r="102" spans="2:7" ht="14.25" customHeight="1">
      <c r="B102" s="99" t="s">
        <v>1465</v>
      </c>
      <c r="C102" s="360" t="s">
        <v>909</v>
      </c>
      <c r="D102" s="334" t="s">
        <v>132</v>
      </c>
      <c r="E102" s="232"/>
      <c r="F102" s="222">
        <v>11.549989339200001</v>
      </c>
      <c r="G102" s="326">
        <f t="shared" si="9"/>
        <v>11.549989339200001</v>
      </c>
    </row>
    <row r="103" spans="2:7" ht="14.25" customHeight="1">
      <c r="B103" s="99" t="s">
        <v>1466</v>
      </c>
      <c r="C103" s="360" t="s">
        <v>910</v>
      </c>
      <c r="D103" s="334" t="s">
        <v>131</v>
      </c>
      <c r="E103" s="232"/>
      <c r="F103" s="222">
        <v>13.2017228304</v>
      </c>
      <c r="G103" s="326">
        <f t="shared" si="9"/>
        <v>13.2017228304</v>
      </c>
    </row>
    <row r="104" spans="2:7" ht="14.25" customHeight="1">
      <c r="B104" s="99"/>
      <c r="C104" s="360" t="s">
        <v>911</v>
      </c>
      <c r="D104" s="334" t="s">
        <v>130</v>
      </c>
      <c r="E104" s="232"/>
      <c r="F104" s="222">
        <v>16.505189812800001</v>
      </c>
      <c r="G104" s="326">
        <f t="shared" si="9"/>
        <v>16.505189812800001</v>
      </c>
    </row>
    <row r="105" spans="2:7" ht="14.25" customHeight="1">
      <c r="B105" s="230"/>
      <c r="C105" s="360" t="s">
        <v>912</v>
      </c>
      <c r="D105" s="334" t="s">
        <v>134</v>
      </c>
      <c r="E105" s="232"/>
      <c r="F105" s="222">
        <v>18.156923304000003</v>
      </c>
      <c r="G105" s="326">
        <f t="shared" si="9"/>
        <v>18.156923304000003</v>
      </c>
    </row>
    <row r="106" spans="2:7" ht="14.25" customHeight="1">
      <c r="B106" s="230"/>
      <c r="C106" s="360" t="s">
        <v>913</v>
      </c>
      <c r="D106" s="334" t="s">
        <v>135</v>
      </c>
      <c r="E106" s="232"/>
      <c r="F106" s="222">
        <v>39.617313590400002</v>
      </c>
      <c r="G106" s="326">
        <f t="shared" si="9"/>
        <v>39.617313590400002</v>
      </c>
    </row>
    <row r="107" spans="2:7" ht="14.25" customHeight="1" thickBot="1">
      <c r="B107" s="249"/>
      <c r="C107" s="274"/>
      <c r="D107" s="274"/>
      <c r="E107" s="274"/>
      <c r="F107" s="274"/>
      <c r="G107" s="308"/>
    </row>
    <row r="108" spans="2:7" ht="14.25" customHeight="1" thickBot="1">
      <c r="B108" s="244"/>
      <c r="C108" s="276"/>
      <c r="D108" s="276"/>
      <c r="E108" s="276"/>
      <c r="F108" s="276"/>
      <c r="G108" s="276"/>
    </row>
    <row r="109" spans="2:7" ht="14.25" customHeight="1">
      <c r="B109" s="310"/>
      <c r="C109" s="305"/>
      <c r="D109" s="305"/>
      <c r="E109" s="305"/>
      <c r="F109" s="305"/>
      <c r="G109" s="309"/>
    </row>
    <row r="110" spans="2:7" ht="14.25" customHeight="1">
      <c r="B110" s="99" t="s">
        <v>1894</v>
      </c>
      <c r="C110" s="359" t="s">
        <v>914</v>
      </c>
      <c r="D110" s="374" t="s">
        <v>133</v>
      </c>
      <c r="E110" s="240"/>
      <c r="F110" s="324">
        <v>11.549989339200001</v>
      </c>
      <c r="G110" s="325">
        <f t="shared" ref="G110:G115" si="10">F110*(100-$G$5)/100</f>
        <v>11.549989339200001</v>
      </c>
    </row>
    <row r="111" spans="2:7" ht="14.25" customHeight="1">
      <c r="B111" s="99" t="s">
        <v>1464</v>
      </c>
      <c r="C111" s="360" t="s">
        <v>915</v>
      </c>
      <c r="D111" s="334" t="s">
        <v>132</v>
      </c>
      <c r="E111" s="232"/>
      <c r="F111" s="222">
        <v>15.6793230672</v>
      </c>
      <c r="G111" s="326">
        <f t="shared" si="10"/>
        <v>15.6793230672</v>
      </c>
    </row>
    <row r="112" spans="2:7" ht="14.25" customHeight="1">
      <c r="B112" s="99" t="s">
        <v>1441</v>
      </c>
      <c r="C112" s="360" t="s">
        <v>916</v>
      </c>
      <c r="D112" s="334" t="s">
        <v>131</v>
      </c>
      <c r="E112" s="232"/>
      <c r="F112" s="222">
        <v>16.505189812800001</v>
      </c>
      <c r="G112" s="326">
        <f t="shared" si="10"/>
        <v>16.505189812800001</v>
      </c>
    </row>
    <row r="113" spans="2:8" ht="14.25" customHeight="1">
      <c r="B113" s="99"/>
      <c r="C113" s="360" t="s">
        <v>917</v>
      </c>
      <c r="D113" s="334" t="s">
        <v>130</v>
      </c>
      <c r="E113" s="232"/>
      <c r="F113" s="222">
        <v>20.6345235408</v>
      </c>
      <c r="G113" s="326">
        <f t="shared" si="10"/>
        <v>20.6345235408</v>
      </c>
    </row>
    <row r="114" spans="2:8" ht="14.25" customHeight="1">
      <c r="B114" s="230"/>
      <c r="C114" s="359" t="s">
        <v>918</v>
      </c>
      <c r="D114" s="334" t="s">
        <v>134</v>
      </c>
      <c r="E114" s="240"/>
      <c r="F114" s="324">
        <v>23.112123777600001</v>
      </c>
      <c r="G114" s="325">
        <f t="shared" si="10"/>
        <v>23.112123777600001</v>
      </c>
    </row>
    <row r="115" spans="2:8" ht="14.25" customHeight="1">
      <c r="B115" s="230"/>
      <c r="C115" s="360" t="s">
        <v>919</v>
      </c>
      <c r="D115" s="334" t="s">
        <v>135</v>
      </c>
      <c r="E115" s="232"/>
      <c r="F115" s="222">
        <v>51.167302929600005</v>
      </c>
      <c r="G115" s="326">
        <f t="shared" si="10"/>
        <v>51.167302929600012</v>
      </c>
    </row>
    <row r="116" spans="2:8" ht="14.25" customHeight="1" thickBot="1">
      <c r="B116" s="249"/>
      <c r="C116" s="274"/>
      <c r="D116" s="274"/>
      <c r="E116" s="274"/>
      <c r="F116" s="274"/>
      <c r="G116" s="308"/>
    </row>
    <row r="117" spans="2:8" ht="14.25" customHeight="1">
      <c r="B117" s="57"/>
      <c r="C117" s="57"/>
      <c r="D117" s="57"/>
      <c r="E117" s="57"/>
      <c r="F117" s="154"/>
      <c r="G117" s="154"/>
      <c r="H117" s="57"/>
    </row>
    <row r="118" spans="2:8" ht="14.25" customHeight="1">
      <c r="B118" s="57"/>
      <c r="C118" s="57"/>
      <c r="D118" s="57"/>
      <c r="E118" s="57"/>
      <c r="F118" s="154"/>
      <c r="G118" s="154"/>
      <c r="H118" s="57"/>
    </row>
    <row r="119" spans="2:8" ht="14.25" customHeight="1" thickBot="1">
      <c r="B119" s="57"/>
      <c r="C119" s="57"/>
      <c r="D119" s="57"/>
      <c r="E119" s="57"/>
      <c r="F119" s="154"/>
      <c r="G119" s="154"/>
      <c r="H119" s="57"/>
    </row>
    <row r="120" spans="2:8" ht="14.25" customHeight="1">
      <c r="B120" s="229"/>
      <c r="C120" s="305"/>
      <c r="D120" s="305"/>
      <c r="E120" s="305"/>
      <c r="F120" s="305"/>
      <c r="G120" s="309"/>
      <c r="H120" s="57"/>
    </row>
    <row r="121" spans="2:8" ht="14.25" customHeight="1">
      <c r="B121" s="99" t="s">
        <v>1911</v>
      </c>
      <c r="C121" s="359" t="s">
        <v>1912</v>
      </c>
      <c r="D121" s="240">
        <v>20</v>
      </c>
      <c r="E121" s="240"/>
      <c r="F121" s="324">
        <v>398.09532672</v>
      </c>
      <c r="G121" s="325">
        <f t="shared" ref="G121:G126" si="11">F121*(100-$G$5)/100</f>
        <v>398.09532672</v>
      </c>
      <c r="H121" s="57"/>
    </row>
    <row r="122" spans="2:8" ht="14.25" customHeight="1">
      <c r="B122" s="99" t="s">
        <v>432</v>
      </c>
      <c r="C122" s="360" t="s">
        <v>2434</v>
      </c>
      <c r="D122" s="232">
        <v>25</v>
      </c>
      <c r="E122" s="232"/>
      <c r="F122" s="222">
        <v>549.75068927999996</v>
      </c>
      <c r="G122" s="326">
        <f t="shared" si="11"/>
        <v>549.75068927999996</v>
      </c>
      <c r="H122" s="57"/>
    </row>
    <row r="123" spans="2:8" ht="14.25" customHeight="1">
      <c r="B123" s="4"/>
      <c r="C123" s="360" t="s">
        <v>1913</v>
      </c>
      <c r="D123" s="232">
        <v>32</v>
      </c>
      <c r="E123" s="232"/>
      <c r="F123" s="222">
        <v>577.39619808000009</v>
      </c>
      <c r="G123" s="326">
        <f t="shared" si="11"/>
        <v>577.39619808000009</v>
      </c>
      <c r="H123" s="57"/>
    </row>
    <row r="124" spans="2:8" ht="14.25" customHeight="1">
      <c r="B124" s="230"/>
      <c r="C124" s="360" t="s">
        <v>1914</v>
      </c>
      <c r="D124" s="232">
        <v>40</v>
      </c>
      <c r="E124" s="232"/>
      <c r="F124" s="222">
        <v>722.73258720000013</v>
      </c>
      <c r="G124" s="326">
        <f t="shared" si="11"/>
        <v>722.73258720000013</v>
      </c>
      <c r="H124" s="57"/>
    </row>
    <row r="125" spans="2:8" ht="14.25" customHeight="1">
      <c r="B125" s="230"/>
      <c r="C125" s="360" t="s">
        <v>1915</v>
      </c>
      <c r="D125" s="232">
        <v>50</v>
      </c>
      <c r="E125" s="232"/>
      <c r="F125" s="222">
        <v>779.60334816</v>
      </c>
      <c r="G125" s="326">
        <f t="shared" si="11"/>
        <v>779.60334816</v>
      </c>
      <c r="H125" s="57"/>
    </row>
    <row r="126" spans="2:8" ht="14.25" customHeight="1">
      <c r="B126" s="230"/>
      <c r="C126" s="360" t="s">
        <v>1916</v>
      </c>
      <c r="D126" s="232">
        <v>63</v>
      </c>
      <c r="E126" s="232"/>
      <c r="F126" s="222">
        <v>1186.3872633600001</v>
      </c>
      <c r="G126" s="326">
        <f t="shared" si="11"/>
        <v>1186.3872633600001</v>
      </c>
      <c r="H126" s="57"/>
    </row>
    <row r="127" spans="2:8" ht="14.25" customHeight="1" thickBot="1">
      <c r="B127" s="249"/>
      <c r="C127" s="274"/>
      <c r="D127" s="274"/>
      <c r="E127" s="274"/>
      <c r="F127" s="274"/>
      <c r="G127" s="308"/>
      <c r="H127" s="57"/>
    </row>
    <row r="128" spans="2:8" ht="14.25" customHeight="1" thickBot="1">
      <c r="B128" s="57"/>
      <c r="C128" s="57"/>
      <c r="D128" s="57"/>
      <c r="E128" s="57"/>
      <c r="F128" s="154"/>
      <c r="G128" s="154"/>
      <c r="H128" s="57"/>
    </row>
    <row r="129" spans="2:8" ht="14.25" customHeight="1">
      <c r="B129" s="229"/>
      <c r="C129" s="305"/>
      <c r="D129" s="305"/>
      <c r="E129" s="305"/>
      <c r="F129" s="305"/>
      <c r="G129" s="309"/>
      <c r="H129" s="57"/>
    </row>
    <row r="130" spans="2:8" ht="14.25" customHeight="1">
      <c r="B130" s="99" t="s">
        <v>1911</v>
      </c>
      <c r="C130" s="359" t="s">
        <v>1918</v>
      </c>
      <c r="D130" s="240" t="s">
        <v>152</v>
      </c>
      <c r="E130" s="240"/>
      <c r="F130" s="324">
        <v>282.77406144000003</v>
      </c>
      <c r="G130" s="325">
        <f t="shared" ref="G130:G135" si="12">F130*(100-$G$5)/100</f>
        <v>282.77406144000003</v>
      </c>
      <c r="H130" s="57"/>
    </row>
    <row r="131" spans="2:8" ht="14.25" customHeight="1">
      <c r="B131" s="99" t="s">
        <v>1917</v>
      </c>
      <c r="C131" s="360" t="s">
        <v>1919</v>
      </c>
      <c r="D131" s="232" t="s">
        <v>19</v>
      </c>
      <c r="E131" s="232"/>
      <c r="F131" s="222">
        <v>347.54353920000005</v>
      </c>
      <c r="G131" s="326">
        <f t="shared" si="12"/>
        <v>347.54353920000011</v>
      </c>
      <c r="H131" s="57"/>
    </row>
    <row r="132" spans="2:8" ht="14.25" customHeight="1">
      <c r="B132" s="4"/>
      <c r="C132" s="360" t="s">
        <v>1920</v>
      </c>
      <c r="D132" s="232" t="s">
        <v>22</v>
      </c>
      <c r="E132" s="232"/>
      <c r="F132" s="222">
        <v>360.9713577600001</v>
      </c>
      <c r="G132" s="326">
        <f t="shared" si="12"/>
        <v>360.9713577600001</v>
      </c>
      <c r="H132" s="57"/>
    </row>
    <row r="133" spans="2:8" ht="14.25" customHeight="1">
      <c r="B133" s="681"/>
      <c r="C133" s="360" t="s">
        <v>1921</v>
      </c>
      <c r="D133" s="232" t="s">
        <v>23</v>
      </c>
      <c r="E133" s="232"/>
      <c r="F133" s="222">
        <v>551.33043264000014</v>
      </c>
      <c r="G133" s="326">
        <f t="shared" si="12"/>
        <v>551.33043264000014</v>
      </c>
      <c r="H133" s="57"/>
    </row>
    <row r="134" spans="2:8" ht="14.25" customHeight="1">
      <c r="B134" s="230"/>
      <c r="C134" s="360" t="s">
        <v>1922</v>
      </c>
      <c r="D134" s="232" t="s">
        <v>25</v>
      </c>
      <c r="E134" s="232"/>
      <c r="F134" s="222">
        <v>582.13542816000006</v>
      </c>
      <c r="G134" s="326">
        <f t="shared" si="12"/>
        <v>582.13542816000006</v>
      </c>
      <c r="H134" s="57"/>
    </row>
    <row r="135" spans="2:8" ht="14.25" customHeight="1">
      <c r="B135" s="230"/>
      <c r="C135" s="360" t="s">
        <v>1923</v>
      </c>
      <c r="D135" s="232" t="s">
        <v>26</v>
      </c>
      <c r="E135" s="232"/>
      <c r="F135" s="222">
        <v>847.53231263999999</v>
      </c>
      <c r="G135" s="326">
        <f t="shared" si="12"/>
        <v>847.53231263999999</v>
      </c>
      <c r="H135" s="57"/>
    </row>
    <row r="136" spans="2:8" ht="14.25" customHeight="1" thickBot="1">
      <c r="B136" s="249"/>
      <c r="C136" s="274"/>
      <c r="D136" s="274"/>
      <c r="E136" s="274"/>
      <c r="F136" s="274"/>
      <c r="G136" s="308"/>
      <c r="H136" s="57"/>
    </row>
    <row r="137" spans="2:8" ht="14.25" customHeight="1" thickBot="1">
      <c r="B137" s="57"/>
      <c r="C137" s="57"/>
      <c r="D137" s="57"/>
      <c r="E137" s="57"/>
      <c r="F137" s="154"/>
      <c r="G137" s="154"/>
      <c r="H137" s="57"/>
    </row>
    <row r="138" spans="2:8" ht="14.25" customHeight="1">
      <c r="B138" s="229"/>
      <c r="C138" s="305"/>
      <c r="D138" s="305"/>
      <c r="E138" s="305"/>
      <c r="F138" s="305"/>
      <c r="G138" s="309"/>
      <c r="H138" s="57"/>
    </row>
    <row r="139" spans="2:8" ht="14.25" customHeight="1">
      <c r="B139" s="99" t="s">
        <v>1911</v>
      </c>
      <c r="C139" s="359" t="s">
        <v>1925</v>
      </c>
      <c r="D139" s="240" t="s">
        <v>152</v>
      </c>
      <c r="E139" s="240"/>
      <c r="F139" s="324">
        <v>282.77406144000003</v>
      </c>
      <c r="G139" s="325">
        <f t="shared" ref="G139:G144" si="13">F139*(100-$G$5)/100</f>
        <v>282.77406144000003</v>
      </c>
      <c r="H139" s="57"/>
    </row>
    <row r="140" spans="2:8" ht="14.25" customHeight="1">
      <c r="B140" s="99" t="s">
        <v>1924</v>
      </c>
      <c r="C140" s="360" t="s">
        <v>1926</v>
      </c>
      <c r="D140" s="232" t="s">
        <v>19</v>
      </c>
      <c r="E140" s="232"/>
      <c r="F140" s="222">
        <v>347.54353920000005</v>
      </c>
      <c r="G140" s="326">
        <f t="shared" si="13"/>
        <v>347.54353920000011</v>
      </c>
      <c r="H140" s="57"/>
    </row>
    <row r="141" spans="2:8" ht="14.25" customHeight="1">
      <c r="B141" s="4"/>
      <c r="C141" s="360" t="s">
        <v>1927</v>
      </c>
      <c r="D141" s="232" t="s">
        <v>22</v>
      </c>
      <c r="E141" s="232"/>
      <c r="F141" s="222">
        <v>360.9713577600001</v>
      </c>
      <c r="G141" s="326">
        <f t="shared" si="13"/>
        <v>360.9713577600001</v>
      </c>
      <c r="H141" s="57"/>
    </row>
    <row r="142" spans="2:8" ht="14.25" customHeight="1">
      <c r="B142" s="230"/>
      <c r="C142" s="360" t="s">
        <v>1928</v>
      </c>
      <c r="D142" s="232" t="s">
        <v>23</v>
      </c>
      <c r="E142" s="232"/>
      <c r="F142" s="222">
        <v>551.33043264000014</v>
      </c>
      <c r="G142" s="326">
        <f t="shared" si="13"/>
        <v>551.33043264000014</v>
      </c>
      <c r="H142" s="57"/>
    </row>
    <row r="143" spans="2:8" ht="14.25" customHeight="1">
      <c r="B143" s="230"/>
      <c r="C143" s="360" t="s">
        <v>1929</v>
      </c>
      <c r="D143" s="232" t="s">
        <v>25</v>
      </c>
      <c r="E143" s="232"/>
      <c r="F143" s="222">
        <v>582.13542816000006</v>
      </c>
      <c r="G143" s="326">
        <f t="shared" si="13"/>
        <v>582.13542816000006</v>
      </c>
      <c r="H143" s="57"/>
    </row>
    <row r="144" spans="2:8" ht="14.25" customHeight="1">
      <c r="B144" s="230"/>
      <c r="C144" s="360" t="s">
        <v>1930</v>
      </c>
      <c r="D144" s="232" t="s">
        <v>26</v>
      </c>
      <c r="E144" s="232"/>
      <c r="F144" s="222">
        <v>847.53231263999999</v>
      </c>
      <c r="G144" s="326">
        <f t="shared" si="13"/>
        <v>847.53231263999999</v>
      </c>
      <c r="H144" s="57"/>
    </row>
    <row r="145" spans="2:8" ht="14.25" customHeight="1" thickBot="1">
      <c r="B145" s="249"/>
      <c r="C145" s="274"/>
      <c r="D145" s="274"/>
      <c r="E145" s="274"/>
      <c r="F145" s="274"/>
      <c r="G145" s="308"/>
      <c r="H145" s="57"/>
    </row>
    <row r="146" spans="2:8" ht="14.25" customHeight="1" thickBot="1">
      <c r="B146" s="57"/>
      <c r="C146" s="57"/>
      <c r="D146" s="57"/>
      <c r="E146" s="57"/>
      <c r="F146" s="154"/>
      <c r="G146" s="154"/>
      <c r="H146" s="57"/>
    </row>
    <row r="147" spans="2:8" ht="14.25" customHeight="1">
      <c r="B147" s="21"/>
      <c r="C147" s="112"/>
      <c r="D147" s="112"/>
      <c r="E147" s="112"/>
      <c r="F147" s="112"/>
      <c r="G147" s="271"/>
      <c r="H147" s="57"/>
    </row>
    <row r="148" spans="2:8" ht="14.25" customHeight="1">
      <c r="B148" s="1173" t="s">
        <v>1693</v>
      </c>
      <c r="C148" s="1174"/>
      <c r="D148" s="1174"/>
      <c r="E148" s="1174"/>
      <c r="F148" s="1174"/>
      <c r="G148" s="1175"/>
      <c r="H148" s="57"/>
    </row>
    <row r="149" spans="2:8" ht="14.25" customHeight="1">
      <c r="B149" s="65"/>
      <c r="C149" s="311"/>
      <c r="D149" s="311"/>
      <c r="E149" s="311"/>
      <c r="F149" s="57"/>
      <c r="G149" s="261"/>
      <c r="H149" s="57"/>
    </row>
    <row r="150" spans="2:8" ht="14.25" customHeight="1">
      <c r="B150" s="65"/>
      <c r="C150" s="311"/>
      <c r="D150" s="311"/>
      <c r="E150" s="311"/>
      <c r="F150" s="57"/>
      <c r="G150" s="261"/>
      <c r="H150" s="57"/>
    </row>
    <row r="151" spans="2:8" ht="14.25" customHeight="1">
      <c r="B151" s="65"/>
      <c r="C151" s="311"/>
      <c r="D151" s="311"/>
      <c r="E151" s="311"/>
      <c r="F151" s="57"/>
      <c r="G151" s="261"/>
      <c r="H151" s="57"/>
    </row>
    <row r="152" spans="2:8" ht="14.25" customHeight="1">
      <c r="B152" s="65"/>
      <c r="C152" s="311"/>
      <c r="D152" s="311"/>
      <c r="E152" s="311"/>
      <c r="F152" s="57"/>
      <c r="G152" s="261"/>
      <c r="H152" s="57"/>
    </row>
    <row r="153" spans="2:8" ht="14.25" customHeight="1">
      <c r="B153" s="65"/>
      <c r="C153" s="311"/>
      <c r="D153" s="311"/>
      <c r="E153" s="311"/>
      <c r="F153" s="57"/>
      <c r="G153" s="261"/>
      <c r="H153" s="57"/>
    </row>
    <row r="154" spans="2:8" ht="14.25" customHeight="1">
      <c r="B154" s="65"/>
      <c r="C154" s="311"/>
      <c r="D154" s="311"/>
      <c r="E154" s="311"/>
      <c r="F154" s="57"/>
      <c r="G154" s="261"/>
    </row>
    <row r="155" spans="2:8" ht="14.25" customHeight="1">
      <c r="B155" s="65"/>
      <c r="C155" s="311"/>
      <c r="D155" s="311"/>
      <c r="E155" s="311"/>
      <c r="F155" s="57"/>
      <c r="G155" s="261"/>
    </row>
    <row r="156" spans="2:8" ht="14.25" customHeight="1">
      <c r="B156" s="65"/>
      <c r="C156" s="311"/>
      <c r="D156" s="311"/>
      <c r="E156" s="311"/>
      <c r="F156" s="57"/>
      <c r="G156" s="261"/>
    </row>
    <row r="157" spans="2:8" ht="14.25" customHeight="1">
      <c r="B157" s="65"/>
      <c r="C157" s="311"/>
      <c r="D157" s="311"/>
      <c r="E157" s="311"/>
      <c r="F157" s="57"/>
      <c r="G157" s="261"/>
    </row>
    <row r="158" spans="2:8" ht="14.25" customHeight="1">
      <c r="B158" s="65"/>
      <c r="C158" s="311"/>
      <c r="D158" s="311"/>
      <c r="E158" s="311"/>
      <c r="F158" s="57"/>
      <c r="G158" s="261"/>
    </row>
    <row r="159" spans="2:8" ht="14.25" customHeight="1">
      <c r="B159" s="65"/>
      <c r="C159" s="311"/>
      <c r="D159" s="311"/>
      <c r="E159" s="311"/>
      <c r="F159" s="57"/>
      <c r="G159" s="261"/>
    </row>
    <row r="160" spans="2:8" ht="14.25" customHeight="1">
      <c r="B160" s="65"/>
      <c r="C160" s="311"/>
      <c r="D160" s="311"/>
      <c r="E160" s="311"/>
      <c r="F160" s="57"/>
      <c r="G160" s="261"/>
    </row>
    <row r="161" spans="2:7" ht="14.25" customHeight="1">
      <c r="B161" s="65"/>
      <c r="C161" s="311"/>
      <c r="D161" s="311"/>
      <c r="E161" s="311"/>
      <c r="F161" s="57"/>
      <c r="G161" s="261"/>
    </row>
    <row r="162" spans="2:7" ht="14.25" customHeight="1">
      <c r="B162" s="65"/>
      <c r="C162" s="311"/>
      <c r="D162" s="311"/>
      <c r="E162" s="311"/>
      <c r="F162" s="57"/>
      <c r="G162" s="261"/>
    </row>
    <row r="163" spans="2:7" ht="14.25" customHeight="1">
      <c r="B163" s="65"/>
      <c r="C163" s="311"/>
      <c r="D163" s="311"/>
      <c r="E163" s="311"/>
      <c r="F163" s="57"/>
      <c r="G163" s="261"/>
    </row>
    <row r="164" spans="2:7" ht="14.25" customHeight="1" thickBot="1">
      <c r="B164" s="69"/>
      <c r="C164" s="115"/>
      <c r="D164" s="115"/>
      <c r="E164" s="115"/>
      <c r="F164" s="115"/>
      <c r="G164" s="267"/>
    </row>
  </sheetData>
  <mergeCells count="8">
    <mergeCell ref="B148:G148"/>
    <mergeCell ref="E3:E5"/>
    <mergeCell ref="B2:G2"/>
    <mergeCell ref="B3:B5"/>
    <mergeCell ref="D3:D5"/>
    <mergeCell ref="F3:F5"/>
    <mergeCell ref="G3:G4"/>
    <mergeCell ref="C3:C5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
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tabColor theme="1" tint="0.499984740745262"/>
    <pageSetUpPr autoPageBreaks="0"/>
  </sheetPr>
  <dimension ref="B1:G15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140625" style="12" customWidth="1"/>
    <col min="2" max="2" width="45.7109375" style="27" customWidth="1"/>
    <col min="3" max="3" width="15.7109375" style="12" customWidth="1"/>
    <col min="4" max="4" width="12.7109375" style="8" customWidth="1"/>
    <col min="5" max="5" width="14.7109375" style="15" customWidth="1"/>
    <col min="6" max="6" width="14.7109375" style="14" customWidth="1"/>
    <col min="7" max="7" width="2" style="12" customWidth="1"/>
    <col min="8" max="16384" width="9.140625" style="12"/>
  </cols>
  <sheetData>
    <row r="1" spans="2:7" ht="12.75" customHeight="1"/>
    <row r="2" spans="2:7" ht="20.85" customHeight="1">
      <c r="B2" s="1176" t="s">
        <v>1692</v>
      </c>
      <c r="C2" s="1176"/>
      <c r="D2" s="1176"/>
      <c r="E2" s="1176"/>
      <c r="F2" s="1176"/>
    </row>
    <row r="3" spans="2:7" ht="14.25" customHeight="1">
      <c r="B3" s="1053" t="s">
        <v>1424</v>
      </c>
      <c r="C3" s="1037" t="s">
        <v>1407</v>
      </c>
      <c r="D3" s="1034" t="s">
        <v>1457</v>
      </c>
      <c r="E3" s="1060" t="s">
        <v>1691</v>
      </c>
      <c r="F3" s="1043" t="s">
        <v>1549</v>
      </c>
    </row>
    <row r="4" spans="2:7" ht="14.25" customHeight="1">
      <c r="B4" s="1054"/>
      <c r="C4" s="1038"/>
      <c r="D4" s="1035"/>
      <c r="E4" s="1061"/>
      <c r="F4" s="1044"/>
    </row>
    <row r="5" spans="2:7" ht="14.25" customHeight="1">
      <c r="B5" s="1055"/>
      <c r="C5" s="1039"/>
      <c r="D5" s="1036"/>
      <c r="E5" s="1062"/>
      <c r="F5" s="792">
        <f>'RABATOVÝ LIST '!J16</f>
        <v>0</v>
      </c>
    </row>
    <row r="6" spans="2:7" ht="9.9499999999999993" customHeight="1">
      <c r="B6" s="149"/>
      <c r="C6" s="292"/>
      <c r="D6" s="299"/>
      <c r="E6" s="300"/>
      <c r="F6" s="298"/>
    </row>
    <row r="7" spans="2:7" ht="14.25" customHeight="1">
      <c r="B7" s="1178" t="s">
        <v>1451</v>
      </c>
      <c r="C7" s="1178"/>
      <c r="D7" s="1178"/>
      <c r="E7" s="1178"/>
      <c r="F7" s="1178"/>
    </row>
    <row r="8" spans="2:7" ht="9.9499999999999993" customHeight="1" thickBot="1">
      <c r="B8" s="279"/>
      <c r="C8" s="279"/>
      <c r="D8" s="279"/>
      <c r="E8" s="279"/>
      <c r="F8" s="279"/>
      <c r="G8" s="10"/>
    </row>
    <row r="9" spans="2:7" ht="14.25" customHeight="1">
      <c r="B9" s="285"/>
      <c r="C9" s="301"/>
      <c r="D9" s="301"/>
      <c r="E9" s="301"/>
      <c r="F9" s="302"/>
      <c r="G9" s="10"/>
    </row>
    <row r="10" spans="2:7" ht="14.25" customHeight="1">
      <c r="B10" s="100"/>
      <c r="C10" s="239">
        <v>302020</v>
      </c>
      <c r="D10" s="240" t="s">
        <v>152</v>
      </c>
      <c r="E10" s="324">
        <v>37.512540000000008</v>
      </c>
      <c r="F10" s="325">
        <f>E10*(100-$F$5)/100</f>
        <v>37.512540000000008</v>
      </c>
      <c r="G10" s="10"/>
    </row>
    <row r="11" spans="2:7" ht="14.25" customHeight="1">
      <c r="B11" s="626" t="s">
        <v>1455</v>
      </c>
      <c r="C11" s="231">
        <v>302520</v>
      </c>
      <c r="D11" s="232" t="s">
        <v>170</v>
      </c>
      <c r="E11" s="222">
        <v>37.512540000000008</v>
      </c>
      <c r="F11" s="326">
        <f t="shared" ref="F11:F76" si="0">E11*(100-$F$5)/100</f>
        <v>37.512540000000008</v>
      </c>
      <c r="G11" s="10"/>
    </row>
    <row r="12" spans="2:7" ht="14.25" customHeight="1">
      <c r="B12" s="97"/>
      <c r="C12" s="231">
        <v>302525</v>
      </c>
      <c r="D12" s="232" t="s">
        <v>19</v>
      </c>
      <c r="E12" s="222">
        <v>37.512540000000008</v>
      </c>
      <c r="F12" s="326">
        <f t="shared" si="0"/>
        <v>37.512540000000008</v>
      </c>
      <c r="G12" s="10"/>
    </row>
    <row r="13" spans="2:7" ht="14.25" customHeight="1">
      <c r="B13" s="4"/>
      <c r="C13" s="231">
        <v>303220</v>
      </c>
      <c r="D13" s="232" t="s">
        <v>20</v>
      </c>
      <c r="E13" s="222">
        <v>38.610468000000012</v>
      </c>
      <c r="F13" s="326">
        <f t="shared" si="0"/>
        <v>38.610468000000012</v>
      </c>
      <c r="G13" s="10"/>
    </row>
    <row r="14" spans="2:7" ht="14.25" customHeight="1">
      <c r="B14" s="230"/>
      <c r="C14" s="231">
        <v>303225</v>
      </c>
      <c r="D14" s="232" t="s">
        <v>21</v>
      </c>
      <c r="E14" s="222">
        <v>38.610468000000012</v>
      </c>
      <c r="F14" s="326">
        <f t="shared" si="0"/>
        <v>38.610468000000012</v>
      </c>
      <c r="G14" s="10"/>
    </row>
    <row r="15" spans="2:7" ht="14.25" customHeight="1">
      <c r="B15" s="230"/>
      <c r="C15" s="231">
        <v>304020</v>
      </c>
      <c r="D15" s="232" t="s">
        <v>242</v>
      </c>
      <c r="E15" s="222">
        <v>48.949290000000019</v>
      </c>
      <c r="F15" s="326">
        <f t="shared" si="0"/>
        <v>48.949290000000019</v>
      </c>
      <c r="G15" s="10"/>
    </row>
    <row r="16" spans="2:7" ht="14.25" customHeight="1">
      <c r="B16" s="230"/>
      <c r="C16" s="231">
        <v>304025</v>
      </c>
      <c r="D16" s="232" t="s">
        <v>243</v>
      </c>
      <c r="E16" s="222">
        <v>48.949290000000019</v>
      </c>
      <c r="F16" s="326">
        <f t="shared" si="0"/>
        <v>48.949290000000019</v>
      </c>
      <c r="G16" s="10"/>
    </row>
    <row r="17" spans="2:7" ht="14.25" customHeight="1">
      <c r="B17" s="230"/>
      <c r="C17" s="231">
        <v>304032</v>
      </c>
      <c r="D17" s="232" t="s">
        <v>394</v>
      </c>
      <c r="E17" s="222">
        <v>48.949290000000019</v>
      </c>
      <c r="F17" s="326">
        <f t="shared" si="0"/>
        <v>48.949290000000019</v>
      </c>
      <c r="G17" s="10"/>
    </row>
    <row r="18" spans="2:7" ht="14.25" customHeight="1">
      <c r="B18" s="230"/>
      <c r="C18" s="231">
        <v>305020</v>
      </c>
      <c r="D18" s="232" t="s">
        <v>244</v>
      </c>
      <c r="E18" s="222">
        <v>64.777752000000007</v>
      </c>
      <c r="F18" s="326">
        <f t="shared" si="0"/>
        <v>64.777752000000007</v>
      </c>
      <c r="G18" s="10"/>
    </row>
    <row r="19" spans="2:7" ht="14.25" customHeight="1">
      <c r="B19" s="230"/>
      <c r="C19" s="231">
        <v>305025</v>
      </c>
      <c r="D19" s="232" t="s">
        <v>245</v>
      </c>
      <c r="E19" s="222">
        <v>64.777752000000007</v>
      </c>
      <c r="F19" s="326">
        <f t="shared" si="0"/>
        <v>64.777752000000007</v>
      </c>
      <c r="G19" s="10"/>
    </row>
    <row r="20" spans="2:7" ht="14.25" customHeight="1">
      <c r="B20" s="230"/>
      <c r="C20" s="231">
        <v>305032</v>
      </c>
      <c r="D20" s="232" t="s">
        <v>24</v>
      </c>
      <c r="E20" s="222">
        <v>64.777752000000007</v>
      </c>
      <c r="F20" s="326">
        <f>E20*(100-$F$5)/100</f>
        <v>64.777752000000007</v>
      </c>
      <c r="G20" s="10"/>
    </row>
    <row r="21" spans="2:7" ht="14.25" customHeight="1">
      <c r="B21" s="230"/>
      <c r="C21" s="231">
        <v>306315</v>
      </c>
      <c r="D21" s="240" t="s">
        <v>246</v>
      </c>
      <c r="E21" s="324">
        <v>82.527588000000009</v>
      </c>
      <c r="F21" s="325">
        <f>E21*(100-$F$5)/100</f>
        <v>82.527588000000009</v>
      </c>
      <c r="G21" s="10"/>
    </row>
    <row r="22" spans="2:7" ht="14.25" customHeight="1">
      <c r="B22" s="230"/>
      <c r="C22" s="231">
        <v>306316</v>
      </c>
      <c r="D22" s="232" t="s">
        <v>247</v>
      </c>
      <c r="E22" s="222">
        <v>82.527588000000009</v>
      </c>
      <c r="F22" s="326">
        <f t="shared" ref="F22:F23" si="1">E22*(100-$F$5)/100</f>
        <v>82.527588000000009</v>
      </c>
      <c r="G22" s="10"/>
    </row>
    <row r="23" spans="2:7" ht="14.25" customHeight="1">
      <c r="B23" s="230"/>
      <c r="C23" s="231">
        <v>306317</v>
      </c>
      <c r="D23" s="232" t="s">
        <v>190</v>
      </c>
      <c r="E23" s="222">
        <v>82.527588000000009</v>
      </c>
      <c r="F23" s="326">
        <f t="shared" si="1"/>
        <v>82.527588000000009</v>
      </c>
      <c r="G23" s="10"/>
    </row>
    <row r="24" spans="2:7" ht="14.25" customHeight="1" thickBot="1">
      <c r="B24" s="249"/>
      <c r="C24" s="250"/>
      <c r="D24" s="251"/>
      <c r="E24" s="275"/>
      <c r="F24" s="207"/>
      <c r="G24" s="10"/>
    </row>
    <row r="25" spans="2:7" ht="9.9499999999999993" customHeight="1" thickBot="1">
      <c r="B25" s="244"/>
      <c r="C25" s="28"/>
      <c r="D25" s="245"/>
      <c r="E25" s="277"/>
      <c r="F25" s="284"/>
      <c r="G25" s="10"/>
    </row>
    <row r="26" spans="2:7" ht="14.25" customHeight="1">
      <c r="B26" s="229"/>
      <c r="C26" s="235"/>
      <c r="D26" s="105"/>
      <c r="E26" s="290"/>
      <c r="F26" s="291"/>
      <c r="G26" s="10"/>
    </row>
    <row r="27" spans="2:7" ht="14.25" customHeight="1">
      <c r="B27" s="100"/>
      <c r="C27" s="239">
        <v>305015</v>
      </c>
      <c r="D27" s="240" t="s">
        <v>244</v>
      </c>
      <c r="E27" s="324">
        <v>85.455396000000022</v>
      </c>
      <c r="F27" s="325">
        <f>E27*(100-$F$5)/100</f>
        <v>85.455396000000022</v>
      </c>
      <c r="G27" s="10"/>
    </row>
    <row r="28" spans="2:7" ht="14.25" customHeight="1">
      <c r="B28" s="100"/>
      <c r="C28" s="231">
        <v>305016</v>
      </c>
      <c r="D28" s="240" t="s">
        <v>245</v>
      </c>
      <c r="E28" s="324">
        <v>85.455396000000022</v>
      </c>
      <c r="F28" s="326">
        <f t="shared" si="0"/>
        <v>85.455396000000022</v>
      </c>
      <c r="G28" s="10"/>
    </row>
    <row r="29" spans="2:7" ht="14.25" customHeight="1">
      <c r="B29" s="100"/>
      <c r="C29" s="231">
        <v>305017</v>
      </c>
      <c r="D29" s="240" t="s">
        <v>24</v>
      </c>
      <c r="E29" s="324">
        <v>85.455396000000022</v>
      </c>
      <c r="F29" s="326">
        <f t="shared" si="0"/>
        <v>85.455396000000022</v>
      </c>
      <c r="G29" s="10"/>
    </row>
    <row r="30" spans="2:7" ht="14.25" customHeight="1">
      <c r="B30" s="100"/>
      <c r="C30" s="231">
        <v>305018</v>
      </c>
      <c r="D30" s="240" t="s">
        <v>433</v>
      </c>
      <c r="E30" s="324">
        <v>91.585494000000011</v>
      </c>
      <c r="F30" s="326">
        <f t="shared" si="0"/>
        <v>91.585494000000011</v>
      </c>
      <c r="G30" s="10"/>
    </row>
    <row r="31" spans="2:7" ht="14.25" customHeight="1">
      <c r="B31" s="100"/>
      <c r="C31" s="239">
        <v>306320</v>
      </c>
      <c r="D31" s="240" t="s">
        <v>246</v>
      </c>
      <c r="E31" s="324">
        <v>91.585494000000011</v>
      </c>
      <c r="F31" s="325">
        <f>E31*(100-$F$5)/100</f>
        <v>91.585494000000011</v>
      </c>
      <c r="G31" s="10"/>
    </row>
    <row r="32" spans="2:7" ht="14.25" customHeight="1">
      <c r="B32" s="626" t="s">
        <v>1454</v>
      </c>
      <c r="C32" s="231">
        <v>306325</v>
      </c>
      <c r="D32" s="232" t="s">
        <v>247</v>
      </c>
      <c r="E32" s="222">
        <v>91.585494000000011</v>
      </c>
      <c r="F32" s="326">
        <f t="shared" si="0"/>
        <v>91.585494000000011</v>
      </c>
      <c r="G32" s="10"/>
    </row>
    <row r="33" spans="2:7" ht="14.25" customHeight="1">
      <c r="B33" s="97"/>
      <c r="C33" s="231">
        <v>306332</v>
      </c>
      <c r="D33" s="232" t="s">
        <v>190</v>
      </c>
      <c r="E33" s="222">
        <v>91.585494000000011</v>
      </c>
      <c r="F33" s="326">
        <f t="shared" si="0"/>
        <v>91.585494000000011</v>
      </c>
      <c r="G33" s="10"/>
    </row>
    <row r="34" spans="2:7" ht="14.25" customHeight="1">
      <c r="B34" s="4"/>
      <c r="C34" s="231">
        <v>306340</v>
      </c>
      <c r="D34" s="232" t="s">
        <v>434</v>
      </c>
      <c r="E34" s="222">
        <v>115.27713600000001</v>
      </c>
      <c r="F34" s="326">
        <f t="shared" si="0"/>
        <v>115.27713600000001</v>
      </c>
      <c r="G34" s="10"/>
    </row>
    <row r="35" spans="2:7" ht="14.25" customHeight="1">
      <c r="B35" s="4"/>
      <c r="C35" s="231">
        <v>306350</v>
      </c>
      <c r="D35" s="232" t="s">
        <v>435</v>
      </c>
      <c r="E35" s="222">
        <v>115.27713600000001</v>
      </c>
      <c r="F35" s="326">
        <f t="shared" si="0"/>
        <v>115.27713600000001</v>
      </c>
      <c r="G35" s="10"/>
    </row>
    <row r="36" spans="2:7" ht="14.25" customHeight="1">
      <c r="B36" s="230"/>
      <c r="C36" s="231">
        <v>307520</v>
      </c>
      <c r="D36" s="232" t="s">
        <v>248</v>
      </c>
      <c r="E36" s="222">
        <v>115.27713600000001</v>
      </c>
      <c r="F36" s="326">
        <f t="shared" si="0"/>
        <v>115.27713600000001</v>
      </c>
      <c r="G36" s="10"/>
    </row>
    <row r="37" spans="2:7" ht="14.25" customHeight="1">
      <c r="B37" s="230"/>
      <c r="C37" s="231">
        <v>307525</v>
      </c>
      <c r="D37" s="232" t="s">
        <v>249</v>
      </c>
      <c r="E37" s="222">
        <v>115.27713600000001</v>
      </c>
      <c r="F37" s="326">
        <f t="shared" si="0"/>
        <v>115.27713600000001</v>
      </c>
      <c r="G37" s="31"/>
    </row>
    <row r="38" spans="2:7" ht="14.25" customHeight="1">
      <c r="B38" s="230"/>
      <c r="C38" s="231">
        <v>307532</v>
      </c>
      <c r="D38" s="232" t="s">
        <v>250</v>
      </c>
      <c r="E38" s="222">
        <v>115.27713600000001</v>
      </c>
      <c r="F38" s="326">
        <f t="shared" si="0"/>
        <v>115.27713600000001</v>
      </c>
      <c r="G38" s="10"/>
    </row>
    <row r="39" spans="2:7" ht="14.25" customHeight="1">
      <c r="B39" s="230"/>
      <c r="C39" s="231">
        <v>307540</v>
      </c>
      <c r="D39" s="232" t="s">
        <v>450</v>
      </c>
      <c r="E39" s="222">
        <v>115.27713600000001</v>
      </c>
      <c r="F39" s="326">
        <f t="shared" si="0"/>
        <v>115.27713600000001</v>
      </c>
      <c r="G39" s="10"/>
    </row>
    <row r="40" spans="2:7" ht="14.25" customHeight="1">
      <c r="B40" s="230"/>
      <c r="C40" s="231">
        <v>307550</v>
      </c>
      <c r="D40" s="232" t="s">
        <v>436</v>
      </c>
      <c r="E40" s="222">
        <v>115.27713600000001</v>
      </c>
      <c r="F40" s="326">
        <f t="shared" si="0"/>
        <v>115.27713600000001</v>
      </c>
      <c r="G40" s="10"/>
    </row>
    <row r="41" spans="2:7" ht="14.25" customHeight="1">
      <c r="B41" s="230"/>
      <c r="C41" s="231">
        <v>307563</v>
      </c>
      <c r="D41" s="232" t="s">
        <v>251</v>
      </c>
      <c r="E41" s="222">
        <v>115.27713600000001</v>
      </c>
      <c r="F41" s="326">
        <f t="shared" si="0"/>
        <v>115.27713600000001</v>
      </c>
      <c r="G41" s="10"/>
    </row>
    <row r="42" spans="2:7" ht="14.25" customHeight="1">
      <c r="B42" s="230"/>
      <c r="C42" s="231">
        <v>309020</v>
      </c>
      <c r="D42" s="232" t="s">
        <v>252</v>
      </c>
      <c r="E42" s="222">
        <v>147.12235200000001</v>
      </c>
      <c r="F42" s="326">
        <f t="shared" si="0"/>
        <v>147.12235200000001</v>
      </c>
      <c r="G42" s="10"/>
    </row>
    <row r="43" spans="2:7" ht="14.25" customHeight="1">
      <c r="B43" s="230"/>
      <c r="C43" s="231">
        <v>309025</v>
      </c>
      <c r="D43" s="232" t="s">
        <v>253</v>
      </c>
      <c r="E43" s="222">
        <v>147.12235200000001</v>
      </c>
      <c r="F43" s="326">
        <f t="shared" si="0"/>
        <v>147.12235200000001</v>
      </c>
      <c r="G43" s="10"/>
    </row>
    <row r="44" spans="2:7" ht="14.25" customHeight="1">
      <c r="B44" s="230"/>
      <c r="C44" s="231">
        <v>309032</v>
      </c>
      <c r="D44" s="232" t="s">
        <v>254</v>
      </c>
      <c r="E44" s="222">
        <v>147.12235200000001</v>
      </c>
      <c r="F44" s="326">
        <f t="shared" si="0"/>
        <v>147.12235200000001</v>
      </c>
      <c r="G44" s="10"/>
    </row>
    <row r="45" spans="2:7" ht="14.25" customHeight="1">
      <c r="B45" s="230"/>
      <c r="C45" s="231">
        <v>309040</v>
      </c>
      <c r="D45" s="232" t="s">
        <v>437</v>
      </c>
      <c r="E45" s="222">
        <v>147.12235200000001</v>
      </c>
      <c r="F45" s="326">
        <f t="shared" si="0"/>
        <v>147.12235200000001</v>
      </c>
      <c r="G45" s="10"/>
    </row>
    <row r="46" spans="2:7" ht="14.25" customHeight="1">
      <c r="B46" s="230"/>
      <c r="C46" s="231">
        <v>309050</v>
      </c>
      <c r="D46" s="232" t="s">
        <v>169</v>
      </c>
      <c r="E46" s="222">
        <v>147.12235200000001</v>
      </c>
      <c r="F46" s="326">
        <f t="shared" si="0"/>
        <v>147.12235200000001</v>
      </c>
      <c r="G46" s="10"/>
    </row>
    <row r="47" spans="2:7" ht="14.25" customHeight="1">
      <c r="B47" s="230"/>
      <c r="C47" s="231">
        <v>309063</v>
      </c>
      <c r="D47" s="232" t="s">
        <v>255</v>
      </c>
      <c r="E47" s="222">
        <v>147.12235200000001</v>
      </c>
      <c r="F47" s="326">
        <f t="shared" si="0"/>
        <v>147.12235200000001</v>
      </c>
      <c r="G47" s="10"/>
    </row>
    <row r="48" spans="2:7" ht="14.25" customHeight="1">
      <c r="B48" s="230"/>
      <c r="C48" s="231">
        <v>301120</v>
      </c>
      <c r="D48" s="232" t="s">
        <v>256</v>
      </c>
      <c r="E48" s="222">
        <v>211.25964600000006</v>
      </c>
      <c r="F48" s="326">
        <f t="shared" si="0"/>
        <v>211.25964600000006</v>
      </c>
      <c r="G48" s="10"/>
    </row>
    <row r="49" spans="2:7" ht="14.25" customHeight="1">
      <c r="B49" s="230"/>
      <c r="C49" s="231">
        <v>301125</v>
      </c>
      <c r="D49" s="232" t="s">
        <v>257</v>
      </c>
      <c r="E49" s="222">
        <v>211.25964600000006</v>
      </c>
      <c r="F49" s="326">
        <f t="shared" si="0"/>
        <v>211.25964600000006</v>
      </c>
      <c r="G49" s="10"/>
    </row>
    <row r="50" spans="2:7" ht="14.25" customHeight="1">
      <c r="B50" s="230"/>
      <c r="C50" s="231">
        <v>301132</v>
      </c>
      <c r="D50" s="232" t="s">
        <v>258</v>
      </c>
      <c r="E50" s="222">
        <v>211.25964600000006</v>
      </c>
      <c r="F50" s="326">
        <f t="shared" si="0"/>
        <v>211.25964600000006</v>
      </c>
      <c r="G50" s="10"/>
    </row>
    <row r="51" spans="2:7" ht="14.25" customHeight="1">
      <c r="B51" s="230"/>
      <c r="C51" s="231">
        <v>301140</v>
      </c>
      <c r="D51" s="232" t="s">
        <v>438</v>
      </c>
      <c r="E51" s="222">
        <v>211.25964600000006</v>
      </c>
      <c r="F51" s="326">
        <f t="shared" si="0"/>
        <v>211.25964600000006</v>
      </c>
      <c r="G51" s="10"/>
    </row>
    <row r="52" spans="2:7" ht="14.25" customHeight="1">
      <c r="B52" s="230"/>
      <c r="C52" s="231">
        <v>301150</v>
      </c>
      <c r="D52" s="232" t="s">
        <v>171</v>
      </c>
      <c r="E52" s="222">
        <v>211.25964600000006</v>
      </c>
      <c r="F52" s="326">
        <f t="shared" si="0"/>
        <v>211.25964600000006</v>
      </c>
      <c r="G52" s="10"/>
    </row>
    <row r="53" spans="2:7" ht="14.25" customHeight="1">
      <c r="B53" s="230"/>
      <c r="C53" s="231">
        <v>301163</v>
      </c>
      <c r="D53" s="232" t="s">
        <v>172</v>
      </c>
      <c r="E53" s="222">
        <v>211.25964600000006</v>
      </c>
      <c r="F53" s="326">
        <f t="shared" si="0"/>
        <v>211.25964600000006</v>
      </c>
      <c r="G53" s="10"/>
    </row>
    <row r="54" spans="2:7" ht="14.25" customHeight="1">
      <c r="B54" s="230"/>
      <c r="C54" s="231">
        <v>301225</v>
      </c>
      <c r="D54" s="232" t="s">
        <v>260</v>
      </c>
      <c r="E54" s="222">
        <v>310.95230399999997</v>
      </c>
      <c r="F54" s="326">
        <f t="shared" si="0"/>
        <v>310.95230399999997</v>
      </c>
      <c r="G54" s="10"/>
    </row>
    <row r="55" spans="2:7" ht="14.25" customHeight="1">
      <c r="B55" s="230"/>
      <c r="C55" s="231">
        <v>301232</v>
      </c>
      <c r="D55" s="232" t="s">
        <v>261</v>
      </c>
      <c r="E55" s="222">
        <v>310.95230399999997</v>
      </c>
      <c r="F55" s="326">
        <f t="shared" si="0"/>
        <v>310.95230399999997</v>
      </c>
      <c r="G55" s="10"/>
    </row>
    <row r="56" spans="2:7" ht="14.25" customHeight="1">
      <c r="B56" s="230"/>
      <c r="C56" s="231">
        <v>301240</v>
      </c>
      <c r="D56" s="232" t="s">
        <v>439</v>
      </c>
      <c r="E56" s="222">
        <v>310.95230399999997</v>
      </c>
      <c r="F56" s="326">
        <f t="shared" si="0"/>
        <v>310.95230399999997</v>
      </c>
      <c r="G56" s="10"/>
    </row>
    <row r="57" spans="2:7" ht="14.25" customHeight="1">
      <c r="B57" s="230"/>
      <c r="C57" s="231">
        <v>301250</v>
      </c>
      <c r="D57" s="232" t="s">
        <v>440</v>
      </c>
      <c r="E57" s="222">
        <v>310.95230399999997</v>
      </c>
      <c r="F57" s="326">
        <f>E57*(100-$F$5)/100</f>
        <v>310.95230399999997</v>
      </c>
      <c r="G57" s="10"/>
    </row>
    <row r="58" spans="2:7" ht="14.25" customHeight="1">
      <c r="B58" s="230"/>
      <c r="C58" s="231">
        <v>301263</v>
      </c>
      <c r="D58" s="232" t="s">
        <v>262</v>
      </c>
      <c r="E58" s="222">
        <v>310.95230399999997</v>
      </c>
      <c r="F58" s="326">
        <f t="shared" si="0"/>
        <v>310.95230399999997</v>
      </c>
      <c r="G58" s="10"/>
    </row>
    <row r="59" spans="2:7" ht="14.25" customHeight="1" thickBot="1">
      <c r="B59" s="249"/>
      <c r="C59" s="250"/>
      <c r="D59" s="251"/>
      <c r="E59" s="275"/>
      <c r="F59" s="207"/>
      <c r="G59" s="10"/>
    </row>
    <row r="60" spans="2:7" ht="14.25" customHeight="1" thickBot="1">
      <c r="B60" s="244"/>
      <c r="C60" s="28"/>
      <c r="D60" s="245"/>
      <c r="E60" s="277"/>
      <c r="F60" s="284"/>
      <c r="G60" s="10"/>
    </row>
    <row r="61" spans="2:7" ht="14.25" customHeight="1">
      <c r="B61" s="229"/>
      <c r="C61" s="235"/>
      <c r="D61" s="105"/>
      <c r="E61" s="290"/>
      <c r="F61" s="291"/>
      <c r="G61" s="10"/>
    </row>
    <row r="62" spans="2:7" ht="14.25" customHeight="1">
      <c r="B62" s="100"/>
      <c r="C62" s="239">
        <v>301425</v>
      </c>
      <c r="D62" s="240" t="s">
        <v>441</v>
      </c>
      <c r="E62" s="324">
        <v>384.09181200000012</v>
      </c>
      <c r="F62" s="325">
        <f>E62*(100-$F$5)/100</f>
        <v>384.09181200000012</v>
      </c>
      <c r="G62" s="10"/>
    </row>
    <row r="63" spans="2:7" ht="14.25" customHeight="1">
      <c r="B63" s="626" t="s">
        <v>1456</v>
      </c>
      <c r="C63" s="231">
        <v>301432</v>
      </c>
      <c r="D63" s="232" t="s">
        <v>264</v>
      </c>
      <c r="E63" s="222">
        <v>384.09181200000012</v>
      </c>
      <c r="F63" s="326">
        <f>E63*(100-$F$5)/100</f>
        <v>384.09181200000012</v>
      </c>
      <c r="G63" s="10"/>
    </row>
    <row r="64" spans="2:7" ht="14.25" customHeight="1">
      <c r="B64" s="97"/>
      <c r="C64" s="231">
        <v>301440</v>
      </c>
      <c r="D64" s="232" t="s">
        <v>442</v>
      </c>
      <c r="E64" s="222">
        <v>384.09181200000012</v>
      </c>
      <c r="F64" s="326">
        <f t="shared" si="0"/>
        <v>384.09181200000012</v>
      </c>
      <c r="G64" s="10"/>
    </row>
    <row r="65" spans="2:7" ht="14.25" customHeight="1">
      <c r="B65" s="97"/>
      <c r="C65" s="231">
        <v>301450</v>
      </c>
      <c r="D65" s="232" t="s">
        <v>443</v>
      </c>
      <c r="E65" s="222">
        <v>384.09181200000012</v>
      </c>
      <c r="F65" s="326">
        <f t="shared" si="0"/>
        <v>384.09181200000012</v>
      </c>
      <c r="G65" s="10"/>
    </row>
    <row r="66" spans="2:7" ht="14.25" customHeight="1">
      <c r="B66" s="4"/>
      <c r="C66" s="231">
        <v>301463</v>
      </c>
      <c r="D66" s="232" t="s">
        <v>265</v>
      </c>
      <c r="E66" s="222">
        <v>384.09181200000012</v>
      </c>
      <c r="F66" s="326">
        <f t="shared" si="0"/>
        <v>384.09181200000012</v>
      </c>
      <c r="G66" s="10"/>
    </row>
    <row r="67" spans="2:7" ht="14.25" customHeight="1">
      <c r="B67" s="230"/>
      <c r="C67" s="231">
        <v>301625</v>
      </c>
      <c r="D67" s="232" t="s">
        <v>267</v>
      </c>
      <c r="E67" s="222">
        <v>514.19097600000009</v>
      </c>
      <c r="F67" s="326">
        <f t="shared" si="0"/>
        <v>514.19097600000009</v>
      </c>
      <c r="G67" s="10"/>
    </row>
    <row r="68" spans="2:7" ht="14.25" customHeight="1">
      <c r="B68" s="230"/>
      <c r="C68" s="231">
        <v>301632</v>
      </c>
      <c r="D68" s="232" t="s">
        <v>268</v>
      </c>
      <c r="E68" s="222">
        <v>514.19097600000009</v>
      </c>
      <c r="F68" s="326">
        <f t="shared" si="0"/>
        <v>514.19097600000009</v>
      </c>
      <c r="G68" s="10"/>
    </row>
    <row r="69" spans="2:7" ht="14.25" customHeight="1">
      <c r="B69" s="230"/>
      <c r="C69" s="231">
        <v>301640</v>
      </c>
      <c r="D69" s="232" t="s">
        <v>444</v>
      </c>
      <c r="E69" s="222">
        <v>514.19097600000009</v>
      </c>
      <c r="F69" s="326">
        <f t="shared" si="0"/>
        <v>514.19097600000009</v>
      </c>
      <c r="G69" s="10"/>
    </row>
    <row r="70" spans="2:7" ht="14.25" customHeight="1">
      <c r="B70" s="230"/>
      <c r="C70" s="231">
        <v>301650</v>
      </c>
      <c r="D70" s="232" t="s">
        <v>445</v>
      </c>
      <c r="E70" s="222">
        <v>514.19097600000009</v>
      </c>
      <c r="F70" s="326">
        <f t="shared" si="0"/>
        <v>514.19097600000009</v>
      </c>
      <c r="G70" s="10"/>
    </row>
    <row r="71" spans="2:7" ht="14.25" customHeight="1">
      <c r="B71" s="230"/>
      <c r="C71" s="231">
        <v>301663</v>
      </c>
      <c r="D71" s="232" t="s">
        <v>269</v>
      </c>
      <c r="E71" s="222">
        <v>514.19097600000009</v>
      </c>
      <c r="F71" s="326">
        <f t="shared" si="0"/>
        <v>514.19097600000009</v>
      </c>
      <c r="G71" s="10"/>
    </row>
    <row r="72" spans="2:7" ht="14.25" customHeight="1">
      <c r="B72" s="230"/>
      <c r="C72" s="231">
        <v>302025</v>
      </c>
      <c r="D72" s="232" t="s">
        <v>446</v>
      </c>
      <c r="E72" s="222">
        <v>936.34959600000025</v>
      </c>
      <c r="F72" s="326">
        <f t="shared" si="0"/>
        <v>936.34959600000036</v>
      </c>
      <c r="G72" s="10"/>
    </row>
    <row r="73" spans="2:7" ht="14.25" customHeight="1">
      <c r="B73" s="230"/>
      <c r="C73" s="231">
        <v>302032</v>
      </c>
      <c r="D73" s="232" t="s">
        <v>272</v>
      </c>
      <c r="E73" s="222">
        <v>936.34959600000025</v>
      </c>
      <c r="F73" s="326">
        <f t="shared" si="0"/>
        <v>936.34959600000036</v>
      </c>
      <c r="G73" s="10"/>
    </row>
    <row r="74" spans="2:7" ht="14.25" customHeight="1">
      <c r="B74" s="230"/>
      <c r="C74" s="231">
        <v>302040</v>
      </c>
      <c r="D74" s="232" t="s">
        <v>447</v>
      </c>
      <c r="E74" s="222">
        <v>936.34959600000025</v>
      </c>
      <c r="F74" s="326">
        <f t="shared" si="0"/>
        <v>936.34959600000036</v>
      </c>
      <c r="G74" s="10"/>
    </row>
    <row r="75" spans="2:7" ht="14.25" customHeight="1">
      <c r="B75" s="230"/>
      <c r="C75" s="231">
        <v>302050</v>
      </c>
      <c r="D75" s="232" t="s">
        <v>448</v>
      </c>
      <c r="E75" s="222">
        <v>936.34959600000025</v>
      </c>
      <c r="F75" s="326">
        <f t="shared" si="0"/>
        <v>936.34959600000036</v>
      </c>
      <c r="G75" s="10"/>
    </row>
    <row r="76" spans="2:7" ht="14.25" customHeight="1">
      <c r="B76" s="230"/>
      <c r="C76" s="231">
        <v>302063</v>
      </c>
      <c r="D76" s="232" t="s">
        <v>273</v>
      </c>
      <c r="E76" s="222">
        <v>936.34959600000025</v>
      </c>
      <c r="F76" s="326">
        <f t="shared" si="0"/>
        <v>936.34959600000036</v>
      </c>
      <c r="G76" s="10"/>
    </row>
    <row r="77" spans="2:7" ht="14.25" customHeight="1" thickBot="1">
      <c r="B77" s="249"/>
      <c r="C77" s="250"/>
      <c r="D77" s="251"/>
      <c r="E77" s="206"/>
      <c r="F77" s="207"/>
      <c r="G77" s="10"/>
    </row>
    <row r="78" spans="2:7" ht="9.9499999999999993" customHeight="1">
      <c r="B78" s="244"/>
      <c r="C78" s="60"/>
      <c r="D78" s="245"/>
      <c r="E78" s="278"/>
      <c r="F78" s="303"/>
      <c r="G78" s="10"/>
    </row>
    <row r="79" spans="2:7" ht="14.25" customHeight="1">
      <c r="B79" s="1177" t="s">
        <v>1452</v>
      </c>
      <c r="C79" s="1177"/>
      <c r="D79" s="1177"/>
      <c r="E79" s="1177"/>
      <c r="F79" s="1177"/>
      <c r="G79" s="10"/>
    </row>
    <row r="80" spans="2:7" ht="9.9499999999999993" customHeight="1" thickBot="1">
      <c r="B80" s="279"/>
      <c r="C80" s="279"/>
      <c r="D80" s="279"/>
      <c r="E80" s="279"/>
      <c r="F80" s="279"/>
      <c r="G80" s="10"/>
    </row>
    <row r="81" spans="2:7" ht="14.25" customHeight="1">
      <c r="B81" s="285"/>
      <c r="C81" s="301"/>
      <c r="D81" s="301"/>
      <c r="E81" s="301"/>
      <c r="F81" s="302"/>
      <c r="G81" s="10"/>
    </row>
    <row r="82" spans="2:7" ht="14.25" customHeight="1">
      <c r="B82" s="100"/>
      <c r="C82" s="239">
        <v>312020</v>
      </c>
      <c r="D82" s="240" t="s">
        <v>152</v>
      </c>
      <c r="E82" s="324">
        <v>63.222354000000003</v>
      </c>
      <c r="F82" s="325">
        <f>E82*(100-$F$5)/100</f>
        <v>63.222354000000003</v>
      </c>
      <c r="G82" s="10"/>
    </row>
    <row r="83" spans="2:7" ht="14.25" customHeight="1">
      <c r="B83" s="626" t="s">
        <v>1455</v>
      </c>
      <c r="C83" s="231">
        <v>312520</v>
      </c>
      <c r="D83" s="232" t="s">
        <v>170</v>
      </c>
      <c r="E83" s="222">
        <v>63.222354000000003</v>
      </c>
      <c r="F83" s="326">
        <f t="shared" ref="F83:F91" si="2">E83*(100-$F$5)/100</f>
        <v>63.222354000000003</v>
      </c>
      <c r="G83" s="10"/>
    </row>
    <row r="84" spans="2:7" ht="14.25" customHeight="1">
      <c r="B84" s="97"/>
      <c r="C84" s="231">
        <v>312525</v>
      </c>
      <c r="D84" s="232" t="s">
        <v>19</v>
      </c>
      <c r="E84" s="222">
        <v>63.222354000000003</v>
      </c>
      <c r="F84" s="326">
        <f t="shared" si="2"/>
        <v>63.222354000000003</v>
      </c>
      <c r="G84" s="10"/>
    </row>
    <row r="85" spans="2:7" ht="14.25" customHeight="1">
      <c r="B85" s="4"/>
      <c r="C85" s="231">
        <v>313220</v>
      </c>
      <c r="D85" s="232" t="s">
        <v>20</v>
      </c>
      <c r="E85" s="222">
        <v>68.711994000000018</v>
      </c>
      <c r="F85" s="326">
        <f t="shared" si="2"/>
        <v>68.711994000000018</v>
      </c>
      <c r="G85" s="10"/>
    </row>
    <row r="86" spans="2:7" ht="14.25" customHeight="1">
      <c r="B86" s="230"/>
      <c r="C86" s="231">
        <v>313225</v>
      </c>
      <c r="D86" s="232" t="s">
        <v>21</v>
      </c>
      <c r="E86" s="222">
        <v>68.711994000000018</v>
      </c>
      <c r="F86" s="326">
        <f t="shared" si="2"/>
        <v>68.711994000000018</v>
      </c>
      <c r="G86" s="10"/>
    </row>
    <row r="87" spans="2:7" ht="14.25" customHeight="1">
      <c r="B87" s="230"/>
      <c r="C87" s="231">
        <v>314020</v>
      </c>
      <c r="D87" s="232" t="s">
        <v>242</v>
      </c>
      <c r="E87" s="222">
        <v>79.233804000000006</v>
      </c>
      <c r="F87" s="326">
        <f t="shared" si="2"/>
        <v>79.233804000000006</v>
      </c>
      <c r="G87" s="10"/>
    </row>
    <row r="88" spans="2:7" ht="14.25" customHeight="1">
      <c r="B88" s="230"/>
      <c r="C88" s="231">
        <v>314025</v>
      </c>
      <c r="D88" s="232" t="s">
        <v>243</v>
      </c>
      <c r="E88" s="222">
        <v>79.233804000000006</v>
      </c>
      <c r="F88" s="326">
        <f t="shared" si="2"/>
        <v>79.233804000000006</v>
      </c>
      <c r="G88" s="10"/>
    </row>
    <row r="89" spans="2:7" ht="14.25" customHeight="1">
      <c r="B89" s="230"/>
      <c r="C89" s="231">
        <v>314032</v>
      </c>
      <c r="D89" s="232" t="s">
        <v>394</v>
      </c>
      <c r="E89" s="222">
        <v>79.233804000000006</v>
      </c>
      <c r="F89" s="326">
        <f t="shared" si="2"/>
        <v>79.233804000000006</v>
      </c>
      <c r="G89" s="10"/>
    </row>
    <row r="90" spans="2:7" ht="14.25" customHeight="1">
      <c r="B90" s="230"/>
      <c r="C90" s="231">
        <v>315020</v>
      </c>
      <c r="D90" s="232" t="s">
        <v>244</v>
      </c>
      <c r="E90" s="222">
        <v>93.50686800000004</v>
      </c>
      <c r="F90" s="326">
        <f t="shared" si="2"/>
        <v>93.506868000000026</v>
      </c>
      <c r="G90" s="10"/>
    </row>
    <row r="91" spans="2:7" ht="14.25" customHeight="1">
      <c r="B91" s="230"/>
      <c r="C91" s="231">
        <v>315025</v>
      </c>
      <c r="D91" s="232" t="s">
        <v>245</v>
      </c>
      <c r="E91" s="222">
        <v>93.50686800000004</v>
      </c>
      <c r="F91" s="326">
        <f t="shared" si="2"/>
        <v>93.506868000000026</v>
      </c>
      <c r="G91" s="10"/>
    </row>
    <row r="92" spans="2:7" ht="14.25" customHeight="1">
      <c r="B92" s="230"/>
      <c r="C92" s="231">
        <v>315032</v>
      </c>
      <c r="D92" s="232" t="s">
        <v>24</v>
      </c>
      <c r="E92" s="222">
        <v>93.50686800000004</v>
      </c>
      <c r="F92" s="326">
        <f t="shared" ref="F92:F95" si="3">E92*(100-$F$5)/100</f>
        <v>93.506868000000026</v>
      </c>
      <c r="G92" s="10"/>
    </row>
    <row r="93" spans="2:7" ht="14.25" customHeight="1">
      <c r="B93" s="230"/>
      <c r="C93" s="231">
        <v>316315</v>
      </c>
      <c r="D93" s="240" t="s">
        <v>246</v>
      </c>
      <c r="E93" s="222">
        <v>117.02082600000003</v>
      </c>
      <c r="F93" s="326">
        <f t="shared" si="3"/>
        <v>117.02082600000003</v>
      </c>
      <c r="G93" s="10"/>
    </row>
    <row r="94" spans="2:7" ht="14.25" customHeight="1">
      <c r="B94" s="230"/>
      <c r="C94" s="231">
        <v>316316</v>
      </c>
      <c r="D94" s="232" t="s">
        <v>247</v>
      </c>
      <c r="E94" s="222">
        <v>117.02082600000003</v>
      </c>
      <c r="F94" s="326">
        <f t="shared" si="3"/>
        <v>117.02082600000003</v>
      </c>
      <c r="G94" s="10"/>
    </row>
    <row r="95" spans="2:7" ht="14.25" customHeight="1">
      <c r="B95" s="230"/>
      <c r="C95" s="231">
        <v>316317</v>
      </c>
      <c r="D95" s="232" t="s">
        <v>190</v>
      </c>
      <c r="E95" s="222">
        <v>117.02082600000003</v>
      </c>
      <c r="F95" s="326">
        <f t="shared" si="3"/>
        <v>117.02082600000003</v>
      </c>
      <c r="G95" s="10"/>
    </row>
    <row r="96" spans="2:7" ht="14.25" customHeight="1" thickBot="1">
      <c r="B96" s="249"/>
      <c r="C96" s="250"/>
      <c r="D96" s="251"/>
      <c r="E96" s="275"/>
      <c r="F96" s="207"/>
      <c r="G96" s="10"/>
    </row>
    <row r="97" spans="2:7" ht="14.25" customHeight="1" thickBot="1">
      <c r="B97" s="244"/>
      <c r="C97" s="28"/>
      <c r="D97" s="245"/>
      <c r="E97" s="277"/>
      <c r="F97" s="284"/>
      <c r="G97" s="10"/>
    </row>
    <row r="98" spans="2:7" ht="14.25" customHeight="1">
      <c r="B98" s="229"/>
      <c r="C98" s="235"/>
      <c r="D98" s="105"/>
      <c r="E98" s="290"/>
      <c r="F98" s="291"/>
      <c r="G98" s="10"/>
    </row>
    <row r="99" spans="2:7" ht="14.25" customHeight="1">
      <c r="B99" s="100"/>
      <c r="C99" s="239">
        <v>316320</v>
      </c>
      <c r="D99" s="240" t="s">
        <v>246</v>
      </c>
      <c r="E99" s="324">
        <v>122.511792</v>
      </c>
      <c r="F99" s="325">
        <f>E99*(100-$F$5)/100</f>
        <v>122.511792</v>
      </c>
      <c r="G99" s="10"/>
    </row>
    <row r="100" spans="2:7" ht="14.25" customHeight="1">
      <c r="B100" s="626" t="s">
        <v>1454</v>
      </c>
      <c r="C100" s="231">
        <v>316325</v>
      </c>
      <c r="D100" s="232" t="s">
        <v>247</v>
      </c>
      <c r="E100" s="324">
        <v>122.511792</v>
      </c>
      <c r="F100" s="326">
        <f t="shared" ref="F100:F127" si="4">E100*(100-$F$5)/100</f>
        <v>122.511792</v>
      </c>
      <c r="G100" s="10"/>
    </row>
    <row r="101" spans="2:7" ht="14.25" customHeight="1">
      <c r="B101" s="97"/>
      <c r="C101" s="231">
        <v>316332</v>
      </c>
      <c r="D101" s="232" t="s">
        <v>190</v>
      </c>
      <c r="E101" s="324">
        <v>122.511792</v>
      </c>
      <c r="F101" s="326">
        <f t="shared" si="4"/>
        <v>122.511792</v>
      </c>
      <c r="G101" s="10"/>
    </row>
    <row r="102" spans="2:7" ht="14.25" customHeight="1">
      <c r="B102" s="4"/>
      <c r="C102" s="231">
        <v>316340</v>
      </c>
      <c r="D102" s="232" t="s">
        <v>434</v>
      </c>
      <c r="E102" s="222">
        <v>137.69184000000001</v>
      </c>
      <c r="F102" s="326">
        <f t="shared" si="4"/>
        <v>137.69184000000001</v>
      </c>
      <c r="G102" s="10"/>
    </row>
    <row r="103" spans="2:7" ht="14.25" customHeight="1">
      <c r="B103" s="4"/>
      <c r="C103" s="231">
        <v>316350</v>
      </c>
      <c r="D103" s="232" t="s">
        <v>435</v>
      </c>
      <c r="E103" s="222">
        <v>137.69184000000001</v>
      </c>
      <c r="F103" s="326">
        <f t="shared" si="4"/>
        <v>137.69184000000001</v>
      </c>
      <c r="G103" s="10"/>
    </row>
    <row r="104" spans="2:7" ht="14.25" customHeight="1">
      <c r="B104" s="230"/>
      <c r="C104" s="231">
        <v>317520</v>
      </c>
      <c r="D104" s="232" t="s">
        <v>248</v>
      </c>
      <c r="E104" s="222">
        <v>157.75269350879998</v>
      </c>
      <c r="F104" s="326">
        <f t="shared" si="4"/>
        <v>157.75269350879998</v>
      </c>
      <c r="G104" s="10"/>
    </row>
    <row r="105" spans="2:7" ht="14.25" customHeight="1">
      <c r="B105" s="230"/>
      <c r="C105" s="231">
        <v>317525</v>
      </c>
      <c r="D105" s="232" t="s">
        <v>249</v>
      </c>
      <c r="E105" s="222">
        <v>157.75269350879998</v>
      </c>
      <c r="F105" s="326">
        <f t="shared" si="4"/>
        <v>157.75269350879998</v>
      </c>
      <c r="G105" s="10"/>
    </row>
    <row r="106" spans="2:7" ht="14.25" customHeight="1">
      <c r="B106" s="230"/>
      <c r="C106" s="231">
        <v>317532</v>
      </c>
      <c r="D106" s="232" t="s">
        <v>250</v>
      </c>
      <c r="E106" s="222">
        <v>157.75269350879998</v>
      </c>
      <c r="F106" s="326">
        <f>E106*(100-$F$5)/100</f>
        <v>157.75269350879998</v>
      </c>
      <c r="G106" s="10"/>
    </row>
    <row r="107" spans="2:7" ht="14.25" customHeight="1">
      <c r="B107" s="230"/>
      <c r="C107" s="231">
        <v>317540</v>
      </c>
      <c r="D107" s="232" t="s">
        <v>450</v>
      </c>
      <c r="E107" s="222">
        <v>157.75269350879998</v>
      </c>
      <c r="F107" s="326">
        <f t="shared" si="4"/>
        <v>157.75269350879998</v>
      </c>
      <c r="G107" s="10"/>
    </row>
    <row r="108" spans="2:7" ht="14.25" customHeight="1">
      <c r="B108" s="230"/>
      <c r="C108" s="231">
        <v>317550</v>
      </c>
      <c r="D108" s="232" t="s">
        <v>436</v>
      </c>
      <c r="E108" s="222">
        <v>157.75269350879998</v>
      </c>
      <c r="F108" s="326">
        <f t="shared" si="4"/>
        <v>157.75269350879998</v>
      </c>
      <c r="G108" s="10"/>
    </row>
    <row r="109" spans="2:7" ht="14.25" customHeight="1">
      <c r="B109" s="230"/>
      <c r="C109" s="231">
        <v>317563</v>
      </c>
      <c r="D109" s="232" t="s">
        <v>251</v>
      </c>
      <c r="E109" s="222">
        <v>157.75269350879998</v>
      </c>
      <c r="F109" s="326">
        <f t="shared" si="4"/>
        <v>157.75269350879998</v>
      </c>
      <c r="G109" s="10"/>
    </row>
    <row r="110" spans="2:7" ht="14.25" customHeight="1">
      <c r="B110" s="230"/>
      <c r="C110" s="231">
        <v>319020</v>
      </c>
      <c r="D110" s="232" t="s">
        <v>252</v>
      </c>
      <c r="E110" s="222">
        <v>209.30863961280005</v>
      </c>
      <c r="F110" s="326">
        <f t="shared" si="4"/>
        <v>209.30863961280002</v>
      </c>
      <c r="G110" s="10"/>
    </row>
    <row r="111" spans="2:7" ht="14.25" customHeight="1">
      <c r="B111" s="230"/>
      <c r="C111" s="231">
        <v>319025</v>
      </c>
      <c r="D111" s="232" t="s">
        <v>253</v>
      </c>
      <c r="E111" s="222">
        <v>209.30863961280005</v>
      </c>
      <c r="F111" s="326">
        <f t="shared" si="4"/>
        <v>209.30863961280002</v>
      </c>
      <c r="G111" s="10"/>
    </row>
    <row r="112" spans="2:7" ht="14.25" customHeight="1">
      <c r="B112" s="230"/>
      <c r="C112" s="231">
        <v>319032</v>
      </c>
      <c r="D112" s="232" t="s">
        <v>254</v>
      </c>
      <c r="E112" s="222">
        <v>209.30863961280005</v>
      </c>
      <c r="F112" s="326">
        <f t="shared" si="4"/>
        <v>209.30863961280002</v>
      </c>
      <c r="G112" s="10"/>
    </row>
    <row r="113" spans="2:7" ht="14.25" customHeight="1">
      <c r="B113" s="230"/>
      <c r="C113" s="231">
        <v>319040</v>
      </c>
      <c r="D113" s="232" t="s">
        <v>437</v>
      </c>
      <c r="E113" s="222">
        <v>209.30863961280005</v>
      </c>
      <c r="F113" s="326">
        <f t="shared" si="4"/>
        <v>209.30863961280002</v>
      </c>
      <c r="G113" s="10"/>
    </row>
    <row r="114" spans="2:7" ht="14.25" customHeight="1">
      <c r="B114" s="230"/>
      <c r="C114" s="231">
        <v>319050</v>
      </c>
      <c r="D114" s="232" t="s">
        <v>169</v>
      </c>
      <c r="E114" s="222">
        <v>209.30863961280005</v>
      </c>
      <c r="F114" s="326">
        <f t="shared" si="4"/>
        <v>209.30863961280002</v>
      </c>
      <c r="G114" s="10"/>
    </row>
    <row r="115" spans="2:7" ht="14.25" customHeight="1">
      <c r="B115" s="230"/>
      <c r="C115" s="231">
        <v>319063</v>
      </c>
      <c r="D115" s="232" t="s">
        <v>255</v>
      </c>
      <c r="E115" s="222">
        <v>209.30863961280005</v>
      </c>
      <c r="F115" s="326">
        <f t="shared" si="4"/>
        <v>209.30863961280002</v>
      </c>
      <c r="G115" s="10"/>
    </row>
    <row r="116" spans="2:7" ht="14.25" customHeight="1">
      <c r="B116" s="230"/>
      <c r="C116" s="231">
        <v>311120</v>
      </c>
      <c r="D116" s="232" t="s">
        <v>256</v>
      </c>
      <c r="E116" s="222">
        <v>244.21365471360005</v>
      </c>
      <c r="F116" s="326">
        <f t="shared" si="4"/>
        <v>244.21365471360005</v>
      </c>
      <c r="G116" s="10"/>
    </row>
    <row r="117" spans="2:7" ht="14.25" customHeight="1">
      <c r="B117" s="230"/>
      <c r="C117" s="231">
        <v>311125</v>
      </c>
      <c r="D117" s="232" t="s">
        <v>257</v>
      </c>
      <c r="E117" s="222">
        <v>244.21365471360005</v>
      </c>
      <c r="F117" s="326">
        <f t="shared" si="4"/>
        <v>244.21365471360005</v>
      </c>
      <c r="G117" s="10"/>
    </row>
    <row r="118" spans="2:7" ht="14.25" customHeight="1">
      <c r="B118" s="230"/>
      <c r="C118" s="231">
        <v>311132</v>
      </c>
      <c r="D118" s="232" t="s">
        <v>258</v>
      </c>
      <c r="E118" s="222">
        <v>244.21365471360005</v>
      </c>
      <c r="F118" s="326">
        <f t="shared" si="4"/>
        <v>244.21365471360005</v>
      </c>
      <c r="G118" s="10"/>
    </row>
    <row r="119" spans="2:7" ht="14.25" customHeight="1">
      <c r="B119" s="230"/>
      <c r="C119" s="231">
        <v>311140</v>
      </c>
      <c r="D119" s="232" t="s">
        <v>438</v>
      </c>
      <c r="E119" s="222">
        <v>244.21365471360005</v>
      </c>
      <c r="F119" s="326">
        <f t="shared" si="4"/>
        <v>244.21365471360005</v>
      </c>
      <c r="G119" s="10"/>
    </row>
    <row r="120" spans="2:7" ht="14.25" customHeight="1">
      <c r="B120" s="230"/>
      <c r="C120" s="231">
        <v>311150</v>
      </c>
      <c r="D120" s="232" t="s">
        <v>171</v>
      </c>
      <c r="E120" s="222">
        <v>244.21365471360005</v>
      </c>
      <c r="F120" s="326">
        <f t="shared" si="4"/>
        <v>244.21365471360005</v>
      </c>
      <c r="G120" s="10"/>
    </row>
    <row r="121" spans="2:7" ht="14.25" customHeight="1">
      <c r="B121" s="230"/>
      <c r="C121" s="231">
        <v>311163</v>
      </c>
      <c r="D121" s="232" t="s">
        <v>172</v>
      </c>
      <c r="E121" s="222">
        <v>244.21365471360005</v>
      </c>
      <c r="F121" s="326">
        <f t="shared" si="4"/>
        <v>244.21365471360005</v>
      </c>
      <c r="G121" s="10"/>
    </row>
    <row r="122" spans="2:7" ht="14.25" customHeight="1">
      <c r="B122" s="230"/>
      <c r="C122" s="231">
        <v>311190</v>
      </c>
      <c r="D122" s="232" t="s">
        <v>259</v>
      </c>
      <c r="E122" s="222">
        <v>271.83</v>
      </c>
      <c r="F122" s="326">
        <f t="shared" si="4"/>
        <v>271.83</v>
      </c>
      <c r="G122" s="10"/>
    </row>
    <row r="123" spans="2:7" ht="14.25" customHeight="1">
      <c r="B123" s="230"/>
      <c r="C123" s="231">
        <v>311225</v>
      </c>
      <c r="D123" s="232" t="s">
        <v>260</v>
      </c>
      <c r="E123" s="222">
        <v>376.17028800000003</v>
      </c>
      <c r="F123" s="326">
        <f t="shared" si="4"/>
        <v>376.17028800000003</v>
      </c>
      <c r="G123" s="10"/>
    </row>
    <row r="124" spans="2:7" ht="14.25" customHeight="1">
      <c r="B124" s="230"/>
      <c r="C124" s="231">
        <v>311232</v>
      </c>
      <c r="D124" s="232" t="s">
        <v>261</v>
      </c>
      <c r="E124" s="222">
        <v>376.17028800000003</v>
      </c>
      <c r="F124" s="326">
        <f t="shared" si="4"/>
        <v>376.17028800000003</v>
      </c>
      <c r="G124" s="10"/>
    </row>
    <row r="125" spans="2:7" ht="14.25" customHeight="1">
      <c r="B125" s="230"/>
      <c r="C125" s="231">
        <v>311240</v>
      </c>
      <c r="D125" s="232" t="s">
        <v>439</v>
      </c>
      <c r="E125" s="222">
        <v>376.17028800000003</v>
      </c>
      <c r="F125" s="326">
        <f t="shared" si="4"/>
        <v>376.17028800000003</v>
      </c>
      <c r="G125" s="10"/>
    </row>
    <row r="126" spans="2:7" ht="14.25" customHeight="1">
      <c r="B126" s="230"/>
      <c r="C126" s="231">
        <v>311250</v>
      </c>
      <c r="D126" s="232" t="s">
        <v>440</v>
      </c>
      <c r="E126" s="222">
        <v>376.17028800000003</v>
      </c>
      <c r="F126" s="326">
        <f t="shared" si="4"/>
        <v>376.17028800000003</v>
      </c>
      <c r="G126" s="10"/>
    </row>
    <row r="127" spans="2:7" ht="14.25" customHeight="1">
      <c r="B127" s="230"/>
      <c r="C127" s="231">
        <v>311263</v>
      </c>
      <c r="D127" s="232" t="s">
        <v>262</v>
      </c>
      <c r="E127" s="222">
        <v>376.17028800000003</v>
      </c>
      <c r="F127" s="326">
        <f t="shared" si="4"/>
        <v>376.17028800000003</v>
      </c>
      <c r="G127" s="10"/>
    </row>
    <row r="128" spans="2:7" ht="14.25" customHeight="1" thickBot="1">
      <c r="B128" s="249"/>
      <c r="C128" s="250"/>
      <c r="D128" s="251"/>
      <c r="E128" s="275"/>
      <c r="F128" s="207"/>
      <c r="G128" s="10"/>
    </row>
    <row r="129" spans="2:7" ht="14.25" customHeight="1" thickBot="1">
      <c r="B129" s="244"/>
      <c r="C129" s="28"/>
      <c r="D129" s="245"/>
      <c r="E129" s="277"/>
      <c r="F129" s="284"/>
      <c r="G129" s="10"/>
    </row>
    <row r="130" spans="2:7" ht="14.25" customHeight="1">
      <c r="B130" s="229"/>
      <c r="C130" s="235"/>
      <c r="D130" s="105"/>
      <c r="E130" s="290"/>
      <c r="F130" s="291"/>
      <c r="G130" s="10"/>
    </row>
    <row r="131" spans="2:7" ht="14.25" customHeight="1">
      <c r="B131" s="100"/>
      <c r="C131" s="239">
        <v>311425</v>
      </c>
      <c r="D131" s="240" t="s">
        <v>441</v>
      </c>
      <c r="E131" s="324">
        <v>453.52229432640007</v>
      </c>
      <c r="F131" s="325">
        <f t="shared" ref="F131:F148" si="5">E131*(100-$F$5)/100</f>
        <v>453.52229432640007</v>
      </c>
      <c r="G131" s="10"/>
    </row>
    <row r="132" spans="2:7" ht="14.25" customHeight="1">
      <c r="B132" s="626" t="s">
        <v>1453</v>
      </c>
      <c r="C132" s="231">
        <v>311432</v>
      </c>
      <c r="D132" s="232" t="s">
        <v>264</v>
      </c>
      <c r="E132" s="222">
        <v>453.52229432640007</v>
      </c>
      <c r="F132" s="326">
        <f>E132*(100-$F$5)/100</f>
        <v>453.52229432640007</v>
      </c>
      <c r="G132" s="10"/>
    </row>
    <row r="133" spans="2:7" ht="14.25" customHeight="1">
      <c r="B133" s="97"/>
      <c r="C133" s="231">
        <v>311440</v>
      </c>
      <c r="D133" s="232" t="s">
        <v>442</v>
      </c>
      <c r="E133" s="222">
        <v>453.52229432640007</v>
      </c>
      <c r="F133" s="326">
        <f t="shared" si="5"/>
        <v>453.52229432640007</v>
      </c>
      <c r="G133" s="10"/>
    </row>
    <row r="134" spans="2:7" ht="14.25" customHeight="1">
      <c r="B134" s="97"/>
      <c r="C134" s="231">
        <v>311450</v>
      </c>
      <c r="D134" s="232" t="s">
        <v>443</v>
      </c>
      <c r="E134" s="222">
        <v>453.52229432640007</v>
      </c>
      <c r="F134" s="326">
        <f t="shared" si="5"/>
        <v>453.52229432640007</v>
      </c>
      <c r="G134" s="10"/>
    </row>
    <row r="135" spans="2:7" ht="14.25" customHeight="1">
      <c r="B135" s="4"/>
      <c r="C135" s="231">
        <v>311463</v>
      </c>
      <c r="D135" s="232" t="s">
        <v>265</v>
      </c>
      <c r="E135" s="222">
        <v>453.52229432640007</v>
      </c>
      <c r="F135" s="326">
        <f t="shared" si="5"/>
        <v>453.52229432640007</v>
      </c>
      <c r="G135" s="10"/>
    </row>
    <row r="136" spans="2:7" ht="14.25" customHeight="1">
      <c r="B136" s="230"/>
      <c r="C136" s="231">
        <v>311490</v>
      </c>
      <c r="D136" s="232" t="s">
        <v>266</v>
      </c>
      <c r="E136" s="222">
        <v>453.52229432640007</v>
      </c>
      <c r="F136" s="326">
        <f t="shared" si="5"/>
        <v>453.52229432640007</v>
      </c>
      <c r="G136" s="10"/>
    </row>
    <row r="137" spans="2:7" ht="14.25" customHeight="1">
      <c r="B137" s="230"/>
      <c r="C137" s="231">
        <v>311625</v>
      </c>
      <c r="D137" s="232" t="s">
        <v>267</v>
      </c>
      <c r="E137" s="222">
        <v>646.15571273760008</v>
      </c>
      <c r="F137" s="326">
        <f t="shared" si="5"/>
        <v>646.15571273760008</v>
      </c>
      <c r="G137" s="10"/>
    </row>
    <row r="138" spans="2:7" ht="14.25" customHeight="1">
      <c r="B138" s="230"/>
      <c r="C138" s="231">
        <v>311632</v>
      </c>
      <c r="D138" s="232" t="s">
        <v>268</v>
      </c>
      <c r="E138" s="222">
        <v>646.15571273760008</v>
      </c>
      <c r="F138" s="326">
        <f t="shared" si="5"/>
        <v>646.15571273760008</v>
      </c>
      <c r="G138" s="10"/>
    </row>
    <row r="139" spans="2:7" ht="14.25" customHeight="1">
      <c r="B139" s="230"/>
      <c r="C139" s="231">
        <v>311640</v>
      </c>
      <c r="D139" s="232" t="s">
        <v>444</v>
      </c>
      <c r="E139" s="222">
        <v>646.15571273760008</v>
      </c>
      <c r="F139" s="326">
        <f t="shared" si="5"/>
        <v>646.15571273760008</v>
      </c>
      <c r="G139" s="10"/>
    </row>
    <row r="140" spans="2:7" ht="14.25" customHeight="1">
      <c r="B140" s="230"/>
      <c r="C140" s="231">
        <v>311650</v>
      </c>
      <c r="D140" s="232" t="s">
        <v>445</v>
      </c>
      <c r="E140" s="222">
        <v>646.15571273760008</v>
      </c>
      <c r="F140" s="326">
        <f t="shared" si="5"/>
        <v>646.15571273760008</v>
      </c>
      <c r="G140" s="10"/>
    </row>
    <row r="141" spans="2:7" ht="14.25" customHeight="1">
      <c r="B141" s="230"/>
      <c r="C141" s="231">
        <v>311663</v>
      </c>
      <c r="D141" s="232" t="s">
        <v>269</v>
      </c>
      <c r="E141" s="222">
        <v>646.15571273760008</v>
      </c>
      <c r="F141" s="326">
        <f t="shared" si="5"/>
        <v>646.15571273760008</v>
      </c>
      <c r="G141" s="10"/>
    </row>
    <row r="142" spans="2:7" ht="14.25" customHeight="1">
      <c r="B142" s="230"/>
      <c r="C142" s="231">
        <v>311690</v>
      </c>
      <c r="D142" s="232" t="s">
        <v>270</v>
      </c>
      <c r="E142" s="222">
        <v>872.16386375039997</v>
      </c>
      <c r="F142" s="326">
        <f t="shared" si="5"/>
        <v>872.16386375039986</v>
      </c>
      <c r="G142" s="10"/>
    </row>
    <row r="143" spans="2:7" ht="14.25" customHeight="1">
      <c r="B143" s="230"/>
      <c r="C143" s="231">
        <v>311611</v>
      </c>
      <c r="D143" s="232" t="s">
        <v>271</v>
      </c>
      <c r="E143" s="222">
        <v>872.16386375039997</v>
      </c>
      <c r="F143" s="326">
        <f t="shared" si="5"/>
        <v>872.16386375039986</v>
      </c>
      <c r="G143" s="10"/>
    </row>
    <row r="144" spans="2:7" ht="14.25" customHeight="1">
      <c r="B144" s="230"/>
      <c r="C144" s="231">
        <v>312025</v>
      </c>
      <c r="D144" s="232" t="s">
        <v>446</v>
      </c>
      <c r="E144" s="222">
        <v>1921.7676268128</v>
      </c>
      <c r="F144" s="326">
        <f t="shared" si="5"/>
        <v>1921.7676268128</v>
      </c>
      <c r="G144" s="10"/>
    </row>
    <row r="145" spans="2:7" ht="14.25" customHeight="1">
      <c r="B145" s="230"/>
      <c r="C145" s="231">
        <v>312032</v>
      </c>
      <c r="D145" s="232" t="s">
        <v>272</v>
      </c>
      <c r="E145" s="222">
        <v>1921.7676268128</v>
      </c>
      <c r="F145" s="326">
        <f>E145*(100-$F$5)/100</f>
        <v>1921.7676268128</v>
      </c>
      <c r="G145" s="10"/>
    </row>
    <row r="146" spans="2:7" ht="14.25" customHeight="1">
      <c r="B146" s="230"/>
      <c r="C146" s="231">
        <v>312040</v>
      </c>
      <c r="D146" s="232" t="s">
        <v>447</v>
      </c>
      <c r="E146" s="222">
        <v>1921.7676268128</v>
      </c>
      <c r="F146" s="326">
        <f t="shared" si="5"/>
        <v>1921.7676268128</v>
      </c>
      <c r="G146" s="10"/>
    </row>
    <row r="147" spans="2:7" ht="14.25" customHeight="1">
      <c r="B147" s="230"/>
      <c r="C147" s="231">
        <v>312050</v>
      </c>
      <c r="D147" s="232" t="s">
        <v>448</v>
      </c>
      <c r="E147" s="222">
        <v>1921.7676268128</v>
      </c>
      <c r="F147" s="326">
        <f t="shared" si="5"/>
        <v>1921.7676268128</v>
      </c>
      <c r="G147" s="10"/>
    </row>
    <row r="148" spans="2:7" ht="14.25" customHeight="1">
      <c r="B148" s="230"/>
      <c r="C148" s="231">
        <v>312063</v>
      </c>
      <c r="D148" s="232" t="s">
        <v>273</v>
      </c>
      <c r="E148" s="222">
        <v>1921.7676268128</v>
      </c>
      <c r="F148" s="326">
        <f t="shared" si="5"/>
        <v>1921.7676268128</v>
      </c>
      <c r="G148" s="10"/>
    </row>
    <row r="149" spans="2:7" ht="14.25" customHeight="1">
      <c r="B149" s="230"/>
      <c r="C149" s="231">
        <v>312090</v>
      </c>
      <c r="D149" s="232" t="s">
        <v>274</v>
      </c>
      <c r="E149" s="222">
        <v>2340.3970511376006</v>
      </c>
      <c r="F149" s="326">
        <f>E149*(100-$F$5)/100</f>
        <v>2340.3970511376006</v>
      </c>
      <c r="G149" s="10"/>
    </row>
    <row r="150" spans="2:7" ht="14.25" customHeight="1">
      <c r="B150" s="230"/>
      <c r="C150" s="336">
        <v>312011</v>
      </c>
      <c r="D150" s="337" t="s">
        <v>449</v>
      </c>
      <c r="E150" s="338" t="s">
        <v>1373</v>
      </c>
      <c r="F150" s="339" t="s">
        <v>1373</v>
      </c>
      <c r="G150" s="10"/>
    </row>
    <row r="151" spans="2:7" ht="14.25" customHeight="1" thickBot="1">
      <c r="B151" s="64"/>
      <c r="C151" s="304"/>
      <c r="D151" s="71"/>
      <c r="E151" s="94"/>
      <c r="F151" s="95"/>
    </row>
  </sheetData>
  <mergeCells count="8">
    <mergeCell ref="B2:F2"/>
    <mergeCell ref="B79:F79"/>
    <mergeCell ref="F3:F4"/>
    <mergeCell ref="B3:B5"/>
    <mergeCell ref="D3:D5"/>
    <mergeCell ref="E3:E5"/>
    <mergeCell ref="B7:F7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21</vt:i4>
      </vt:variant>
    </vt:vector>
  </HeadingPairs>
  <TitlesOfParts>
    <vt:vector size="40" baseType="lpstr">
      <vt:lpstr>RABATOVÝ LIST </vt:lpstr>
      <vt:lpstr>01. ELEKTROTVAROVKY </vt:lpstr>
      <vt:lpstr>02. TVAROVKY NA TUPO</vt:lpstr>
      <vt:lpstr>03. HLADCE FORMOVANÉ OBLOUKY</vt:lpstr>
      <vt:lpstr>04. PŘÍRUBY</vt:lpstr>
      <vt:lpstr>05. STROJE PRO SPOJOVÁNÍ</vt:lpstr>
      <vt:lpstr>06. PP SVĚRNÉ SPOJKY</vt:lpstr>
      <vt:lpstr>07. PP SVĚRNÉ VENTILY</vt:lpstr>
      <vt:lpstr>08. NAVRTÁVACÍ OBJÍMKY</vt:lpstr>
      <vt:lpstr>09. PLASTOVÉ ŠROUBENÍ</vt:lpstr>
      <vt:lpstr>10. PVC TLAKOVÉ TVAROVKY</vt:lpstr>
      <vt:lpstr>11. PVC TLAKOVÉ VENTILY</vt:lpstr>
      <vt:lpstr>12. PVC ZPĚTNÉ KLAPKY</vt:lpstr>
      <vt:lpstr>13. PVC LEPIDLA A ČISTIČE</vt:lpstr>
      <vt:lpstr>14. STAVEBNÍ CHEMIE GRIFFON</vt:lpstr>
      <vt:lpstr>15. FLEXIBILNÍ HADICE</vt:lpstr>
      <vt:lpstr>16. PVC TLAKOVÉ POTRUBÍ</vt:lpstr>
      <vt:lpstr>17. PE TLAKOVÉ POTRUBÍ</vt:lpstr>
      <vt:lpstr>18. BAZÉNOVÉ PŘÍSLUŠENSTVÍ</vt:lpstr>
      <vt:lpstr>'01. ELEKTROTVAROVKY '!euro</vt:lpstr>
      <vt:lpstr>'01. ELEKTROTVAROVKY '!Názvy_tisku</vt:lpstr>
      <vt:lpstr>'02. TVAROVKY NA TUPO'!Názvy_tisku</vt:lpstr>
      <vt:lpstr>'03. HLADCE FORMOVANÉ OBLOUKY'!Názvy_tisku</vt:lpstr>
      <vt:lpstr>'04. PŘÍRUBY'!Názvy_tisku</vt:lpstr>
      <vt:lpstr>'06. PP SVĚRNÉ SPOJKY'!Názvy_tisku</vt:lpstr>
      <vt:lpstr>'07. PP SVĚRNÉ VENTILY'!Názvy_tisku</vt:lpstr>
      <vt:lpstr>'08. NAVRTÁVACÍ OBJÍMKY'!Názvy_tisku</vt:lpstr>
      <vt:lpstr>'09. PLASTOVÉ ŠROUBENÍ'!Názvy_tisku</vt:lpstr>
      <vt:lpstr>'10. PVC TLAKOVÉ TVAROVKY'!Názvy_tisku</vt:lpstr>
      <vt:lpstr>'11. PVC TLAKOVÉ VENTILY'!Názvy_tisku</vt:lpstr>
      <vt:lpstr>'12. PVC ZPĚTNÉ KLAPKY'!Názvy_tisku</vt:lpstr>
      <vt:lpstr>'13. PVC LEPIDLA A ČISTIČE'!Názvy_tisku</vt:lpstr>
      <vt:lpstr>'14. STAVEBNÍ CHEMIE GRIFFON'!Názvy_tisku</vt:lpstr>
      <vt:lpstr>'16. PVC TLAKOVÉ POTRUBÍ'!Názvy_tisku</vt:lpstr>
      <vt:lpstr>'17. PE TLAKOVÉ POTRUBÍ'!Názvy_tisku</vt:lpstr>
      <vt:lpstr>'18. BAZÉNOVÉ PŘÍSLUŠENSTVÍ'!Oblast_tisku</vt:lpstr>
      <vt:lpstr>přiruby_ocel</vt:lpstr>
      <vt:lpstr>tlak_ventily</vt:lpstr>
      <vt:lpstr>tvarovky_na_tupo</vt:lpstr>
      <vt:lpstr>tvarovky_tlak</vt:lpstr>
    </vt:vector>
  </TitlesOfParts>
  <Company>CLEVELINGS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CLEVELINGS CZ CENÍK CZK</dc:title>
  <dc:creator>Jiří Gredner</dc:creator>
  <cp:lastModifiedBy>Jiri | Clevelings s.r.o.</cp:lastModifiedBy>
  <cp:lastPrinted>2026-03-20T13:05:13Z</cp:lastPrinted>
  <dcterms:created xsi:type="dcterms:W3CDTF">2007-02-01T08:33:53Z</dcterms:created>
  <dcterms:modified xsi:type="dcterms:W3CDTF">2026-04-09T06:21:17Z</dcterms:modified>
</cp:coreProperties>
</file>