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4 EN verze/"/>
    </mc:Choice>
  </mc:AlternateContent>
  <xr:revisionPtr revIDLastSave="452" documentId="8_{E60B0197-574E-4594-94D4-B0558E4E7E40}" xr6:coauthVersionLast="47" xr6:coauthVersionMax="47" xr10:uidLastSave="{3F03DC18-9F66-4B0A-8150-F5F785FFF13A}"/>
  <bookViews>
    <workbookView xWindow="-120" yWindow="-120" windowWidth="29040" windowHeight="15720" tabRatio="811" xr2:uid="{00000000-000D-0000-FFFF-FFFF00000000}"/>
  </bookViews>
  <sheets>
    <sheet name="DISCOUNT CARD" sheetId="20" r:id="rId1"/>
    <sheet name="01. ELECTROFUSION FITTINGS " sheetId="24" r:id="rId2"/>
    <sheet name="02. BUTTFUSION FITTINGS" sheetId="35" r:id="rId3"/>
    <sheet name="03. SEAMLESS BENDS PE100 RC" sheetId="36" r:id="rId4"/>
    <sheet name="04. FLANGES" sheetId="37" r:id="rId5"/>
    <sheet name="05. WELDING UNITS &amp; ACCESSORIES" sheetId="38" r:id="rId6"/>
    <sheet name="06. PP COMPRESSION FITTINGS" sheetId="53" r:id="rId7"/>
    <sheet name="07. PP COMPRESSION VALVES" sheetId="52" r:id="rId8"/>
    <sheet name="08. CLAMP SADDLES" sheetId="51" r:id="rId9"/>
    <sheet name="09. PP THREAD FITTINGS" sheetId="50" r:id="rId10"/>
    <sheet name="10. PVC PRESSURE FITTINGS" sheetId="49" r:id="rId11"/>
    <sheet name="11. PVC PRESSURE VALVES" sheetId="48" r:id="rId12"/>
    <sheet name="12. PVC-U CHECK VALVES" sheetId="43" r:id="rId13"/>
    <sheet name="13. PVC CLEANERS, CEMENTS" sheetId="32" r:id="rId14"/>
    <sheet name="14. PVC FLEXIBLE HOSES" sheetId="41" r:id="rId15"/>
    <sheet name="15. PVC-U PRESSURE PIPES" sheetId="39" r:id="rId16"/>
    <sheet name="16. PE PRESSURE PIPES" sheetId="40" r:id="rId17"/>
    <sheet name="17. SWIMMING POOL EQUIPMENT" sheetId="54" r:id="rId18"/>
  </sheets>
  <externalReferences>
    <externalReference r:id="rId19"/>
    <externalReference r:id="rId20"/>
    <externalReference r:id="rId21"/>
    <externalReference r:id="rId22"/>
    <externalReference r:id="rId23"/>
    <externalReference r:id="rId24"/>
  </externalReferences>
  <definedNames>
    <definedName name="a">#REF!</definedName>
    <definedName name="elektrorvarovky" localSheetId="1">#REF!</definedName>
    <definedName name="elektrorvarovky" localSheetId="2">#REF!</definedName>
    <definedName name="elektrorvarovky" localSheetId="3">#REF!</definedName>
    <definedName name="elektrorvarovky" localSheetId="4">#REF!</definedName>
    <definedName name="elektrorvarovky" localSheetId="5">#REF!</definedName>
    <definedName name="elektrorvarovky" localSheetId="13">#REF!</definedName>
    <definedName name="elektrorvarovky" localSheetId="15">#REF!</definedName>
    <definedName name="elektrorvarovky" localSheetId="16">#REF!</definedName>
    <definedName name="elektrorvarovky" localSheetId="17">#REF!</definedName>
    <definedName name="elektrorvarovky">#REF!</definedName>
    <definedName name="ES">#REF!</definedName>
    <definedName name="euro" localSheetId="1">'01. ELECTROFUSION FITTINGS '!$B$3</definedName>
    <definedName name="euro" localSheetId="2">#REF!</definedName>
    <definedName name="euro" localSheetId="3">#REF!</definedName>
    <definedName name="euro" localSheetId="4">#REF!</definedName>
    <definedName name="euro" localSheetId="5">#REF!</definedName>
    <definedName name="euro" localSheetId="13">#REF!</definedName>
    <definedName name="euro" localSheetId="15">#REF!</definedName>
    <definedName name="euro" localSheetId="16">#REF!</definedName>
    <definedName name="euro" localSheetId="17">#REF!</definedName>
    <definedName name="euro">#REF!</definedName>
    <definedName name="eurostandart" localSheetId="1">#REF!</definedName>
    <definedName name="eurostandart" localSheetId="2">#REF!</definedName>
    <definedName name="eurostandart" localSheetId="3">#REF!</definedName>
    <definedName name="eurostandart" localSheetId="4">#REF!</definedName>
    <definedName name="eurostandart" localSheetId="5">#REF!</definedName>
    <definedName name="eurostandart" localSheetId="13">#REF!</definedName>
    <definedName name="eurostandart" localSheetId="15">#REF!</definedName>
    <definedName name="eurostandart" localSheetId="16">#REF!</definedName>
    <definedName name="eurostandart" localSheetId="17">#REF!</definedName>
    <definedName name="eurostandart">#REF!</definedName>
    <definedName name="HIDROTUBO___PVC_flexible_hose" localSheetId="2">'[1]14. FLEXIBILNÍ HADICE'!#REF!</definedName>
    <definedName name="HIDROTUBO___PVC_flexible_hose" localSheetId="3">'[1]14. FLEXIBILNÍ HADICE'!#REF!</definedName>
    <definedName name="HIDROTUBO___PVC_flexible_hose" localSheetId="4">'[1]14. FLEXIBILNÍ HADICE'!#REF!</definedName>
    <definedName name="HIDROTUBO___PVC_flexible_hose" localSheetId="5">'[2]14. FLEXIBILNÍ HADICE'!#REF!</definedName>
    <definedName name="HIDROTUBO___PVC_flexible_hose" localSheetId="6">'[3]14. FLEXIBILNÍ HADICE'!#REF!</definedName>
    <definedName name="HIDROTUBO___PVC_flexible_hose" localSheetId="7">'[3]14. FLEXIBILNÍ HADICE'!#REF!</definedName>
    <definedName name="HIDROTUBO___PVC_flexible_hose" localSheetId="8">'[1]14. FLEXIBILNÍ HADICE'!#REF!</definedName>
    <definedName name="HIDROTUBO___PVC_flexible_hose" localSheetId="9">'[1]14. FLEXIBILNÍ HADICE'!#REF!</definedName>
    <definedName name="HIDROTUBO___PVC_flexible_hose" localSheetId="10">'[1]14. FLEXIBILNÍ HADICE'!#REF!</definedName>
    <definedName name="HIDROTUBO___PVC_flexible_hose" localSheetId="11">'[1]14. FLEXIBILNÍ HADICE'!#REF!</definedName>
    <definedName name="HIDROTUBO___PVC_flexible_hose" localSheetId="12">'[1]14. FLEXIBILNÍ HADICE'!#REF!</definedName>
    <definedName name="HIDROTUBO___PVC_flexible_hose" localSheetId="13">#REF!</definedName>
    <definedName name="HIDROTUBO___PVC_flexible_hose" localSheetId="14">'14. PVC FLEXIBLE HOSES'!#REF!</definedName>
    <definedName name="HIDROTUBO___PVC_flexible_hose" localSheetId="15">'[1]14. FLEXIBILNÍ HADICE'!#REF!</definedName>
    <definedName name="HIDROTUBO___PVC_flexible_hose" localSheetId="16">'[1]14. FLEXIBILNÍ HADICE'!#REF!</definedName>
    <definedName name="HIDROTUBO___PVC_flexible_hose" localSheetId="17">'[2]14. FLEXIBILNÍ HADICE'!#REF!</definedName>
    <definedName name="HIDROTUBO___PVC_flexible_hose">#REF!</definedName>
    <definedName name="Check_valve___Solvent_cement">[4]List5!$B$4</definedName>
    <definedName name="Inlets" localSheetId="2">#REF!</definedName>
    <definedName name="Inlets" localSheetId="3">#REF!</definedName>
    <definedName name="Inlets" localSheetId="4">#REF!</definedName>
    <definedName name="Inlets" localSheetId="5">#REF!</definedName>
    <definedName name="Inlets" localSheetId="13">#REF!</definedName>
    <definedName name="Inlets" localSheetId="15">#REF!</definedName>
    <definedName name="Inlets" localSheetId="16">#REF!</definedName>
    <definedName name="Inlets" localSheetId="17">#REF!</definedName>
    <definedName name="Inlets">#REF!</definedName>
    <definedName name="_xlnm.Print_Titles" localSheetId="1">'01. ELECTROFUSION FITTINGS '!$3:$5</definedName>
    <definedName name="_xlnm.Print_Titles" localSheetId="2">'02. BUTTFUSION FITTINGS'!$3:$5</definedName>
    <definedName name="_xlnm.Print_Titles" localSheetId="3">'03. SEAMLESS BENDS PE100 RC'!$3:$5</definedName>
    <definedName name="_xlnm.Print_Titles" localSheetId="4">'04. FLANGES'!$3:$5</definedName>
    <definedName name="_xlnm.Print_Titles" localSheetId="5">'05. WELDING UNITS &amp; ACCESSORIES'!$3:$5</definedName>
    <definedName name="_xlnm.Print_Titles" localSheetId="6">'06. PP COMPRESSION FITTINGS'!$1:$5</definedName>
    <definedName name="_xlnm.Print_Titles" localSheetId="7">'07. PP COMPRESSION VALVES'!$3:$5</definedName>
    <definedName name="_xlnm.Print_Titles" localSheetId="8">'08. CLAMP SADDLES'!$3:$5</definedName>
    <definedName name="_xlnm.Print_Titles" localSheetId="9">'09. PP THREAD FITTINGS'!$3:$5</definedName>
    <definedName name="_xlnm.Print_Titles" localSheetId="10">'10. PVC PRESSURE FITTINGS'!$3:$5</definedName>
    <definedName name="_xlnm.Print_Titles" localSheetId="11">'11. PVC PRESSURE VALVES'!$3:$5</definedName>
    <definedName name="_xlnm.Print_Titles" localSheetId="12">'12. PVC-U CHECK VALVES'!$3:$5</definedName>
    <definedName name="_xlnm.Print_Titles" localSheetId="13">'13. PVC CLEANERS, CEMENTS'!$3:$5</definedName>
    <definedName name="_xlnm.Print_Titles" localSheetId="16">'16. PE PRESSURE PIPES'!$3:$5</definedName>
    <definedName name="pomoc" localSheetId="1">#REF!</definedName>
    <definedName name="pomoc" localSheetId="2">#REF!</definedName>
    <definedName name="pomoc" localSheetId="3">#REF!</definedName>
    <definedName name="pomoc" localSheetId="4">#REF!</definedName>
    <definedName name="pomoc" localSheetId="5">#REF!</definedName>
    <definedName name="pomoc" localSheetId="13">#REF!</definedName>
    <definedName name="pomoc" localSheetId="15">#REF!</definedName>
    <definedName name="pomoc" localSheetId="16">#REF!</definedName>
    <definedName name="pomoc" localSheetId="17">#REF!</definedName>
    <definedName name="pomoc">#REF!</definedName>
    <definedName name="PP_Navrtávací_pasy" localSheetId="2">'[5]PP Navrtávací pasy (str.91-92)'!#REF!</definedName>
    <definedName name="PP_Navrtávací_pasy" localSheetId="3">'[5]PP Navrtávací pasy (str.91-92)'!#REF!</definedName>
    <definedName name="PP_Navrtávací_pasy" localSheetId="4">'[5]PP Navrtávací pasy (str.91-92)'!#REF!</definedName>
    <definedName name="PP_Navrtávací_pasy" localSheetId="5">'[5]PP Navrtávací pasy (str.91-92)'!#REF!</definedName>
    <definedName name="PP_Navrtávací_pasy" localSheetId="13">'[5]PP Navrtávací pasy (str.91-92)'!#REF!</definedName>
    <definedName name="PP_Navrtávací_pasy" localSheetId="15">'[5]PP Navrtávací pasy (str.91-92)'!#REF!</definedName>
    <definedName name="PP_Navrtávací_pasy" localSheetId="16">'[5]PP Navrtávací pasy (str.91-92)'!#REF!</definedName>
    <definedName name="PP_Navrtávací_pasy" localSheetId="17">'[5]PP Navrtávací pasy (str.91-92)'!#REF!</definedName>
    <definedName name="PP_Navrtávací_pasy">'[5]PP Navrtávací pasy (str.91-92)'!#REF!</definedName>
    <definedName name="PP_šroubení_a_montážní_klíče">[4]List8!$A$1</definedName>
    <definedName name="ppp">'[5]PP Navrtávací pasy (str.91-92)'!#REF!</definedName>
    <definedName name="přiruby_ocel" localSheetId="4">'04. FLANGES'!$B$3</definedName>
    <definedName name="přiruby_ocel">#REF!</definedName>
    <definedName name="PVC" localSheetId="6">'[3]14. FLEXIBILNÍ HADICE'!#REF!</definedName>
    <definedName name="PVC" localSheetId="7">'[3]14. FLEXIBILNÍ HADICE'!#REF!</definedName>
    <definedName name="PVC" localSheetId="17">'[6]14. FLEXIBILNÍ HADICE'!#REF!</definedName>
    <definedName name="PVC">'[1]14. FLEXIBILNÍ HADICE'!#REF!</definedName>
    <definedName name="stroje_taveni" localSheetId="1">#REF!</definedName>
    <definedName name="stroje_taveni" localSheetId="2">#REF!</definedName>
    <definedName name="stroje_taveni" localSheetId="3">#REF!</definedName>
    <definedName name="stroje_taveni" localSheetId="4">#REF!</definedName>
    <definedName name="stroje_taveni" localSheetId="5">#REF!</definedName>
    <definedName name="stroje_taveni" localSheetId="13">#REF!</definedName>
    <definedName name="stroje_taveni" localSheetId="15">#REF!</definedName>
    <definedName name="stroje_taveni" localSheetId="16">#REF!</definedName>
    <definedName name="stroje_taveni" localSheetId="17">#REF!</definedName>
    <definedName name="stroje_taveni">#REF!</definedName>
    <definedName name="tlak_ventily" localSheetId="11">'11. PVC PRESSURE VALVES'!$B$3</definedName>
    <definedName name="tlak_ventily">#REF!</definedName>
    <definedName name="tupo" localSheetId="1">#REF!</definedName>
    <definedName name="tupo" localSheetId="2">#REF!</definedName>
    <definedName name="tupo" localSheetId="3">#REF!</definedName>
    <definedName name="tupo" localSheetId="4">#REF!</definedName>
    <definedName name="tupo" localSheetId="5">#REF!</definedName>
    <definedName name="tupo" localSheetId="13">#REF!</definedName>
    <definedName name="tupo" localSheetId="15">#REF!</definedName>
    <definedName name="tupo" localSheetId="16">#REF!</definedName>
    <definedName name="tupo" localSheetId="17">#REF!</definedName>
    <definedName name="tupo">#REF!</definedName>
    <definedName name="tvarovky_na_tupo" localSheetId="2">'02. BUTTFUSION FITTINGS'!$B$3</definedName>
    <definedName name="tvarovky_na_tupo">#REF!</definedName>
    <definedName name="tvarovky_tlak" localSheetId="10">'10. PVC PRESSURE FITTINGS'!$B$3</definedName>
    <definedName name="tvarovky_tlak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273" i="54" l="1"/>
  <c r="G293" i="54" l="1"/>
  <c r="G286" i="54"/>
  <c r="G285" i="54"/>
  <c r="G278" i="54"/>
  <c r="G291" i="54"/>
  <c r="G284" i="54"/>
  <c r="G283" i="54"/>
  <c r="G276" i="54"/>
  <c r="G281" i="53"/>
  <c r="G235" i="53"/>
  <c r="G234" i="53"/>
  <c r="G231" i="53"/>
  <c r="G192" i="53"/>
  <c r="G191" i="53"/>
  <c r="G88" i="53"/>
  <c r="G42" i="53"/>
  <c r="G39" i="53"/>
  <c r="G253" i="38"/>
  <c r="G124" i="38"/>
  <c r="G123" i="38"/>
  <c r="G122" i="38"/>
  <c r="G121" i="38"/>
  <c r="G120" i="38"/>
  <c r="G119" i="38"/>
  <c r="G12" i="38"/>
  <c r="G9" i="38"/>
  <c r="G54" i="35"/>
  <c r="G53" i="35"/>
  <c r="G52" i="35"/>
  <c r="G51" i="35"/>
  <c r="G50" i="35"/>
  <c r="G31" i="35"/>
  <c r="G30" i="35"/>
  <c r="G29" i="35"/>
  <c r="G28" i="35"/>
  <c r="G27" i="35"/>
  <c r="G292" i="38"/>
  <c r="G684" i="35"/>
  <c r="G683" i="35"/>
  <c r="G682" i="35"/>
  <c r="G681" i="35"/>
  <c r="G406" i="35"/>
  <c r="G407" i="35"/>
  <c r="G408" i="35"/>
  <c r="G348" i="54"/>
  <c r="G315" i="54"/>
  <c r="G330" i="54"/>
  <c r="G297" i="54"/>
  <c r="G221" i="54"/>
  <c r="G205" i="54"/>
  <c r="G123" i="54"/>
  <c r="G108" i="54"/>
  <c r="G78" i="54"/>
  <c r="G62" i="54"/>
  <c r="G30" i="54"/>
  <c r="G7" i="54"/>
  <c r="G157" i="38" l="1"/>
  <c r="G155" i="38"/>
  <c r="F76" i="32" l="1"/>
  <c r="G332" i="53"/>
  <c r="G396" i="53" s="1"/>
  <c r="G277" i="53"/>
  <c r="G281" i="38" l="1"/>
  <c r="F161" i="32" l="1"/>
  <c r="F152" i="32"/>
  <c r="F143" i="32"/>
  <c r="F134" i="32"/>
  <c r="F126" i="32"/>
  <c r="F118" i="32"/>
  <c r="F110" i="32"/>
  <c r="F102" i="32"/>
  <c r="F91" i="32"/>
  <c r="F77" i="32"/>
  <c r="F68" i="32"/>
  <c r="F67" i="32"/>
  <c r="F66" i="32"/>
  <c r="F53" i="32"/>
  <c r="F52" i="32"/>
  <c r="F51" i="32"/>
  <c r="F50" i="32"/>
  <c r="F38" i="32"/>
  <c r="F37" i="32"/>
  <c r="F23" i="32"/>
  <c r="F11" i="32"/>
  <c r="F10" i="32"/>
  <c r="F9" i="32"/>
  <c r="F8" i="32"/>
  <c r="G395" i="53"/>
  <c r="G329" i="53"/>
  <c r="G328" i="53"/>
  <c r="G327" i="53"/>
  <c r="G326" i="53"/>
  <c r="G322" i="53"/>
  <c r="G321" i="53"/>
  <c r="G320" i="53"/>
  <c r="G319" i="53"/>
  <c r="G318" i="53"/>
  <c r="G314" i="53"/>
  <c r="G311" i="53"/>
  <c r="G310" i="53"/>
  <c r="G309" i="53"/>
  <c r="G308" i="53"/>
  <c r="G307" i="53"/>
  <c r="G306" i="53"/>
  <c r="G300" i="53"/>
  <c r="G295" i="53"/>
  <c r="G294" i="53"/>
  <c r="G289" i="53"/>
  <c r="G288" i="53"/>
  <c r="G287" i="53"/>
  <c r="G284" i="53"/>
  <c r="G283" i="53"/>
  <c r="G282" i="53"/>
  <c r="G280" i="53"/>
  <c r="G279" i="53"/>
  <c r="G278" i="53"/>
  <c r="G270" i="53"/>
  <c r="G269" i="53"/>
  <c r="G268" i="53"/>
  <c r="G267" i="53"/>
  <c r="G266" i="53"/>
  <c r="G265" i="53"/>
  <c r="G262" i="53"/>
  <c r="G261" i="53"/>
  <c r="G260" i="53"/>
  <c r="G259" i="53"/>
  <c r="G258" i="53"/>
  <c r="G257" i="53"/>
  <c r="G254" i="53"/>
  <c r="G253" i="53"/>
  <c r="G252" i="53"/>
  <c r="G251" i="53"/>
  <c r="G250" i="53"/>
  <c r="G246" i="53"/>
  <c r="G243" i="53"/>
  <c r="G242" i="53"/>
  <c r="G241" i="53"/>
  <c r="G240" i="53"/>
  <c r="G239" i="53"/>
  <c r="G238" i="53"/>
  <c r="G233" i="53"/>
  <c r="G232" i="53"/>
  <c r="G230" i="53"/>
  <c r="G229" i="53"/>
  <c r="G228" i="53"/>
  <c r="G227" i="53"/>
  <c r="G224" i="53"/>
  <c r="G215" i="53"/>
  <c r="G214" i="53"/>
  <c r="G213" i="53"/>
  <c r="G212" i="53"/>
  <c r="G211" i="53"/>
  <c r="G208" i="53"/>
  <c r="G207" i="53"/>
  <c r="G206" i="53"/>
  <c r="G202" i="53"/>
  <c r="G201" i="53"/>
  <c r="G200" i="53"/>
  <c r="G197" i="53"/>
  <c r="G196" i="53"/>
  <c r="G195" i="53"/>
  <c r="G194" i="53"/>
  <c r="G193" i="53"/>
  <c r="G190" i="53"/>
  <c r="G187" i="53"/>
  <c r="G186" i="53"/>
  <c r="G185" i="53"/>
  <c r="G184" i="53"/>
  <c r="G183" i="53"/>
  <c r="G179" i="53"/>
  <c r="G176" i="53"/>
  <c r="G175" i="53"/>
  <c r="G174" i="53"/>
  <c r="G173" i="53"/>
  <c r="G172" i="53"/>
  <c r="G171" i="53"/>
  <c r="G168" i="53"/>
  <c r="G167" i="53"/>
  <c r="G166" i="53"/>
  <c r="G165" i="53"/>
  <c r="G164" i="53"/>
  <c r="G163" i="53"/>
  <c r="G157" i="53"/>
  <c r="G156" i="53"/>
  <c r="G155" i="53"/>
  <c r="G154" i="53"/>
  <c r="G153" i="53"/>
  <c r="G152" i="53"/>
  <c r="G149" i="53"/>
  <c r="G148" i="53"/>
  <c r="G144" i="53"/>
  <c r="G143" i="53"/>
  <c r="G142" i="53"/>
  <c r="G141" i="53"/>
  <c r="G138" i="53"/>
  <c r="G137" i="53"/>
  <c r="G136" i="53"/>
  <c r="G135" i="53"/>
  <c r="G131" i="53"/>
  <c r="G128" i="53"/>
  <c r="G125" i="53"/>
  <c r="G124" i="53"/>
  <c r="G123" i="53"/>
  <c r="G122" i="53"/>
  <c r="G121" i="53"/>
  <c r="G120" i="53"/>
  <c r="G117" i="53"/>
  <c r="G116" i="53"/>
  <c r="G114" i="53"/>
  <c r="G113" i="53"/>
  <c r="G112" i="53"/>
  <c r="G111" i="53"/>
  <c r="G108" i="53"/>
  <c r="G107" i="53"/>
  <c r="G106" i="53"/>
  <c r="G105" i="53"/>
  <c r="G104" i="53"/>
  <c r="G103" i="53"/>
  <c r="G100" i="53"/>
  <c r="G99" i="53"/>
  <c r="G98" i="53"/>
  <c r="G97" i="53"/>
  <c r="G93" i="53"/>
  <c r="G92" i="53"/>
  <c r="G89" i="53"/>
  <c r="G87" i="53"/>
  <c r="G86" i="53"/>
  <c r="G85" i="53"/>
  <c r="G84" i="53"/>
  <c r="G83" i="53"/>
  <c r="G80" i="53"/>
  <c r="G79" i="53"/>
  <c r="G78" i="53"/>
  <c r="G77" i="53"/>
  <c r="G76" i="53"/>
  <c r="G75" i="53"/>
  <c r="G72" i="53"/>
  <c r="G71" i="53"/>
  <c r="G70" i="53"/>
  <c r="G69" i="53"/>
  <c r="G68" i="53"/>
  <c r="G67" i="53"/>
  <c r="G64" i="53"/>
  <c r="G63" i="53"/>
  <c r="G62" i="53"/>
  <c r="G50" i="53"/>
  <c r="G49" i="53"/>
  <c r="G48" i="53"/>
  <c r="G45" i="53"/>
  <c r="G44" i="53"/>
  <c r="G43" i="53"/>
  <c r="G41" i="53"/>
  <c r="G40" i="53"/>
  <c r="G38" i="53"/>
  <c r="G35" i="53"/>
  <c r="G34" i="53"/>
  <c r="G33" i="53"/>
  <c r="G32" i="53"/>
  <c r="G28" i="53"/>
  <c r="G27" i="53"/>
  <c r="G24" i="53"/>
  <c r="G23" i="53"/>
  <c r="G22" i="53"/>
  <c r="G21" i="53"/>
  <c r="G17" i="53"/>
  <c r="G16" i="53"/>
  <c r="G13" i="53"/>
  <c r="G12" i="53"/>
  <c r="G11" i="53"/>
  <c r="G10" i="53"/>
  <c r="G9" i="53"/>
  <c r="G8" i="53"/>
  <c r="G325" i="53"/>
  <c r="G286" i="38"/>
  <c r="G262" i="38"/>
  <c r="G388" i="53" l="1"/>
  <c r="G14" i="53"/>
  <c r="G25" i="53"/>
  <c r="G36" i="53"/>
  <c r="G46" i="53"/>
  <c r="G65" i="53"/>
  <c r="G73" i="53"/>
  <c r="G81" i="53"/>
  <c r="G90" i="53"/>
  <c r="G101" i="53"/>
  <c r="G109" i="53"/>
  <c r="G118" i="53"/>
  <c r="G126" i="53"/>
  <c r="G139" i="53"/>
  <c r="G150" i="53"/>
  <c r="G161" i="53"/>
  <c r="G169" i="53"/>
  <c r="G177" i="53"/>
  <c r="G188" i="53"/>
  <c r="G198" i="53"/>
  <c r="G209" i="53"/>
  <c r="G225" i="53"/>
  <c r="G236" i="53"/>
  <c r="G244" i="53"/>
  <c r="G255" i="53"/>
  <c r="G263" i="53"/>
  <c r="G271" i="53"/>
  <c r="G285" i="53"/>
  <c r="G301" i="53"/>
  <c r="G312" i="53"/>
  <c r="G324" i="53"/>
  <c r="G402" i="53"/>
  <c r="G15" i="53"/>
  <c r="G26" i="53"/>
  <c r="G37" i="53"/>
  <c r="G47" i="53"/>
  <c r="G66" i="53"/>
  <c r="G74" i="53"/>
  <c r="G82" i="53"/>
  <c r="G91" i="53"/>
  <c r="G102" i="53"/>
  <c r="G110" i="53"/>
  <c r="G119" i="53"/>
  <c r="G127" i="53"/>
  <c r="G140" i="53"/>
  <c r="G151" i="53"/>
  <c r="G162" i="53"/>
  <c r="G170" i="53"/>
  <c r="G178" i="53"/>
  <c r="G189" i="53"/>
  <c r="G199" i="53"/>
  <c r="G210" i="53"/>
  <c r="G226" i="53"/>
  <c r="G237" i="53"/>
  <c r="G245" i="53"/>
  <c r="G256" i="53"/>
  <c r="G264" i="53"/>
  <c r="G276" i="53"/>
  <c r="G286" i="53"/>
  <c r="G302" i="53"/>
  <c r="G313" i="53"/>
  <c r="G168" i="38"/>
  <c r="G182" i="38"/>
  <c r="G204" i="38"/>
  <c r="G232" i="38"/>
  <c r="G267" i="38"/>
  <c r="G56" i="38"/>
  <c r="G113" i="38"/>
  <c r="G70" i="38"/>
  <c r="G132" i="38"/>
  <c r="G169" i="38"/>
  <c r="G184" i="38"/>
  <c r="G209" i="38"/>
  <c r="G238" i="38"/>
  <c r="G269" i="38"/>
  <c r="G72" i="38"/>
  <c r="G141" i="38"/>
  <c r="G170" i="38"/>
  <c r="G185" i="38"/>
  <c r="G212" i="38"/>
  <c r="G240" i="38"/>
  <c r="G271" i="38"/>
  <c r="G77" i="38"/>
  <c r="G149" i="38"/>
  <c r="G171" i="38"/>
  <c r="G186" i="38"/>
  <c r="G215" i="38"/>
  <c r="G242" i="38"/>
  <c r="G276" i="38"/>
  <c r="G20" i="38"/>
  <c r="G84" i="38"/>
  <c r="G172" i="38"/>
  <c r="G187" i="38"/>
  <c r="G221" i="38"/>
  <c r="G247" i="38"/>
  <c r="G29" i="38"/>
  <c r="G92" i="38"/>
  <c r="G173" i="38"/>
  <c r="G192" i="38"/>
  <c r="G222" i="38"/>
  <c r="G258" i="38"/>
  <c r="G284" i="38"/>
  <c r="G38" i="38"/>
  <c r="G99" i="38"/>
  <c r="G165" i="38"/>
  <c r="G177" i="38"/>
  <c r="G200" i="38"/>
  <c r="G223" i="38"/>
  <c r="G260" i="38"/>
  <c r="G285" i="38"/>
  <c r="G47" i="38"/>
  <c r="G107" i="38"/>
  <c r="G167" i="38"/>
  <c r="G180" i="38"/>
  <c r="G202" i="38"/>
  <c r="G224" i="38"/>
  <c r="G362" i="54" l="1"/>
  <c r="G334" i="54"/>
  <c r="G321" i="54"/>
  <c r="G301" i="54"/>
  <c r="G246" i="54"/>
  <c r="G215" i="54"/>
  <c r="G199" i="54"/>
  <c r="G118" i="54"/>
  <c r="G81" i="54"/>
  <c r="G72" i="54"/>
  <c r="G54" i="54"/>
  <c r="G17" i="54"/>
  <c r="G208" i="54" l="1"/>
  <c r="G325" i="54"/>
  <c r="G326" i="54"/>
  <c r="G302" i="54"/>
  <c r="G351" i="54"/>
  <c r="G303" i="54"/>
  <c r="G352" i="54"/>
  <c r="G308" i="54"/>
  <c r="G353" i="54"/>
  <c r="G309" i="54"/>
  <c r="G354" i="54"/>
  <c r="G310" i="54"/>
  <c r="G360" i="54"/>
  <c r="G154" i="54"/>
  <c r="G311" i="54"/>
  <c r="G361" i="54"/>
  <c r="G161" i="54"/>
  <c r="G312" i="54"/>
  <c r="G126" i="54"/>
  <c r="G133" i="54"/>
  <c r="G327" i="54"/>
  <c r="G140" i="54"/>
  <c r="G147" i="54"/>
  <c r="G168" i="54"/>
  <c r="G175" i="54"/>
  <c r="G185" i="54"/>
  <c r="G192" i="54"/>
  <c r="G88" i="54"/>
  <c r="G238" i="54"/>
  <c r="G24" i="54"/>
  <c r="G95" i="54"/>
  <c r="G335" i="54"/>
  <c r="G102" i="54"/>
  <c r="G253" i="54"/>
  <c r="G336" i="54"/>
  <c r="G260" i="54"/>
  <c r="G318" i="54"/>
  <c r="G342" i="54"/>
  <c r="G40" i="54"/>
  <c r="G111" i="54"/>
  <c r="G267" i="54"/>
  <c r="G343" i="54"/>
  <c r="G47" i="54"/>
  <c r="G320" i="54"/>
  <c r="G344" i="54"/>
  <c r="G65" i="54"/>
  <c r="G224" i="54"/>
  <c r="G10" i="54"/>
  <c r="G231" i="54"/>
  <c r="G333" i="54"/>
  <c r="G33" i="54"/>
  <c r="G319" i="54"/>
  <c r="F5" i="39" l="1"/>
  <c r="N5" i="41" l="1"/>
  <c r="G5" i="37" l="1"/>
  <c r="F5" i="36"/>
  <c r="G13" i="37" l="1"/>
  <c r="G24" i="37"/>
  <c r="G39" i="37"/>
  <c r="G15" i="37"/>
  <c r="G26" i="37"/>
  <c r="G41" i="37"/>
  <c r="G9" i="37"/>
  <c r="G17" i="37"/>
  <c r="G28" i="37"/>
  <c r="G11" i="37"/>
  <c r="G19" i="37"/>
  <c r="G12" i="37"/>
  <c r="G16" i="37"/>
  <c r="G20" i="37"/>
  <c r="G27" i="37"/>
  <c r="G38" i="37"/>
  <c r="G42" i="37"/>
  <c r="G10" i="37"/>
  <c r="G14" i="37"/>
  <c r="G18" i="37"/>
  <c r="G25" i="37"/>
  <c r="G40" i="37"/>
  <c r="F171" i="36" l="1"/>
  <c r="F170" i="36"/>
  <c r="F169" i="36"/>
  <c r="F168" i="36"/>
  <c r="F167" i="36"/>
  <c r="F166" i="36"/>
  <c r="F165" i="36"/>
  <c r="F164" i="36"/>
  <c r="F163" i="36"/>
  <c r="F162" i="36"/>
  <c r="F161" i="36"/>
  <c r="F160" i="36"/>
  <c r="F159" i="36"/>
  <c r="F158" i="36"/>
  <c r="F157" i="36"/>
  <c r="F156" i="36"/>
  <c r="F145" i="36"/>
  <c r="F144" i="36"/>
  <c r="F143" i="36"/>
  <c r="F142" i="36"/>
  <c r="F141" i="36"/>
  <c r="F140" i="36"/>
  <c r="F139" i="36"/>
  <c r="F138" i="36"/>
  <c r="F137" i="36"/>
  <c r="F136" i="36"/>
  <c r="F135" i="36"/>
  <c r="F134" i="36"/>
  <c r="F133" i="36"/>
  <c r="F132" i="36"/>
  <c r="F131" i="36"/>
  <c r="F130" i="36"/>
  <c r="F129" i="36"/>
  <c r="F128" i="36"/>
  <c r="G477" i="24"/>
  <c r="G476" i="24"/>
  <c r="G475" i="24"/>
  <c r="G474" i="24"/>
  <c r="G473" i="24"/>
  <c r="G472" i="24"/>
  <c r="G471" i="24"/>
  <c r="G225" i="24"/>
  <c r="G222" i="24"/>
  <c r="G221" i="24"/>
  <c r="G218" i="24"/>
  <c r="G216" i="24"/>
  <c r="G215" i="24"/>
  <c r="G214" i="24"/>
  <c r="G213" i="24"/>
  <c r="G212" i="24"/>
  <c r="G211" i="24"/>
  <c r="G210" i="24"/>
  <c r="G209" i="24"/>
  <c r="G208" i="24"/>
  <c r="G207" i="24"/>
  <c r="G206" i="24"/>
  <c r="G205" i="24"/>
  <c r="G204" i="24"/>
  <c r="G5" i="52" l="1"/>
  <c r="G142" i="52" l="1"/>
  <c r="G124" i="52"/>
  <c r="G104" i="52"/>
  <c r="G86" i="52"/>
  <c r="G68" i="52"/>
  <c r="G43" i="52"/>
  <c r="G28" i="52"/>
  <c r="G10" i="52"/>
  <c r="G83" i="52"/>
  <c r="G22" i="52"/>
  <c r="G82" i="52"/>
  <c r="G39" i="52"/>
  <c r="G81" i="52"/>
  <c r="G38" i="52"/>
  <c r="G113" i="52"/>
  <c r="G77" i="52"/>
  <c r="G19" i="52"/>
  <c r="G91" i="52"/>
  <c r="G30" i="52"/>
  <c r="G90" i="52"/>
  <c r="G141" i="52"/>
  <c r="G123" i="52"/>
  <c r="G103" i="52"/>
  <c r="G85" i="52"/>
  <c r="G67" i="52"/>
  <c r="G42" i="52"/>
  <c r="G24" i="52"/>
  <c r="G9" i="52"/>
  <c r="G101" i="52"/>
  <c r="G40" i="52"/>
  <c r="G120" i="52"/>
  <c r="G21" i="52"/>
  <c r="G99" i="52"/>
  <c r="G34" i="52"/>
  <c r="G109" i="52"/>
  <c r="G12" i="52"/>
  <c r="G47" i="52"/>
  <c r="G140" i="52"/>
  <c r="G122" i="52"/>
  <c r="G102" i="52"/>
  <c r="G84" i="52"/>
  <c r="G66" i="52"/>
  <c r="G41" i="52"/>
  <c r="G23" i="52"/>
  <c r="G8" i="52"/>
  <c r="G121" i="52"/>
  <c r="G65" i="52"/>
  <c r="G100" i="52"/>
  <c r="G64" i="52"/>
  <c r="G119" i="52"/>
  <c r="G63" i="52"/>
  <c r="G20" i="52"/>
  <c r="G95" i="52"/>
  <c r="G52" i="52"/>
  <c r="G129" i="52"/>
  <c r="G48" i="52"/>
  <c r="G72" i="52"/>
  <c r="G139" i="52"/>
  <c r="G108" i="52"/>
  <c r="G138" i="52"/>
  <c r="G29" i="52"/>
  <c r="G137" i="52"/>
  <c r="G133" i="52"/>
  <c r="G132" i="52"/>
  <c r="G112" i="52"/>
  <c r="G94" i="52"/>
  <c r="G76" i="52"/>
  <c r="G51" i="52"/>
  <c r="G33" i="52"/>
  <c r="G18" i="52"/>
  <c r="G111" i="52"/>
  <c r="G93" i="52"/>
  <c r="G75" i="52"/>
  <c r="G50" i="52"/>
  <c r="G32" i="52"/>
  <c r="G14" i="52"/>
  <c r="G110" i="52"/>
  <c r="G92" i="52"/>
  <c r="G74" i="52"/>
  <c r="G49" i="52"/>
  <c r="G31" i="52"/>
  <c r="G13" i="52"/>
  <c r="G73" i="52"/>
  <c r="G128" i="52"/>
  <c r="G11" i="52"/>
  <c r="G131" i="52"/>
  <c r="G130" i="52"/>
  <c r="F5" i="51" l="1"/>
  <c r="F129" i="51" s="1"/>
  <c r="F5" i="50"/>
  <c r="F120" i="50" s="1"/>
  <c r="F5" i="49"/>
  <c r="F5" i="48"/>
  <c r="F5" i="32"/>
  <c r="F5" i="43"/>
  <c r="F20" i="41"/>
  <c r="F19" i="41"/>
  <c r="F18" i="41"/>
  <c r="F17" i="41"/>
  <c r="F16" i="41"/>
  <c r="F15" i="41"/>
  <c r="F14" i="41"/>
  <c r="F13" i="41"/>
  <c r="F12" i="41"/>
  <c r="F11" i="41"/>
  <c r="F10" i="41"/>
  <c r="F9" i="41"/>
  <c r="F796" i="49" l="1"/>
  <c r="F795" i="49"/>
  <c r="F794" i="49"/>
  <c r="F762" i="49"/>
  <c r="F763" i="49"/>
  <c r="F778" i="49"/>
  <c r="F780" i="49"/>
  <c r="F781" i="49"/>
  <c r="F782" i="49"/>
  <c r="F769" i="49"/>
  <c r="F771" i="49"/>
  <c r="F773" i="49"/>
  <c r="F777" i="49"/>
  <c r="F768" i="49"/>
  <c r="F779" i="49"/>
  <c r="F770" i="49"/>
  <c r="F772" i="49"/>
  <c r="F440" i="49"/>
  <c r="F239" i="49"/>
  <c r="F238" i="49"/>
  <c r="F580" i="49"/>
  <c r="F460" i="49"/>
  <c r="F459" i="49"/>
  <c r="F439" i="49"/>
  <c r="F322" i="49"/>
  <c r="F741" i="49"/>
  <c r="F130" i="48"/>
  <c r="F129" i="48"/>
  <c r="F125" i="48"/>
  <c r="F128" i="48"/>
  <c r="F127" i="48"/>
  <c r="F126" i="48"/>
  <c r="F884" i="49"/>
  <c r="F867" i="49"/>
  <c r="F859" i="49"/>
  <c r="F840" i="49"/>
  <c r="F829" i="49"/>
  <c r="F815" i="49"/>
  <c r="F804" i="49"/>
  <c r="F755" i="49"/>
  <c r="F743" i="49"/>
  <c r="F730" i="49"/>
  <c r="F722" i="49"/>
  <c r="F711" i="49"/>
  <c r="F700" i="49"/>
  <c r="F689" i="49"/>
  <c r="F675" i="49"/>
  <c r="F667" i="49"/>
  <c r="F659" i="49"/>
  <c r="F648" i="49"/>
  <c r="F640" i="49"/>
  <c r="F632" i="49"/>
  <c r="F617" i="49"/>
  <c r="F609" i="49"/>
  <c r="F601" i="49"/>
  <c r="F593" i="49"/>
  <c r="F582" i="49"/>
  <c r="F570" i="49"/>
  <c r="F562" i="49"/>
  <c r="F551" i="49"/>
  <c r="F540" i="49"/>
  <c r="F532" i="49"/>
  <c r="F521" i="49"/>
  <c r="F510" i="49"/>
  <c r="F502" i="49"/>
  <c r="F490" i="49"/>
  <c r="F477" i="49"/>
  <c r="F468" i="49"/>
  <c r="F454" i="49"/>
  <c r="F446" i="49"/>
  <c r="F433" i="49"/>
  <c r="F416" i="49"/>
  <c r="F405" i="49"/>
  <c r="F397" i="49"/>
  <c r="F389" i="49"/>
  <c r="F381" i="49"/>
  <c r="F373" i="49"/>
  <c r="F365" i="49"/>
  <c r="F354" i="49"/>
  <c r="F346" i="49"/>
  <c r="F338" i="49"/>
  <c r="F330" i="49"/>
  <c r="F318" i="49"/>
  <c r="F307" i="49"/>
  <c r="F295" i="49"/>
  <c r="F276" i="49"/>
  <c r="F267" i="49"/>
  <c r="F259" i="49"/>
  <c r="F243" i="49"/>
  <c r="F233" i="49"/>
  <c r="F225" i="49"/>
  <c r="F217" i="49"/>
  <c r="F206" i="49"/>
  <c r="F195" i="49"/>
  <c r="F184" i="49"/>
  <c r="F173" i="49"/>
  <c r="F165" i="49"/>
  <c r="F157" i="49"/>
  <c r="F144" i="49"/>
  <c r="F136" i="49"/>
  <c r="F120" i="49"/>
  <c r="F112" i="49"/>
  <c r="F101" i="49"/>
  <c r="F93" i="49"/>
  <c r="F79" i="49"/>
  <c r="F68" i="49"/>
  <c r="F50" i="49"/>
  <c r="F39" i="49"/>
  <c r="F31" i="49"/>
  <c r="F18" i="49"/>
  <c r="F10" i="49"/>
  <c r="F739" i="49"/>
  <c r="F698" i="49"/>
  <c r="F665" i="49"/>
  <c r="F638" i="49"/>
  <c r="F615" i="49"/>
  <c r="F878" i="49"/>
  <c r="F866" i="49"/>
  <c r="F858" i="49"/>
  <c r="F839" i="49"/>
  <c r="F828" i="49"/>
  <c r="F814" i="49"/>
  <c r="F803" i="49"/>
  <c r="F750" i="49"/>
  <c r="F742" i="49"/>
  <c r="F729" i="49"/>
  <c r="F721" i="49"/>
  <c r="F710" i="49"/>
  <c r="F699" i="49"/>
  <c r="F688" i="49"/>
  <c r="F674" i="49"/>
  <c r="F666" i="49"/>
  <c r="F658" i="49"/>
  <c r="F647" i="49"/>
  <c r="F639" i="49"/>
  <c r="F631" i="49"/>
  <c r="F616" i="49"/>
  <c r="F608" i="49"/>
  <c r="F600" i="49"/>
  <c r="F592" i="49"/>
  <c r="F581" i="49"/>
  <c r="F569" i="49"/>
  <c r="F561" i="49"/>
  <c r="F550" i="49"/>
  <c r="F539" i="49"/>
  <c r="F528" i="49"/>
  <c r="F520" i="49"/>
  <c r="F509" i="49"/>
  <c r="F501" i="49"/>
  <c r="F489" i="49"/>
  <c r="F475" i="49"/>
  <c r="F467" i="49"/>
  <c r="F453" i="49"/>
  <c r="F445" i="49"/>
  <c r="F432" i="49"/>
  <c r="F415" i="49"/>
  <c r="F404" i="49"/>
  <c r="F396" i="49"/>
  <c r="F388" i="49"/>
  <c r="F380" i="49"/>
  <c r="F372" i="49"/>
  <c r="F364" i="49"/>
  <c r="F353" i="49"/>
  <c r="F345" i="49"/>
  <c r="F337" i="49"/>
  <c r="F329" i="49"/>
  <c r="F317" i="49"/>
  <c r="F306" i="49"/>
  <c r="F294" i="49"/>
  <c r="F274" i="49"/>
  <c r="F266" i="49"/>
  <c r="F255" i="49"/>
  <c r="F242" i="49"/>
  <c r="F232" i="49"/>
  <c r="F224" i="49"/>
  <c r="F216" i="49"/>
  <c r="F205" i="49"/>
  <c r="F194" i="49"/>
  <c r="F183" i="49"/>
  <c r="F172" i="49"/>
  <c r="F164" i="49"/>
  <c r="F156" i="49"/>
  <c r="F143" i="49"/>
  <c r="F135" i="49"/>
  <c r="F119" i="49"/>
  <c r="F111" i="49"/>
  <c r="F100" i="49"/>
  <c r="F92" i="49"/>
  <c r="F78" i="49"/>
  <c r="F67" i="49"/>
  <c r="F49" i="49"/>
  <c r="F38" i="49"/>
  <c r="F30" i="49"/>
  <c r="F17" i="49"/>
  <c r="F9" i="49"/>
  <c r="F813" i="49"/>
  <c r="F687" i="49"/>
  <c r="F657" i="49"/>
  <c r="F646" i="49"/>
  <c r="F630" i="49"/>
  <c r="F900" i="49"/>
  <c r="F877" i="49"/>
  <c r="F865" i="49"/>
  <c r="F857" i="49"/>
  <c r="F838" i="49"/>
  <c r="F824" i="49"/>
  <c r="F802" i="49"/>
  <c r="F749" i="49"/>
  <c r="F728" i="49"/>
  <c r="F717" i="49"/>
  <c r="F709" i="49"/>
  <c r="F673" i="49"/>
  <c r="F891" i="49"/>
  <c r="F869" i="49"/>
  <c r="F861" i="49"/>
  <c r="F842" i="49"/>
  <c r="F831" i="49"/>
  <c r="F820" i="49"/>
  <c r="F806" i="49"/>
  <c r="F757" i="49"/>
  <c r="F745" i="49"/>
  <c r="F735" i="49"/>
  <c r="F724" i="49"/>
  <c r="F713" i="49"/>
  <c r="F702" i="49"/>
  <c r="F691" i="49"/>
  <c r="F679" i="49"/>
  <c r="F669" i="49"/>
  <c r="F661" i="49"/>
  <c r="F653" i="49"/>
  <c r="F642" i="49"/>
  <c r="F634" i="49"/>
  <c r="F622" i="49"/>
  <c r="F611" i="49"/>
  <c r="F603" i="49"/>
  <c r="F595" i="49"/>
  <c r="F584" i="49"/>
  <c r="F572" i="49"/>
  <c r="F564" i="49"/>
  <c r="F553" i="49"/>
  <c r="F545" i="49"/>
  <c r="F534" i="49"/>
  <c r="F523" i="49"/>
  <c r="F512" i="49"/>
  <c r="F504" i="49"/>
  <c r="F492" i="49"/>
  <c r="F483" i="49"/>
  <c r="F470" i="49"/>
  <c r="F462" i="49"/>
  <c r="F448" i="49"/>
  <c r="F435" i="49"/>
  <c r="F425" i="49"/>
  <c r="F410" i="49"/>
  <c r="F399" i="49"/>
  <c r="F391" i="49"/>
  <c r="F383" i="49"/>
  <c r="F375" i="49"/>
  <c r="F367" i="49"/>
  <c r="F356" i="49"/>
  <c r="F348" i="49"/>
  <c r="F340" i="49"/>
  <c r="F332" i="49"/>
  <c r="F320" i="49"/>
  <c r="F309" i="49"/>
  <c r="F297" i="49"/>
  <c r="F282" i="49"/>
  <c r="F269" i="49"/>
  <c r="F261" i="49"/>
  <c r="F245" i="49"/>
  <c r="F235" i="49"/>
  <c r="F227" i="49"/>
  <c r="F219" i="49"/>
  <c r="F208" i="49"/>
  <c r="F197" i="49"/>
  <c r="F189" i="49"/>
  <c r="F178" i="49"/>
  <c r="F167" i="49"/>
  <c r="F159" i="49"/>
  <c r="F146" i="49"/>
  <c r="F138" i="49"/>
  <c r="F122" i="49"/>
  <c r="F114" i="49"/>
  <c r="F103" i="49"/>
  <c r="F95" i="49"/>
  <c r="F84" i="49"/>
  <c r="F73" i="49"/>
  <c r="F62" i="49"/>
  <c r="F44" i="49"/>
  <c r="F885" i="49"/>
  <c r="F868" i="49"/>
  <c r="F860" i="49"/>
  <c r="F841" i="49"/>
  <c r="F830" i="49"/>
  <c r="F819" i="49"/>
  <c r="F805" i="49"/>
  <c r="F756" i="49"/>
  <c r="F744" i="49"/>
  <c r="F734" i="49"/>
  <c r="F723" i="49"/>
  <c r="F712" i="49"/>
  <c r="F701" i="49"/>
  <c r="F690" i="49"/>
  <c r="F678" i="49"/>
  <c r="F668" i="49"/>
  <c r="F660" i="49"/>
  <c r="F649" i="49"/>
  <c r="F641" i="49"/>
  <c r="F633" i="49"/>
  <c r="F621" i="49"/>
  <c r="F610" i="49"/>
  <c r="F602" i="49"/>
  <c r="F594" i="49"/>
  <c r="F583" i="49"/>
  <c r="F571" i="49"/>
  <c r="F563" i="49"/>
  <c r="F552" i="49"/>
  <c r="F541" i="49"/>
  <c r="F533" i="49"/>
  <c r="F522" i="49"/>
  <c r="F511" i="49"/>
  <c r="F503" i="49"/>
  <c r="F491" i="49"/>
  <c r="F482" i="49"/>
  <c r="F899" i="49"/>
  <c r="F862" i="49"/>
  <c r="F822" i="49"/>
  <c r="F748" i="49"/>
  <c r="F725" i="49"/>
  <c r="F696" i="49"/>
  <c r="F664" i="49"/>
  <c r="F643" i="49"/>
  <c r="F613" i="49"/>
  <c r="F597" i="49"/>
  <c r="F574" i="49"/>
  <c r="F555" i="49"/>
  <c r="F536" i="49"/>
  <c r="F514" i="49"/>
  <c r="F495" i="49"/>
  <c r="F472" i="49"/>
  <c r="F452" i="49"/>
  <c r="F441" i="49"/>
  <c r="F413" i="49"/>
  <c r="F398" i="49"/>
  <c r="F385" i="49"/>
  <c r="F371" i="49"/>
  <c r="F360" i="49"/>
  <c r="F343" i="49"/>
  <c r="F331" i="49"/>
  <c r="F314" i="49"/>
  <c r="F293" i="49"/>
  <c r="F270" i="49"/>
  <c r="F248" i="49"/>
  <c r="F234" i="49"/>
  <c r="F221" i="49"/>
  <c r="F204" i="49"/>
  <c r="F190" i="49"/>
  <c r="F170" i="49"/>
  <c r="F158" i="49"/>
  <c r="F140" i="49"/>
  <c r="F118" i="49"/>
  <c r="F107" i="49"/>
  <c r="F87" i="49"/>
  <c r="F72" i="49"/>
  <c r="F46" i="49"/>
  <c r="F32" i="49"/>
  <c r="F15" i="49"/>
  <c r="F202" i="49"/>
  <c r="F137" i="49"/>
  <c r="F85" i="49"/>
  <c r="F23" i="49"/>
  <c r="F846" i="49"/>
  <c r="F714" i="49"/>
  <c r="F635" i="49"/>
  <c r="F567" i="49"/>
  <c r="F526" i="49"/>
  <c r="F466" i="49"/>
  <c r="F406" i="49"/>
  <c r="F368" i="49"/>
  <c r="F326" i="49"/>
  <c r="F264" i="49"/>
  <c r="F215" i="49"/>
  <c r="F166" i="49"/>
  <c r="F115" i="49"/>
  <c r="F64" i="49"/>
  <c r="F12" i="49"/>
  <c r="F262" i="49"/>
  <c r="F179" i="49"/>
  <c r="F110" i="49"/>
  <c r="F35" i="49"/>
  <c r="F8" i="49"/>
  <c r="F788" i="49"/>
  <c r="F576" i="49"/>
  <c r="F500" i="49"/>
  <c r="F424" i="49"/>
  <c r="F362" i="49"/>
  <c r="F298" i="49"/>
  <c r="F223" i="49"/>
  <c r="F142" i="49"/>
  <c r="F893" i="49"/>
  <c r="F850" i="49"/>
  <c r="F821" i="49"/>
  <c r="F747" i="49"/>
  <c r="F716" i="49"/>
  <c r="F695" i="49"/>
  <c r="F663" i="49"/>
  <c r="F637" i="49"/>
  <c r="F612" i="49"/>
  <c r="F596" i="49"/>
  <c r="F573" i="49"/>
  <c r="F554" i="49"/>
  <c r="F535" i="49"/>
  <c r="F513" i="49"/>
  <c r="F494" i="49"/>
  <c r="F471" i="49"/>
  <c r="F451" i="49"/>
  <c r="F434" i="49"/>
  <c r="F412" i="49"/>
  <c r="F395" i="49"/>
  <c r="F384" i="49"/>
  <c r="F370" i="49"/>
  <c r="F355" i="49"/>
  <c r="F342" i="49"/>
  <c r="F328" i="49"/>
  <c r="F313" i="49"/>
  <c r="F292" i="49"/>
  <c r="F268" i="49"/>
  <c r="F247" i="49"/>
  <c r="F231" i="49"/>
  <c r="F220" i="49"/>
  <c r="F203" i="49"/>
  <c r="F185" i="49"/>
  <c r="F169" i="49"/>
  <c r="F151" i="49"/>
  <c r="F139" i="49"/>
  <c r="F117" i="49"/>
  <c r="F102" i="49"/>
  <c r="F86" i="49"/>
  <c r="F66" i="49"/>
  <c r="F45" i="49"/>
  <c r="F25" i="49"/>
  <c r="F14" i="49"/>
  <c r="F182" i="49"/>
  <c r="F116" i="49"/>
  <c r="F65" i="49"/>
  <c r="F13" i="49"/>
  <c r="F872" i="49"/>
  <c r="F685" i="49"/>
  <c r="F606" i="49"/>
  <c r="F548" i="49"/>
  <c r="F486" i="49"/>
  <c r="F430" i="49"/>
  <c r="F379" i="49"/>
  <c r="F339" i="49"/>
  <c r="F290" i="49"/>
  <c r="F229" i="49"/>
  <c r="F181" i="49"/>
  <c r="F134" i="49"/>
  <c r="F80" i="49"/>
  <c r="F22" i="49"/>
  <c r="F273" i="49"/>
  <c r="F162" i="49"/>
  <c r="F76" i="49"/>
  <c r="F727" i="49"/>
  <c r="F623" i="49"/>
  <c r="F538" i="49"/>
  <c r="F463" i="49"/>
  <c r="F401" i="49"/>
  <c r="F347" i="49"/>
  <c r="F272" i="49"/>
  <c r="F209" i="49"/>
  <c r="F161" i="49"/>
  <c r="F94" i="49"/>
  <c r="F892" i="49"/>
  <c r="F848" i="49"/>
  <c r="F812" i="49"/>
  <c r="F746" i="49"/>
  <c r="F715" i="49"/>
  <c r="F686" i="49"/>
  <c r="F662" i="49"/>
  <c r="F636" i="49"/>
  <c r="F607" i="49"/>
  <c r="F591" i="49"/>
  <c r="F568" i="49"/>
  <c r="F549" i="49"/>
  <c r="F527" i="49"/>
  <c r="F508" i="49"/>
  <c r="F488" i="49"/>
  <c r="F469" i="49"/>
  <c r="F450" i="49"/>
  <c r="F431" i="49"/>
  <c r="F411" i="49"/>
  <c r="F394" i="49"/>
  <c r="F382" i="49"/>
  <c r="F369" i="49"/>
  <c r="F352" i="49"/>
  <c r="F341" i="49"/>
  <c r="F327" i="49"/>
  <c r="F308" i="49"/>
  <c r="F291" i="49"/>
  <c r="F265" i="49"/>
  <c r="F246" i="49"/>
  <c r="F230" i="49"/>
  <c r="F218" i="49"/>
  <c r="F168" i="49"/>
  <c r="F149" i="49"/>
  <c r="F99" i="49"/>
  <c r="F43" i="49"/>
  <c r="F811" i="49"/>
  <c r="F738" i="49"/>
  <c r="F656" i="49"/>
  <c r="F590" i="49"/>
  <c r="F507" i="49"/>
  <c r="F449" i="49"/>
  <c r="F393" i="49"/>
  <c r="F351" i="49"/>
  <c r="F305" i="49"/>
  <c r="F244" i="49"/>
  <c r="F201" i="49"/>
  <c r="F148" i="49"/>
  <c r="F98" i="49"/>
  <c r="F37" i="49"/>
  <c r="F240" i="49"/>
  <c r="F129" i="49"/>
  <c r="F51" i="49"/>
  <c r="F832" i="49"/>
  <c r="F599" i="49"/>
  <c r="F519" i="49"/>
  <c r="F443" i="49"/>
  <c r="F376" i="49"/>
  <c r="F334" i="49"/>
  <c r="F260" i="49"/>
  <c r="F192" i="49"/>
  <c r="F124" i="49"/>
  <c r="F871" i="49"/>
  <c r="F837" i="49"/>
  <c r="F810" i="49"/>
  <c r="F737" i="49"/>
  <c r="F708" i="49"/>
  <c r="F684" i="49"/>
  <c r="F655" i="49"/>
  <c r="F629" i="49"/>
  <c r="F605" i="49"/>
  <c r="F586" i="49"/>
  <c r="F566" i="49"/>
  <c r="F547" i="49"/>
  <c r="F525" i="49"/>
  <c r="F506" i="49"/>
  <c r="F485" i="49"/>
  <c r="F465" i="49"/>
  <c r="F447" i="49"/>
  <c r="F427" i="49"/>
  <c r="F403" i="49"/>
  <c r="F392" i="49"/>
  <c r="F378" i="49"/>
  <c r="F366" i="49"/>
  <c r="F350" i="49"/>
  <c r="F336" i="49"/>
  <c r="F321" i="49"/>
  <c r="F304" i="49"/>
  <c r="F281" i="49"/>
  <c r="F263" i="49"/>
  <c r="F241" i="49"/>
  <c r="F228" i="49"/>
  <c r="F214" i="49"/>
  <c r="F196" i="49"/>
  <c r="F180" i="49"/>
  <c r="F163" i="49"/>
  <c r="F147" i="49"/>
  <c r="F130" i="49"/>
  <c r="F113" i="49"/>
  <c r="F97" i="49"/>
  <c r="F77" i="49"/>
  <c r="F63" i="49"/>
  <c r="F36" i="49"/>
  <c r="F21" i="49"/>
  <c r="F11" i="49"/>
  <c r="F870" i="49"/>
  <c r="F833" i="49"/>
  <c r="F801" i="49"/>
  <c r="F736" i="49"/>
  <c r="F704" i="49"/>
  <c r="F672" i="49"/>
  <c r="F654" i="49"/>
  <c r="F628" i="49"/>
  <c r="F604" i="49"/>
  <c r="F585" i="49"/>
  <c r="F565" i="49"/>
  <c r="F546" i="49"/>
  <c r="F524" i="49"/>
  <c r="F505" i="49"/>
  <c r="F484" i="49"/>
  <c r="F464" i="49"/>
  <c r="F444" i="49"/>
  <c r="F426" i="49"/>
  <c r="F402" i="49"/>
  <c r="F390" i="49"/>
  <c r="F377" i="49"/>
  <c r="F363" i="49"/>
  <c r="F349" i="49"/>
  <c r="F335" i="49"/>
  <c r="F319" i="49"/>
  <c r="F299" i="49"/>
  <c r="F226" i="49"/>
  <c r="F213" i="49"/>
  <c r="F193" i="49"/>
  <c r="F145" i="49"/>
  <c r="F96" i="49"/>
  <c r="F20" i="49"/>
  <c r="F864" i="49"/>
  <c r="F703" i="49"/>
  <c r="F671" i="49"/>
  <c r="F645" i="49"/>
  <c r="F560" i="49"/>
  <c r="F474" i="49"/>
  <c r="F387" i="49"/>
  <c r="F316" i="49"/>
  <c r="F237" i="49"/>
  <c r="F177" i="49"/>
  <c r="F863" i="49"/>
  <c r="F598" i="49"/>
  <c r="F442" i="49"/>
  <c r="F315" i="49"/>
  <c r="F171" i="49"/>
  <c r="F74" i="49"/>
  <c r="F787" i="49"/>
  <c r="F271" i="49"/>
  <c r="F47" i="49"/>
  <c r="F537" i="49"/>
  <c r="F249" i="49"/>
  <c r="F34" i="49"/>
  <c r="F697" i="49"/>
  <c r="F236" i="49"/>
  <c r="F33" i="49"/>
  <c r="F499" i="49"/>
  <c r="F108" i="49"/>
  <c r="F473" i="49"/>
  <c r="F91" i="49"/>
  <c r="F823" i="49"/>
  <c r="F575" i="49"/>
  <c r="F414" i="49"/>
  <c r="F296" i="49"/>
  <c r="F160" i="49"/>
  <c r="F48" i="49"/>
  <c r="F556" i="49"/>
  <c r="F400" i="49"/>
  <c r="F141" i="49"/>
  <c r="F726" i="49"/>
  <c r="F386" i="49"/>
  <c r="F121" i="49"/>
  <c r="F515" i="49"/>
  <c r="F109" i="49"/>
  <c r="F670" i="49"/>
  <c r="F222" i="49"/>
  <c r="F344" i="49"/>
  <c r="F374" i="49"/>
  <c r="F361" i="49"/>
  <c r="F19" i="49"/>
  <c r="F207" i="49"/>
  <c r="F614" i="49"/>
  <c r="F461" i="49"/>
  <c r="F333" i="49"/>
  <c r="F191" i="49"/>
  <c r="F75" i="49"/>
  <c r="F644" i="49"/>
  <c r="F16" i="49"/>
  <c r="F132" i="43"/>
  <c r="F117" i="43"/>
  <c r="F95" i="43"/>
  <c r="F61" i="43"/>
  <c r="F41" i="43"/>
  <c r="F25" i="43"/>
  <c r="F10" i="43"/>
  <c r="F131" i="43"/>
  <c r="F116" i="43"/>
  <c r="F94" i="43"/>
  <c r="F60" i="43"/>
  <c r="F40" i="43"/>
  <c r="F24" i="43"/>
  <c r="F9" i="43"/>
  <c r="F55" i="43"/>
  <c r="F23" i="43"/>
  <c r="F108" i="43"/>
  <c r="F91" i="43"/>
  <c r="F37" i="43"/>
  <c r="F52" i="43"/>
  <c r="F17" i="43"/>
  <c r="F123" i="43"/>
  <c r="F105" i="43"/>
  <c r="F67" i="43"/>
  <c r="F51" i="43"/>
  <c r="F35" i="43"/>
  <c r="F16" i="43"/>
  <c r="F65" i="43"/>
  <c r="F14" i="43"/>
  <c r="F63" i="43"/>
  <c r="F12" i="43"/>
  <c r="F62" i="43"/>
  <c r="F11" i="43"/>
  <c r="F93" i="43"/>
  <c r="F8" i="43"/>
  <c r="F54" i="43"/>
  <c r="F125" i="43"/>
  <c r="F36" i="43"/>
  <c r="F122" i="43"/>
  <c r="F104" i="43"/>
  <c r="F66" i="43"/>
  <c r="F50" i="43"/>
  <c r="F30" i="43"/>
  <c r="F15" i="43"/>
  <c r="F49" i="43"/>
  <c r="F29" i="43"/>
  <c r="F47" i="43"/>
  <c r="F96" i="43"/>
  <c r="F26" i="43"/>
  <c r="F130" i="43"/>
  <c r="F129" i="43"/>
  <c r="F38" i="43"/>
  <c r="F53" i="43"/>
  <c r="F106" i="43"/>
  <c r="F121" i="43"/>
  <c r="F103" i="43"/>
  <c r="F39" i="43"/>
  <c r="F124" i="43"/>
  <c r="F120" i="43"/>
  <c r="F98" i="43"/>
  <c r="F64" i="43"/>
  <c r="F48" i="43"/>
  <c r="F28" i="43"/>
  <c r="F13" i="43"/>
  <c r="F119" i="43"/>
  <c r="F97" i="43"/>
  <c r="F27" i="43"/>
  <c r="F118" i="43"/>
  <c r="F42" i="43"/>
  <c r="F109" i="43"/>
  <c r="F92" i="43"/>
  <c r="F22" i="43"/>
  <c r="F107" i="43"/>
  <c r="F21" i="43"/>
  <c r="F68" i="43"/>
  <c r="F203" i="48"/>
  <c r="F188" i="48"/>
  <c r="F148" i="48"/>
  <c r="F121" i="48"/>
  <c r="F102" i="48"/>
  <c r="F84" i="48"/>
  <c r="F66" i="48"/>
  <c r="F48" i="48"/>
  <c r="F33" i="48"/>
  <c r="F15" i="48"/>
  <c r="F202" i="48"/>
  <c r="F187" i="48"/>
  <c r="F147" i="48"/>
  <c r="F120" i="48"/>
  <c r="F101" i="48"/>
  <c r="F83" i="48"/>
  <c r="F65" i="48"/>
  <c r="F47" i="48"/>
  <c r="F32" i="48"/>
  <c r="F14" i="48"/>
  <c r="F197" i="48"/>
  <c r="F179" i="48"/>
  <c r="F139" i="48"/>
  <c r="F111" i="48"/>
  <c r="F93" i="48"/>
  <c r="F75" i="48"/>
  <c r="F57" i="48"/>
  <c r="F39" i="48"/>
  <c r="F24" i="48"/>
  <c r="F9" i="48"/>
  <c r="F178" i="48"/>
  <c r="F138" i="48"/>
  <c r="F110" i="48"/>
  <c r="F92" i="48"/>
  <c r="F74" i="48"/>
  <c r="F56" i="48"/>
  <c r="F38" i="48"/>
  <c r="F23" i="48"/>
  <c r="F8" i="48"/>
  <c r="F190" i="48"/>
  <c r="F135" i="48"/>
  <c r="F71" i="48"/>
  <c r="F35" i="48"/>
  <c r="F189" i="48"/>
  <c r="F134" i="48"/>
  <c r="F88" i="48"/>
  <c r="F52" i="48"/>
  <c r="F16" i="48"/>
  <c r="F146" i="48"/>
  <c r="F100" i="48"/>
  <c r="F46" i="48"/>
  <c r="F13" i="48"/>
  <c r="F200" i="48"/>
  <c r="F99" i="48"/>
  <c r="F45" i="48"/>
  <c r="F184" i="48"/>
  <c r="F117" i="48"/>
  <c r="F44" i="48"/>
  <c r="F183" i="48"/>
  <c r="F97" i="48"/>
  <c r="F43" i="48"/>
  <c r="F196" i="48"/>
  <c r="F186" i="48"/>
  <c r="F82" i="48"/>
  <c r="F145" i="48"/>
  <c r="F63" i="48"/>
  <c r="F12" i="48"/>
  <c r="F144" i="48"/>
  <c r="F80" i="48"/>
  <c r="F11" i="48"/>
  <c r="F143" i="48"/>
  <c r="F79" i="48"/>
  <c r="F25" i="48"/>
  <c r="F195" i="48"/>
  <c r="F177" i="48"/>
  <c r="F137" i="48"/>
  <c r="F109" i="48"/>
  <c r="F91" i="48"/>
  <c r="F73" i="48"/>
  <c r="F55" i="48"/>
  <c r="F37" i="48"/>
  <c r="F22" i="48"/>
  <c r="F191" i="48"/>
  <c r="F176" i="48"/>
  <c r="F136" i="48"/>
  <c r="F108" i="48"/>
  <c r="F90" i="48"/>
  <c r="F72" i="48"/>
  <c r="F54" i="48"/>
  <c r="F36" i="48"/>
  <c r="F21" i="48"/>
  <c r="F175" i="48"/>
  <c r="F107" i="48"/>
  <c r="F89" i="48"/>
  <c r="F53" i="48"/>
  <c r="F20" i="48"/>
  <c r="F174" i="48"/>
  <c r="F106" i="48"/>
  <c r="F70" i="48"/>
  <c r="F34" i="48"/>
  <c r="F201" i="48"/>
  <c r="F119" i="48"/>
  <c r="F64" i="48"/>
  <c r="F28" i="48"/>
  <c r="F185" i="48"/>
  <c r="F118" i="48"/>
  <c r="F81" i="48"/>
  <c r="F27" i="48"/>
  <c r="F199" i="48"/>
  <c r="F98" i="48"/>
  <c r="F62" i="48"/>
  <c r="F26" i="48"/>
  <c r="F198" i="48"/>
  <c r="F116" i="48"/>
  <c r="F61" i="48"/>
  <c r="F10" i="48"/>
  <c r="F26" i="51"/>
  <c r="F28" i="51"/>
  <c r="F30" i="51"/>
  <c r="F32" i="51"/>
  <c r="F34" i="51"/>
  <c r="F36" i="51"/>
  <c r="F38" i="51"/>
  <c r="F40" i="51"/>
  <c r="F42" i="51"/>
  <c r="F44" i="51"/>
  <c r="F46" i="51"/>
  <c r="F48" i="51"/>
  <c r="F50" i="51"/>
  <c r="F52" i="51"/>
  <c r="F54" i="51"/>
  <c r="F56" i="51"/>
  <c r="F85" i="51"/>
  <c r="F87" i="51"/>
  <c r="F90" i="51"/>
  <c r="F92" i="51"/>
  <c r="F94" i="51"/>
  <c r="F135" i="51"/>
  <c r="F137" i="51"/>
  <c r="F139" i="51"/>
  <c r="F141" i="51"/>
  <c r="F143" i="51"/>
  <c r="F145" i="51"/>
  <c r="F147" i="51"/>
  <c r="F149" i="51"/>
  <c r="F151" i="51"/>
  <c r="F153" i="51"/>
  <c r="F10" i="51"/>
  <c r="F12" i="51"/>
  <c r="F14" i="51"/>
  <c r="F15" i="51"/>
  <c r="F17" i="51"/>
  <c r="F19" i="51"/>
  <c r="F21" i="51"/>
  <c r="F62" i="51"/>
  <c r="F64" i="51"/>
  <c r="F66" i="51"/>
  <c r="F68" i="51"/>
  <c r="F70" i="51"/>
  <c r="F72" i="51"/>
  <c r="F73" i="51"/>
  <c r="F98" i="51"/>
  <c r="F100" i="51"/>
  <c r="F102" i="51"/>
  <c r="F104" i="51"/>
  <c r="F106" i="51"/>
  <c r="F108" i="51"/>
  <c r="F110" i="51"/>
  <c r="F112" i="51"/>
  <c r="F114" i="51"/>
  <c r="F116" i="51"/>
  <c r="F118" i="51"/>
  <c r="F120" i="51"/>
  <c r="F122" i="51"/>
  <c r="F124" i="51"/>
  <c r="F126" i="51"/>
  <c r="F128" i="51"/>
  <c r="F130" i="51"/>
  <c r="F25" i="51"/>
  <c r="F27" i="51"/>
  <c r="F29" i="51"/>
  <c r="F31" i="51"/>
  <c r="F33" i="51"/>
  <c r="F35" i="51"/>
  <c r="F37" i="51"/>
  <c r="F39" i="51"/>
  <c r="F41" i="51"/>
  <c r="F43" i="51"/>
  <c r="F45" i="51"/>
  <c r="F47" i="51"/>
  <c r="F49" i="51"/>
  <c r="F51" i="51"/>
  <c r="F53" i="51"/>
  <c r="F55" i="51"/>
  <c r="F57" i="51"/>
  <c r="F84" i="51"/>
  <c r="F86" i="51"/>
  <c r="F88" i="51"/>
  <c r="F89" i="51"/>
  <c r="F91" i="51"/>
  <c r="F93" i="51"/>
  <c r="F134" i="51"/>
  <c r="F136" i="51"/>
  <c r="F138" i="51"/>
  <c r="F140" i="51"/>
  <c r="F142" i="51"/>
  <c r="F144" i="51"/>
  <c r="F146" i="51"/>
  <c r="F148" i="51"/>
  <c r="F150" i="51"/>
  <c r="F152" i="51"/>
  <c r="F11" i="51"/>
  <c r="F13" i="51"/>
  <c r="F16" i="51"/>
  <c r="F18" i="51"/>
  <c r="F20" i="51"/>
  <c r="F61" i="51"/>
  <c r="F63" i="51"/>
  <c r="F65" i="51"/>
  <c r="F67" i="51"/>
  <c r="F69" i="51"/>
  <c r="F71" i="51"/>
  <c r="F99" i="51"/>
  <c r="F101" i="51"/>
  <c r="F103" i="51"/>
  <c r="F105" i="51"/>
  <c r="F107" i="51"/>
  <c r="F109" i="51"/>
  <c r="F111" i="51"/>
  <c r="F113" i="51"/>
  <c r="F115" i="51"/>
  <c r="F117" i="51"/>
  <c r="F119" i="51"/>
  <c r="F121" i="51"/>
  <c r="F123" i="51"/>
  <c r="F125" i="51"/>
  <c r="F127" i="51"/>
  <c r="F94" i="50"/>
  <c r="F96" i="50"/>
  <c r="F98" i="50"/>
  <c r="F100" i="50"/>
  <c r="F102" i="50"/>
  <c r="F104" i="50"/>
  <c r="F106" i="50"/>
  <c r="F108" i="50"/>
  <c r="F127" i="50"/>
  <c r="F129" i="50"/>
  <c r="F131" i="50"/>
  <c r="F8" i="50"/>
  <c r="F10" i="50"/>
  <c r="F12" i="50"/>
  <c r="F14" i="50"/>
  <c r="F19" i="50"/>
  <c r="F21" i="50"/>
  <c r="F23" i="50"/>
  <c r="F25" i="50"/>
  <c r="F43" i="50"/>
  <c r="F45" i="50"/>
  <c r="F47" i="50"/>
  <c r="F49" i="50"/>
  <c r="F54" i="50"/>
  <c r="F56" i="50"/>
  <c r="F58" i="50"/>
  <c r="F62" i="50"/>
  <c r="F64" i="50"/>
  <c r="F66" i="50"/>
  <c r="F68" i="50"/>
  <c r="F73" i="50"/>
  <c r="F75" i="50"/>
  <c r="F77" i="50"/>
  <c r="F83" i="50"/>
  <c r="F85" i="50"/>
  <c r="F87" i="50"/>
  <c r="F89" i="50"/>
  <c r="F119" i="50"/>
  <c r="F93" i="50"/>
  <c r="F95" i="50"/>
  <c r="F97" i="50"/>
  <c r="F99" i="50"/>
  <c r="F101" i="50"/>
  <c r="F103" i="50"/>
  <c r="F105" i="50"/>
  <c r="F107" i="50"/>
  <c r="F126" i="50"/>
  <c r="F128" i="50"/>
  <c r="F130" i="50"/>
  <c r="F9" i="50"/>
  <c r="F11" i="50"/>
  <c r="F13" i="50"/>
  <c r="F15" i="50"/>
  <c r="F20" i="50"/>
  <c r="F22" i="50"/>
  <c r="F24" i="50"/>
  <c r="F42" i="50"/>
  <c r="F44" i="50"/>
  <c r="F46" i="50"/>
  <c r="F48" i="50"/>
  <c r="F53" i="50"/>
  <c r="F55" i="50"/>
  <c r="F57" i="50"/>
  <c r="F63" i="50"/>
  <c r="F65" i="50"/>
  <c r="F67" i="50"/>
  <c r="F69" i="50"/>
  <c r="F74" i="50"/>
  <c r="F76" i="50"/>
  <c r="F78" i="50"/>
  <c r="F82" i="50"/>
  <c r="F84" i="50"/>
  <c r="F86" i="50"/>
  <c r="F88" i="50"/>
  <c r="F118" i="50"/>
  <c r="F336" i="36" l="1"/>
  <c r="G5" i="35"/>
  <c r="G661" i="35" s="1"/>
  <c r="G194" i="35"/>
  <c r="G174" i="35"/>
  <c r="G128" i="35"/>
  <c r="G202" i="35" l="1"/>
  <c r="G248" i="35"/>
  <c r="G270" i="35"/>
  <c r="G275" i="35"/>
  <c r="G314" i="35"/>
  <c r="G326" i="35"/>
  <c r="G21" i="35"/>
  <c r="G47" i="35"/>
  <c r="G395" i="35"/>
  <c r="G13" i="35"/>
  <c r="G34" i="35"/>
  <c r="G76" i="35"/>
  <c r="G84" i="35"/>
  <c r="G99" i="35"/>
  <c r="G123" i="35"/>
  <c r="G495" i="35"/>
  <c r="G153" i="35"/>
  <c r="G348" i="35"/>
  <c r="G58" i="35"/>
  <c r="G109" i="35"/>
  <c r="G165" i="35"/>
  <c r="G226" i="35"/>
  <c r="G306" i="35"/>
  <c r="G357" i="35"/>
  <c r="G376" i="35"/>
  <c r="G538" i="35"/>
  <c r="G415" i="35"/>
  <c r="G420" i="35"/>
  <c r="G477" i="35"/>
  <c r="G16" i="35"/>
  <c r="G39" i="35"/>
  <c r="G73" i="35"/>
  <c r="G103" i="35"/>
  <c r="G138" i="35"/>
  <c r="G189" i="35"/>
  <c r="G231" i="35"/>
  <c r="G288" i="35"/>
  <c r="G340" i="35"/>
  <c r="G382" i="35"/>
  <c r="G432" i="35"/>
  <c r="G674" i="35"/>
  <c r="G24" i="35"/>
  <c r="G42" i="35"/>
  <c r="G61" i="35"/>
  <c r="G88" i="35"/>
  <c r="G113" i="35"/>
  <c r="G145" i="35"/>
  <c r="G180" i="35"/>
  <c r="G208" i="35"/>
  <c r="G253" i="35"/>
  <c r="G293" i="35"/>
  <c r="G331" i="35"/>
  <c r="G366" i="35"/>
  <c r="G400" i="35"/>
  <c r="G437" i="35"/>
  <c r="G561" i="35"/>
  <c r="G9" i="35"/>
  <c r="G17" i="35"/>
  <c r="G25" i="35"/>
  <c r="G35" i="35"/>
  <c r="G43" i="35"/>
  <c r="G62" i="35"/>
  <c r="G77" i="35"/>
  <c r="G89" i="35"/>
  <c r="G104" i="35"/>
  <c r="G116" i="35"/>
  <c r="G129" i="35"/>
  <c r="G146" i="35"/>
  <c r="G168" i="35"/>
  <c r="G181" i="35"/>
  <c r="G196" i="35"/>
  <c r="G210" i="35"/>
  <c r="G233" i="35"/>
  <c r="G254" i="35"/>
  <c r="G278" i="35"/>
  <c r="G294" i="35"/>
  <c r="G315" i="35"/>
  <c r="G334" i="35"/>
  <c r="G349" i="35"/>
  <c r="G368" i="35"/>
  <c r="G384" i="35"/>
  <c r="G402" i="35"/>
  <c r="G421" i="35"/>
  <c r="G449" i="35"/>
  <c r="G507" i="35"/>
  <c r="G579" i="35"/>
  <c r="G12" i="35"/>
  <c r="G20" i="35"/>
  <c r="G38" i="35"/>
  <c r="G46" i="35"/>
  <c r="G72" i="35"/>
  <c r="G83" i="35"/>
  <c r="G97" i="35"/>
  <c r="G108" i="35"/>
  <c r="G121" i="35"/>
  <c r="G135" i="35"/>
  <c r="G151" i="35"/>
  <c r="G173" i="35"/>
  <c r="G186" i="35"/>
  <c r="G201" i="35"/>
  <c r="G225" i="35"/>
  <c r="G245" i="35"/>
  <c r="G269" i="35"/>
  <c r="G286" i="35"/>
  <c r="G304" i="35"/>
  <c r="G324" i="35"/>
  <c r="G339" i="35"/>
  <c r="G354" i="35"/>
  <c r="G375" i="35"/>
  <c r="G394" i="35"/>
  <c r="G427" i="35"/>
  <c r="G464" i="35"/>
  <c r="G522" i="35"/>
  <c r="G607" i="35"/>
  <c r="G10" i="35"/>
  <c r="G14" i="35"/>
  <c r="G18" i="35"/>
  <c r="G22" i="35"/>
  <c r="G26" i="35"/>
  <c r="G36" i="35"/>
  <c r="G40" i="35"/>
  <c r="G44" i="35"/>
  <c r="G48" i="35"/>
  <c r="G59" i="35"/>
  <c r="G70" i="35"/>
  <c r="G74" i="35"/>
  <c r="G78" i="35"/>
  <c r="G85" i="35"/>
  <c r="G91" i="35"/>
  <c r="G100" i="35"/>
  <c r="G105" i="35"/>
  <c r="G111" i="35"/>
  <c r="G117" i="35"/>
  <c r="G124" i="35"/>
  <c r="G132" i="35"/>
  <c r="G141" i="35"/>
  <c r="G147" i="35"/>
  <c r="G162" i="35"/>
  <c r="G169" i="35"/>
  <c r="G176" i="35"/>
  <c r="G184" i="35"/>
  <c r="G190" i="35"/>
  <c r="G197" i="35"/>
  <c r="G205" i="35"/>
  <c r="G221" i="35"/>
  <c r="G227" i="35"/>
  <c r="G235" i="35"/>
  <c r="G249" i="35"/>
  <c r="G265" i="35"/>
  <c r="G273" i="35"/>
  <c r="G279" i="35"/>
  <c r="G289" i="35"/>
  <c r="G301" i="35"/>
  <c r="G310" i="35"/>
  <c r="G316" i="35"/>
  <c r="G328" i="35"/>
  <c r="G335" i="35"/>
  <c r="G342" i="35"/>
  <c r="G352" i="35"/>
  <c r="G362" i="35"/>
  <c r="G369" i="35"/>
  <c r="G379" i="35"/>
  <c r="G390" i="35"/>
  <c r="G396" i="35"/>
  <c r="G404" i="35"/>
  <c r="G416" i="35"/>
  <c r="G423" i="35"/>
  <c r="G435" i="35"/>
  <c r="G442" i="35"/>
  <c r="G456" i="35"/>
  <c r="G472" i="35"/>
  <c r="G485" i="35"/>
  <c r="G499" i="35"/>
  <c r="G515" i="35"/>
  <c r="G530" i="35"/>
  <c r="G548" i="35"/>
  <c r="G575" i="35"/>
  <c r="G592" i="35"/>
  <c r="G639" i="35"/>
  <c r="G281" i="35"/>
  <c r="G441" i="35"/>
  <c r="G453" i="35"/>
  <c r="G465" i="35"/>
  <c r="G481" i="35"/>
  <c r="G498" i="35"/>
  <c r="G511" i="35"/>
  <c r="G527" i="35"/>
  <c r="G539" i="35"/>
  <c r="G564" i="35"/>
  <c r="G591" i="35"/>
  <c r="G620" i="35"/>
  <c r="G11" i="35"/>
  <c r="G15" i="35"/>
  <c r="G19" i="35"/>
  <c r="G23" i="35"/>
  <c r="G37" i="35"/>
  <c r="G41" i="35"/>
  <c r="G45" i="35"/>
  <c r="G49" i="35"/>
  <c r="G60" i="35"/>
  <c r="G71" i="35"/>
  <c r="G75" i="35"/>
  <c r="G79" i="35"/>
  <c r="G87" i="35"/>
  <c r="G96" i="35"/>
  <c r="G101" i="35"/>
  <c r="G107" i="35"/>
  <c r="G112" i="35"/>
  <c r="G119" i="35"/>
  <c r="G127" i="35"/>
  <c r="G133" i="35"/>
  <c r="G142" i="35"/>
  <c r="G150" i="35"/>
  <c r="G164" i="35"/>
  <c r="G170" i="35"/>
  <c r="G178" i="35"/>
  <c r="G185" i="35"/>
  <c r="G192" i="35"/>
  <c r="G200" i="35"/>
  <c r="G206" i="35"/>
  <c r="G222" i="35"/>
  <c r="G230" i="35"/>
  <c r="G244" i="35"/>
  <c r="G250" i="35"/>
  <c r="G267" i="35"/>
  <c r="G274" i="35"/>
  <c r="G284" i="35"/>
  <c r="G292" i="35"/>
  <c r="G302" i="35"/>
  <c r="G311" i="35"/>
  <c r="G323" i="35"/>
  <c r="G330" i="35"/>
  <c r="G336" i="35"/>
  <c r="G346" i="35"/>
  <c r="G353" i="35"/>
  <c r="G364" i="35"/>
  <c r="G372" i="35"/>
  <c r="G380" i="35"/>
  <c r="G391" i="35"/>
  <c r="G399" i="35"/>
  <c r="G417" i="35"/>
  <c r="G425" i="35"/>
  <c r="G436" i="35"/>
  <c r="G445" i="35"/>
  <c r="G461" i="35"/>
  <c r="G473" i="35"/>
  <c r="G490" i="35"/>
  <c r="G506" i="35"/>
  <c r="G519" i="35"/>
  <c r="G531" i="35"/>
  <c r="G552" i="35"/>
  <c r="G578" i="35"/>
  <c r="G596" i="35"/>
  <c r="G255" i="35"/>
  <c r="G240" i="35"/>
  <c r="G648" i="35"/>
  <c r="G619" i="35"/>
  <c r="G595" i="35"/>
  <c r="G582" i="35"/>
  <c r="G574" i="35"/>
  <c r="G560" i="35"/>
  <c r="G547" i="35"/>
  <c r="G534" i="35"/>
  <c r="G526" i="35"/>
  <c r="G518" i="35"/>
  <c r="G510" i="35"/>
  <c r="G502" i="35"/>
  <c r="G494" i="35"/>
  <c r="G484" i="35"/>
  <c r="G476" i="35"/>
  <c r="G468" i="35"/>
  <c r="G460" i="35"/>
  <c r="G452" i="35"/>
  <c r="G444" i="35"/>
  <c r="G438" i="35"/>
  <c r="G434" i="35"/>
  <c r="G426" i="35"/>
  <c r="G422" i="35"/>
  <c r="G418" i="35"/>
  <c r="G414" i="35"/>
  <c r="G405" i="35"/>
  <c r="G401" i="35"/>
  <c r="G397" i="35"/>
  <c r="G393" i="35"/>
  <c r="G385" i="35"/>
  <c r="G381" i="35"/>
  <c r="G377" i="35"/>
  <c r="G371" i="35"/>
  <c r="G367" i="35"/>
  <c r="G363" i="35"/>
  <c r="G355" i="35"/>
  <c r="G351" i="35"/>
  <c r="G347" i="35"/>
  <c r="G341" i="35"/>
  <c r="G337" i="35"/>
  <c r="G333" i="35"/>
  <c r="G329" i="35"/>
  <c r="G325" i="35"/>
  <c r="G317" i="35"/>
  <c r="G313" i="35"/>
  <c r="G307" i="35"/>
  <c r="G303" i="35"/>
  <c r="G299" i="35"/>
  <c r="G291" i="35"/>
  <c r="G287" i="35"/>
  <c r="G280" i="35"/>
  <c r="G276" i="35"/>
  <c r="G272" i="35"/>
  <c r="G268" i="35"/>
  <c r="G264" i="35"/>
  <c r="G251" i="35"/>
  <c r="G247" i="35"/>
  <c r="G236" i="35"/>
  <c r="G232" i="35"/>
  <c r="G228" i="35"/>
  <c r="G224" i="35"/>
  <c r="G220" i="35"/>
  <c r="G207" i="35"/>
  <c r="G203" i="35"/>
  <c r="G199" i="35"/>
  <c r="G195" i="35"/>
  <c r="G191" i="35"/>
  <c r="G187" i="35"/>
  <c r="G183" i="35"/>
  <c r="G179" i="35"/>
  <c r="G175" i="35"/>
  <c r="G171" i="35"/>
  <c r="G167" i="35"/>
  <c r="G163" i="35"/>
  <c r="G152" i="35"/>
  <c r="G148" i="35"/>
  <c r="G144" i="35"/>
  <c r="G140" i="35"/>
  <c r="G134" i="35"/>
  <c r="G130" i="35"/>
  <c r="G126" i="35"/>
  <c r="G122" i="35"/>
  <c r="G118" i="35"/>
  <c r="G114" i="35"/>
  <c r="G82" i="35"/>
  <c r="G86" i="35"/>
  <c r="G90" i="35"/>
  <c r="G98" i="35"/>
  <c r="G102" i="35"/>
  <c r="G106" i="35"/>
  <c r="G110" i="35"/>
  <c r="G115" i="35"/>
  <c r="G120" i="35"/>
  <c r="G125" i="35"/>
  <c r="G131" i="35"/>
  <c r="G136" i="35"/>
  <c r="G143" i="35"/>
  <c r="G149" i="35"/>
  <c r="G161" i="35"/>
  <c r="G166" i="35"/>
  <c r="G172" i="35"/>
  <c r="G177" i="35"/>
  <c r="G182" i="35"/>
  <c r="G188" i="35"/>
  <c r="G193" i="35"/>
  <c r="G198" i="35"/>
  <c r="G204" i="35"/>
  <c r="G209" i="35"/>
  <c r="G223" i="35"/>
  <c r="G229" i="35"/>
  <c r="G234" i="35"/>
  <c r="G246" i="35"/>
  <c r="G252" i="35"/>
  <c r="G266" i="35"/>
  <c r="G271" i="35"/>
  <c r="G277" i="35"/>
  <c r="G285" i="35"/>
  <c r="G290" i="35"/>
  <c r="G300" i="35"/>
  <c r="G305" i="35"/>
  <c r="G312" i="35"/>
  <c r="G318" i="35"/>
  <c r="G327" i="35"/>
  <c r="G332" i="35"/>
  <c r="G338" i="35"/>
  <c r="G345" i="35"/>
  <c r="G350" i="35"/>
  <c r="G356" i="35"/>
  <c r="G365" i="35"/>
  <c r="G370" i="35"/>
  <c r="G378" i="35"/>
  <c r="G383" i="35"/>
  <c r="G392" i="35"/>
  <c r="G398" i="35"/>
  <c r="G403" i="35"/>
  <c r="G413" i="35"/>
  <c r="G419" i="35"/>
  <c r="G424" i="35"/>
  <c r="G433" i="35"/>
  <c r="G440" i="35"/>
  <c r="G448" i="35"/>
  <c r="G457" i="35"/>
  <c r="G469" i="35"/>
  <c r="G480" i="35"/>
  <c r="G491" i="35"/>
  <c r="G503" i="35"/>
  <c r="G514" i="35"/>
  <c r="G523" i="35"/>
  <c r="G535" i="35"/>
  <c r="G551" i="35"/>
  <c r="G565" i="35"/>
  <c r="G588" i="35"/>
  <c r="G606" i="35"/>
  <c r="G640" i="35"/>
  <c r="G258" i="35"/>
  <c r="G660" i="35"/>
  <c r="G665" i="35"/>
  <c r="G239" i="35"/>
  <c r="G257" i="35"/>
  <c r="G238" i="35"/>
  <c r="G256" i="35"/>
  <c r="G647" i="35"/>
  <c r="G673" i="35"/>
  <c r="G241" i="35"/>
  <c r="G237" i="35"/>
  <c r="F94" i="36"/>
  <c r="F351" i="36"/>
  <c r="F347" i="36"/>
  <c r="F343" i="36"/>
  <c r="F339" i="36"/>
  <c r="F325" i="36"/>
  <c r="F321" i="36"/>
  <c r="F317" i="36"/>
  <c r="F313" i="36"/>
  <c r="F309" i="36"/>
  <c r="F289" i="36"/>
  <c r="F285" i="36"/>
  <c r="F281" i="36"/>
  <c r="F277" i="36"/>
  <c r="F263" i="36"/>
  <c r="F259" i="36"/>
  <c r="F255" i="36"/>
  <c r="F251" i="36"/>
  <c r="F231" i="36"/>
  <c r="F227" i="36"/>
  <c r="F223" i="36"/>
  <c r="F219" i="36"/>
  <c r="F205" i="36"/>
  <c r="F201" i="36"/>
  <c r="F197" i="36"/>
  <c r="F193" i="36"/>
  <c r="F189" i="36"/>
  <c r="F106" i="36"/>
  <c r="F102" i="36"/>
  <c r="F98" i="36"/>
  <c r="F85" i="36"/>
  <c r="F81" i="36"/>
  <c r="F77" i="36"/>
  <c r="F73" i="36"/>
  <c r="F69" i="36"/>
  <c r="F50" i="36"/>
  <c r="F46" i="36"/>
  <c r="F42" i="36"/>
  <c r="F38" i="36"/>
  <c r="F24" i="36"/>
  <c r="F20" i="36"/>
  <c r="F16" i="36"/>
  <c r="F12" i="36"/>
  <c r="F350" i="36"/>
  <c r="F346" i="36"/>
  <c r="F342" i="36"/>
  <c r="F338" i="36"/>
  <c r="F324" i="36"/>
  <c r="F320" i="36"/>
  <c r="F316" i="36"/>
  <c r="F312" i="36"/>
  <c r="F308" i="36"/>
  <c r="F288" i="36"/>
  <c r="F284" i="36"/>
  <c r="F280" i="36"/>
  <c r="F276" i="36"/>
  <c r="F262" i="36"/>
  <c r="F258" i="36"/>
  <c r="F254" i="36"/>
  <c r="F250" i="36"/>
  <c r="F230" i="36"/>
  <c r="F226" i="36"/>
  <c r="F222" i="36"/>
  <c r="F218" i="36"/>
  <c r="F204" i="36"/>
  <c r="F200" i="36"/>
  <c r="F196" i="36"/>
  <c r="F192" i="36"/>
  <c r="F188" i="36"/>
  <c r="F105" i="36"/>
  <c r="F101" i="36"/>
  <c r="F97" i="36"/>
  <c r="F84" i="36"/>
  <c r="F80" i="36"/>
  <c r="F76" i="36"/>
  <c r="F72" i="36"/>
  <c r="F68" i="36"/>
  <c r="F49" i="36"/>
  <c r="F45" i="36"/>
  <c r="F41" i="36"/>
  <c r="F27" i="36"/>
  <c r="F23" i="36"/>
  <c r="F19" i="36"/>
  <c r="F15" i="36"/>
  <c r="F11" i="36"/>
  <c r="F349" i="36"/>
  <c r="F345" i="36"/>
  <c r="F341" i="36"/>
  <c r="F337" i="36"/>
  <c r="F323" i="36"/>
  <c r="F319" i="36"/>
  <c r="F315" i="36"/>
  <c r="F311" i="36"/>
  <c r="F291" i="36"/>
  <c r="F287" i="36"/>
  <c r="F283" i="36"/>
  <c r="F279" i="36"/>
  <c r="F265" i="36"/>
  <c r="F261" i="36"/>
  <c r="F257" i="36"/>
  <c r="F253" i="36"/>
  <c r="F249" i="36"/>
  <c r="F229" i="36"/>
  <c r="F225" i="36"/>
  <c r="F221" i="36"/>
  <c r="F217" i="36"/>
  <c r="F203" i="36"/>
  <c r="F199" i="36"/>
  <c r="F195" i="36"/>
  <c r="F191" i="36"/>
  <c r="F17" i="36"/>
  <c r="F25" i="36"/>
  <c r="F43" i="36"/>
  <c r="F51" i="36"/>
  <c r="F74" i="36"/>
  <c r="F82" i="36"/>
  <c r="F99" i="36"/>
  <c r="F107" i="36"/>
  <c r="F194" i="36"/>
  <c r="F220" i="36"/>
  <c r="F252" i="36"/>
  <c r="F278" i="36"/>
  <c r="F310" i="36"/>
  <c r="F26" i="36"/>
  <c r="F44" i="36"/>
  <c r="F75" i="36"/>
  <c r="F100" i="36"/>
  <c r="F198" i="36"/>
  <c r="F256" i="36"/>
  <c r="F282" i="36"/>
  <c r="F340" i="36"/>
  <c r="F13" i="36"/>
  <c r="F21" i="36"/>
  <c r="F39" i="36"/>
  <c r="F47" i="36"/>
  <c r="F70" i="36"/>
  <c r="F78" i="36"/>
  <c r="F95" i="36"/>
  <c r="F103" i="36"/>
  <c r="F202" i="36"/>
  <c r="F228" i="36"/>
  <c r="F260" i="36"/>
  <c r="F286" i="36"/>
  <c r="F318" i="36"/>
  <c r="F344" i="36"/>
  <c r="F10" i="36"/>
  <c r="F18" i="36"/>
  <c r="F52" i="36"/>
  <c r="F83" i="36"/>
  <c r="F108" i="36"/>
  <c r="F224" i="36"/>
  <c r="F314" i="36"/>
  <c r="F14" i="36"/>
  <c r="F22" i="36"/>
  <c r="F40" i="36"/>
  <c r="F48" i="36"/>
  <c r="F71" i="36"/>
  <c r="F79" i="36"/>
  <c r="F96" i="36"/>
  <c r="F104" i="36"/>
  <c r="F190" i="36"/>
  <c r="F216" i="36"/>
  <c r="F248" i="36"/>
  <c r="F264" i="36"/>
  <c r="F290" i="36"/>
  <c r="F322" i="36"/>
  <c r="F348" i="36"/>
  <c r="G446" i="35"/>
  <c r="G450" i="35"/>
  <c r="G454" i="35"/>
  <c r="G458" i="35"/>
  <c r="G462" i="35"/>
  <c r="G466" i="35"/>
  <c r="G470" i="35"/>
  <c r="G474" i="35"/>
  <c r="G478" i="35"/>
  <c r="G482" i="35"/>
  <c r="G486" i="35"/>
  <c r="G492" i="35"/>
  <c r="G496" i="35"/>
  <c r="G500" i="35"/>
  <c r="G504" i="35"/>
  <c r="G508" i="35"/>
  <c r="G512" i="35"/>
  <c r="G516" i="35"/>
  <c r="G520" i="35"/>
  <c r="G524" i="35"/>
  <c r="G528" i="35"/>
  <c r="G532" i="35"/>
  <c r="G536" i="35"/>
  <c r="G545" i="35"/>
  <c r="G549" i="35"/>
  <c r="G553" i="35"/>
  <c r="G562" i="35"/>
  <c r="G566" i="35"/>
  <c r="G576" i="35"/>
  <c r="G580" i="35"/>
  <c r="G589" i="35"/>
  <c r="G593" i="35"/>
  <c r="G602" i="35"/>
  <c r="G610" i="35"/>
  <c r="G623" i="35"/>
  <c r="G643" i="35"/>
  <c r="G651" i="35"/>
  <c r="G664" i="35"/>
  <c r="G676" i="35"/>
  <c r="G439" i="35"/>
  <c r="G443" i="35"/>
  <c r="G447" i="35"/>
  <c r="G451" i="35"/>
  <c r="G455" i="35"/>
  <c r="G459" i="35"/>
  <c r="G463" i="35"/>
  <c r="G467" i="35"/>
  <c r="G471" i="35"/>
  <c r="G475" i="35"/>
  <c r="G479" i="35"/>
  <c r="G483" i="35"/>
  <c r="G487" i="35"/>
  <c r="G493" i="35"/>
  <c r="G497" i="35"/>
  <c r="G501" i="35"/>
  <c r="G505" i="35"/>
  <c r="G509" i="35"/>
  <c r="G513" i="35"/>
  <c r="G517" i="35"/>
  <c r="G521" i="35"/>
  <c r="G525" i="35"/>
  <c r="G529" i="35"/>
  <c r="G533" i="35"/>
  <c r="G537" i="35"/>
  <c r="G546" i="35"/>
  <c r="G550" i="35"/>
  <c r="G559" i="35"/>
  <c r="G563" i="35"/>
  <c r="G567" i="35"/>
  <c r="G577" i="35"/>
  <c r="G581" i="35"/>
  <c r="G590" i="35"/>
  <c r="G594" i="35"/>
  <c r="G603" i="35"/>
  <c r="G616" i="35"/>
  <c r="G624" i="35"/>
  <c r="G644" i="35"/>
  <c r="G652" i="35"/>
  <c r="G604" i="35"/>
  <c r="G608" i="35"/>
  <c r="G617" i="35"/>
  <c r="G621" i="35"/>
  <c r="G637" i="35"/>
  <c r="G641" i="35"/>
  <c r="G645" i="35"/>
  <c r="G649" i="35"/>
  <c r="G658" i="35"/>
  <c r="G662" i="35"/>
  <c r="G666" i="35"/>
  <c r="G675" i="35"/>
  <c r="G605" i="35"/>
  <c r="G609" i="35"/>
  <c r="G618" i="35"/>
  <c r="G622" i="35"/>
  <c r="G638" i="35"/>
  <c r="G642" i="35"/>
  <c r="G646" i="35"/>
  <c r="G650" i="35"/>
  <c r="G659" i="35"/>
  <c r="G663" i="35"/>
  <c r="G672" i="35"/>
  <c r="G453" i="24" l="1"/>
  <c r="G229" i="24"/>
  <c r="G5" i="24"/>
  <c r="G224" i="24" l="1"/>
  <c r="G217" i="24"/>
  <c r="G189" i="24"/>
  <c r="G193" i="24"/>
  <c r="G197" i="24"/>
  <c r="G185" i="24"/>
  <c r="G192" i="24"/>
  <c r="G223" i="24"/>
  <c r="G186" i="24"/>
  <c r="G190" i="24"/>
  <c r="G194" i="24"/>
  <c r="G198" i="24"/>
  <c r="G219" i="24"/>
  <c r="G196" i="24"/>
  <c r="G220" i="24"/>
  <c r="G187" i="24"/>
  <c r="G191" i="24"/>
  <c r="G195" i="24"/>
  <c r="G199" i="24"/>
  <c r="G188" i="24"/>
  <c r="G200" i="24"/>
  <c r="G25" i="24"/>
  <c r="G176" i="24"/>
  <c r="G161" i="24"/>
  <c r="G165" i="24"/>
  <c r="G142" i="24"/>
  <c r="G146" i="24"/>
  <c r="G150" i="24"/>
  <c r="G154" i="24"/>
  <c r="G121" i="24"/>
  <c r="G125" i="24"/>
  <c r="G129" i="24"/>
  <c r="G133" i="24"/>
  <c r="G96" i="24"/>
  <c r="G100" i="24"/>
  <c r="G104" i="24"/>
  <c r="G95" i="24"/>
  <c r="G160" i="24"/>
  <c r="G140" i="24"/>
  <c r="G135" i="24"/>
  <c r="G102" i="24"/>
  <c r="G174" i="24"/>
  <c r="G145" i="24"/>
  <c r="G120" i="24"/>
  <c r="G128" i="24"/>
  <c r="G99" i="24"/>
  <c r="G107" i="24"/>
  <c r="G177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178" i="24"/>
  <c r="G163" i="24"/>
  <c r="G144" i="24"/>
  <c r="G148" i="24"/>
  <c r="G152" i="24"/>
  <c r="G123" i="24"/>
  <c r="G127" i="24"/>
  <c r="G131" i="24"/>
  <c r="G98" i="24"/>
  <c r="G106" i="24"/>
  <c r="G175" i="24"/>
  <c r="G164" i="24"/>
  <c r="G141" i="24"/>
  <c r="G149" i="24"/>
  <c r="G153" i="24"/>
  <c r="G124" i="24"/>
  <c r="G132" i="24"/>
  <c r="G119" i="24"/>
  <c r="G103" i="24"/>
  <c r="G66" i="24"/>
  <c r="G70" i="24"/>
  <c r="G74" i="24"/>
  <c r="G78" i="24"/>
  <c r="G82" i="24"/>
  <c r="G86" i="24"/>
  <c r="G90" i="24"/>
  <c r="G41" i="24"/>
  <c r="G45" i="24"/>
  <c r="G49" i="24"/>
  <c r="G53" i="24"/>
  <c r="G38" i="24"/>
  <c r="G64" i="24"/>
  <c r="G72" i="24"/>
  <c r="G80" i="24"/>
  <c r="G88" i="24"/>
  <c r="G43" i="24"/>
  <c r="G51" i="24"/>
  <c r="G69" i="24"/>
  <c r="G73" i="24"/>
  <c r="G81" i="24"/>
  <c r="G89" i="24"/>
  <c r="G44" i="24"/>
  <c r="G52" i="24"/>
  <c r="G67" i="24"/>
  <c r="G71" i="24"/>
  <c r="G75" i="24"/>
  <c r="G79" i="24"/>
  <c r="G83" i="24"/>
  <c r="G87" i="24"/>
  <c r="G63" i="24"/>
  <c r="G42" i="24"/>
  <c r="G46" i="24"/>
  <c r="G50" i="24"/>
  <c r="G54" i="24"/>
  <c r="G68" i="24"/>
  <c r="G76" i="24"/>
  <c r="G84" i="24"/>
  <c r="G39" i="24"/>
  <c r="G47" i="24"/>
  <c r="G55" i="24"/>
  <c r="G65" i="24"/>
  <c r="G77" i="24"/>
  <c r="G85" i="24"/>
  <c r="G40" i="24"/>
  <c r="G48" i="24"/>
  <c r="G56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58" i="24" l="1"/>
  <c r="G339" i="24" l="1"/>
  <c r="G441" i="24"/>
  <c r="G410" i="24"/>
  <c r="G433" i="24"/>
  <c r="G249" i="24"/>
  <c r="G322" i="24"/>
  <c r="G110" i="24"/>
  <c r="G33" i="24"/>
  <c r="G109" i="24"/>
  <c r="G57" i="24"/>
  <c r="G108" i="24"/>
  <c r="G34" i="24"/>
  <c r="G111" i="24"/>
  <c r="G527" i="24"/>
  <c r="G594" i="24"/>
  <c r="G408" i="24"/>
  <c r="G321" i="24"/>
  <c r="G409" i="24"/>
  <c r="G255" i="24"/>
  <c r="G461" i="24"/>
  <c r="G489" i="24"/>
  <c r="G542" i="24"/>
  <c r="G547" i="24"/>
  <c r="G506" i="24"/>
  <c r="G561" i="24"/>
  <c r="G501" i="24"/>
  <c r="G526" i="24"/>
  <c r="G572" i="24"/>
  <c r="G464" i="24"/>
  <c r="G491" i="24"/>
  <c r="G517" i="24"/>
  <c r="G544" i="24"/>
  <c r="G569" i="24"/>
  <c r="G486" i="24"/>
  <c r="G502" i="24"/>
  <c r="G519" i="24"/>
  <c r="G533" i="24"/>
  <c r="G540" i="24"/>
  <c r="G562" i="24"/>
  <c r="G571" i="24"/>
  <c r="G581" i="24"/>
  <c r="G459" i="24"/>
  <c r="G294" i="24"/>
  <c r="G503" i="24"/>
  <c r="G531" i="24"/>
  <c r="G558" i="24"/>
  <c r="G582" i="24"/>
  <c r="G595" i="24"/>
  <c r="G460" i="24"/>
  <c r="G457" i="24"/>
  <c r="G492" i="24"/>
  <c r="G504" i="24"/>
  <c r="G516" i="24"/>
  <c r="G532" i="24"/>
  <c r="G543" i="24"/>
  <c r="G554" i="24"/>
  <c r="G570" i="24"/>
  <c r="G592" i="24"/>
  <c r="G490" i="24"/>
  <c r="G462" i="24"/>
  <c r="G487" i="24"/>
  <c r="G488" i="24"/>
  <c r="G505" i="24"/>
  <c r="G515" i="24"/>
  <c r="G518" i="24"/>
  <c r="G528" i="24"/>
  <c r="G548" i="24"/>
  <c r="G556" i="24"/>
  <c r="G557" i="24"/>
  <c r="G568" i="24"/>
  <c r="G584" i="24"/>
  <c r="G596" i="24"/>
  <c r="G500" i="24"/>
  <c r="G513" i="24"/>
  <c r="G380" i="24"/>
  <c r="G381" i="24"/>
  <c r="G431" i="24"/>
  <c r="G458" i="24"/>
  <c r="G463" i="24"/>
  <c r="G485" i="24"/>
  <c r="G484" i="24"/>
  <c r="G499" i="24"/>
  <c r="G498" i="24"/>
  <c r="G512" i="24"/>
  <c r="G514" i="24"/>
  <c r="G529" i="24"/>
  <c r="G530" i="24"/>
  <c r="G546" i="24"/>
  <c r="G545" i="24"/>
  <c r="G560" i="24"/>
  <c r="G559" i="24"/>
  <c r="G573" i="24"/>
  <c r="G580" i="24"/>
  <c r="G583" i="24"/>
  <c r="G593" i="24"/>
  <c r="G297" i="24"/>
  <c r="G278" i="24"/>
  <c r="G365" i="24"/>
  <c r="G422" i="24"/>
  <c r="G419" i="24"/>
  <c r="G263" i="24"/>
  <c r="G262" i="24"/>
  <c r="G347" i="24"/>
  <c r="G348" i="24"/>
  <c r="G267" i="24"/>
  <c r="G449" i="24"/>
  <c r="G421" i="24"/>
  <c r="G281" i="24"/>
  <c r="G364" i="24"/>
  <c r="G313" i="24"/>
  <c r="G310" i="24"/>
  <c r="G396" i="24"/>
  <c r="G397" i="24"/>
  <c r="G337" i="24"/>
  <c r="G426" i="24"/>
  <c r="G414" i="24"/>
  <c r="G291" i="24"/>
  <c r="G304" i="24"/>
  <c r="G272" i="24"/>
  <c r="G374" i="24"/>
  <c r="G391" i="24"/>
  <c r="G360" i="24"/>
  <c r="G246" i="24"/>
  <c r="G416" i="24"/>
  <c r="G305" i="24"/>
  <c r="G289" i="24"/>
  <c r="G273" i="24"/>
  <c r="G318" i="24"/>
  <c r="G302" i="24"/>
  <c r="G286" i="24"/>
  <c r="G270" i="24"/>
  <c r="G404" i="24"/>
  <c r="G388" i="24"/>
  <c r="G372" i="24"/>
  <c r="G355" i="24"/>
  <c r="G405" i="24"/>
  <c r="G389" i="24"/>
  <c r="G373" i="24"/>
  <c r="G358" i="24"/>
  <c r="G328" i="24"/>
  <c r="G237" i="24"/>
  <c r="G248" i="24"/>
  <c r="G428" i="24"/>
  <c r="G430" i="24"/>
  <c r="G425" i="24"/>
  <c r="G307" i="24"/>
  <c r="G275" i="24"/>
  <c r="G320" i="24"/>
  <c r="G288" i="24"/>
  <c r="G406" i="24"/>
  <c r="G390" i="24"/>
  <c r="G357" i="24"/>
  <c r="G407" i="24"/>
  <c r="G375" i="24"/>
  <c r="G423" i="24"/>
  <c r="G450" i="24"/>
  <c r="G338" i="24"/>
  <c r="G429" i="24"/>
  <c r="G420" i="24"/>
  <c r="G418" i="24"/>
  <c r="G427" i="24"/>
  <c r="G424" i="24"/>
  <c r="G417" i="24"/>
  <c r="G315" i="24"/>
  <c r="G299" i="24"/>
  <c r="G283" i="24"/>
  <c r="G265" i="24"/>
  <c r="G312" i="24"/>
  <c r="G296" i="24"/>
  <c r="G280" i="24"/>
  <c r="G264" i="24"/>
  <c r="G398" i="24"/>
  <c r="G382" i="24"/>
  <c r="G366" i="24"/>
  <c r="G349" i="24"/>
  <c r="G399" i="24"/>
  <c r="G383" i="24"/>
  <c r="G367" i="24"/>
  <c r="G350" i="24"/>
  <c r="G335" i="24"/>
  <c r="G247" i="24"/>
  <c r="G256" i="24"/>
  <c r="G541" i="24"/>
  <c r="G555" i="24"/>
  <c r="G319" i="24"/>
  <c r="G311" i="24"/>
  <c r="G303" i="24"/>
  <c r="G295" i="24"/>
  <c r="G287" i="24"/>
  <c r="G279" i="24"/>
  <c r="G271" i="24"/>
  <c r="G261" i="24"/>
  <c r="G316" i="24"/>
  <c r="G308" i="24"/>
  <c r="G300" i="24"/>
  <c r="G292" i="24"/>
  <c r="G284" i="24"/>
  <c r="G276" i="24"/>
  <c r="G268" i="24"/>
  <c r="G260" i="24"/>
  <c r="G402" i="24"/>
  <c r="G394" i="24"/>
  <c r="G386" i="24"/>
  <c r="G378" i="24"/>
  <c r="G370" i="24"/>
  <c r="G361" i="24"/>
  <c r="G353" i="24"/>
  <c r="G345" i="24"/>
  <c r="G403" i="24"/>
  <c r="G395" i="24"/>
  <c r="G387" i="24"/>
  <c r="G379" i="24"/>
  <c r="G371" i="24"/>
  <c r="G363" i="24"/>
  <c r="G356" i="24"/>
  <c r="G346" i="24"/>
  <c r="G354" i="24"/>
  <c r="G432" i="24"/>
  <c r="G440" i="24"/>
  <c r="G451" i="24"/>
  <c r="G330" i="24"/>
  <c r="G236" i="24"/>
  <c r="G235" i="24"/>
  <c r="G257" i="24"/>
  <c r="G317" i="24"/>
  <c r="G309" i="24"/>
  <c r="G301" i="24"/>
  <c r="G293" i="24"/>
  <c r="G285" i="24"/>
  <c r="G277" i="24"/>
  <c r="G269" i="24"/>
  <c r="G259" i="24"/>
  <c r="G314" i="24"/>
  <c r="G306" i="24"/>
  <c r="G298" i="24"/>
  <c r="G290" i="24"/>
  <c r="G282" i="24"/>
  <c r="G274" i="24"/>
  <c r="G266" i="24"/>
  <c r="G258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2" i="24"/>
  <c r="G352" i="24"/>
  <c r="G344" i="24"/>
  <c r="G415" i="24"/>
  <c r="G439" i="24"/>
  <c r="G448" i="24"/>
  <c r="G329" i="24"/>
  <c r="G336" i="24"/>
  <c r="G245" i="24"/>
  <c r="G244" i="24"/>
</calcChain>
</file>

<file path=xl/sharedStrings.xml><?xml version="1.0" encoding="utf-8"?>
<sst xmlns="http://schemas.openxmlformats.org/spreadsheetml/2006/main" count="4976" uniqueCount="2457">
  <si>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</si>
  <si>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</si>
  <si>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</si>
  <si>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</si>
  <si>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</si>
  <si>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</si>
  <si>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</si>
  <si>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</si>
  <si>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</si>
  <si>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</si>
  <si>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</si>
  <si>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</si>
  <si>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</si>
  <si>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</si>
  <si>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</si>
  <si>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</si>
  <si>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</si>
  <si>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</si>
  <si>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</si>
  <si>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</si>
  <si>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</si>
  <si>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</si>
  <si>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</si>
  <si>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</si>
  <si>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</si>
  <si>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</si>
  <si>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</si>
  <si>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</si>
  <si>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</si>
  <si>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</si>
  <si>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</si>
  <si>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</si>
  <si>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</si>
  <si>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</si>
  <si>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</si>
  <si>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</si>
  <si>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</si>
  <si>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</si>
  <si>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</si>
  <si>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</si>
  <si>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</si>
  <si>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</si>
  <si>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</si>
  <si>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</si>
  <si>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</si>
  <si>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</si>
  <si>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</si>
  <si>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</si>
  <si>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</si>
  <si>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</si>
  <si>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</si>
  <si>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</si>
  <si>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</si>
  <si>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</si>
  <si>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</si>
  <si>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</si>
  <si>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</si>
  <si>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</si>
  <si>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</si>
  <si>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15x20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</si>
  <si>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</si>
  <si>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</si>
  <si>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</si>
  <si>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</si>
  <si>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</si>
  <si>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</si>
  <si>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</si>
  <si>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</si>
  <si>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</si>
  <si>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</si>
  <si>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</si>
  <si>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</si>
  <si>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</si>
  <si>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</si>
  <si>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</si>
  <si>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</si>
  <si>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</si>
  <si>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</si>
  <si>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</si>
  <si>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</si>
  <si>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</si>
  <si>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</si>
  <si>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</si>
  <si>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</si>
  <si>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</si>
  <si>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</si>
  <si>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</si>
  <si>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</si>
  <si>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</si>
  <si>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</si>
  <si>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</si>
  <si>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</si>
  <si>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</si>
  <si>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</si>
  <si>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</si>
  <si>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</si>
  <si>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</si>
  <si>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</si>
  <si>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</si>
  <si>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</si>
  <si>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</si>
  <si>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</si>
  <si>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</si>
  <si>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</si>
  <si>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</si>
  <si>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</si>
  <si>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</si>
  <si>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</si>
  <si>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</si>
  <si>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</si>
  <si>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</si>
  <si>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</si>
  <si>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</si>
  <si>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</si>
  <si>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</si>
  <si>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</si>
  <si>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</si>
  <si>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</si>
  <si>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</si>
  <si>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</si>
  <si>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</si>
  <si>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</si>
  <si>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</si>
  <si>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</si>
  <si>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</si>
  <si>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</si>
  <si>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</si>
  <si>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</si>
  <si>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</si>
  <si>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</si>
  <si>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</si>
  <si>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</si>
  <si>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</si>
  <si>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</si>
  <si>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</si>
  <si>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</si>
  <si>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</si>
  <si>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</si>
  <si>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</si>
  <si>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</si>
  <si>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</si>
  <si>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</si>
  <si>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</si>
  <si>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</si>
  <si>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</si>
  <si>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</si>
  <si>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</si>
  <si>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</si>
  <si>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</si>
  <si>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</si>
  <si>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</si>
  <si>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</si>
  <si>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</si>
  <si>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</si>
  <si>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</si>
  <si>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</si>
  <si>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</si>
  <si>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</si>
  <si>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</si>
  <si>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</si>
  <si>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</si>
  <si>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</si>
  <si>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</si>
  <si>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</si>
  <si>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</si>
  <si>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</si>
  <si>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</si>
  <si>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</si>
  <si>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</si>
  <si>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</si>
  <si>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</si>
  <si>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</si>
  <si>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</si>
  <si>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</si>
  <si>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</si>
  <si>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</si>
  <si>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</si>
  <si>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</si>
  <si>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</si>
  <si>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</si>
  <si>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</si>
  <si>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</si>
  <si>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</si>
  <si>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</si>
  <si>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</si>
  <si>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</si>
  <si>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</si>
  <si>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</si>
  <si>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</si>
  <si>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</si>
  <si>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</si>
  <si>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</si>
  <si>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</si>
  <si>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</si>
  <si>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</si>
  <si>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</si>
  <si>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</si>
  <si>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</si>
  <si>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</si>
  <si>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</si>
  <si>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</si>
  <si>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</si>
  <si>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</si>
  <si>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</si>
  <si>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</si>
  <si>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</si>
  <si>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</si>
  <si>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</si>
  <si>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</si>
  <si>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</si>
  <si>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</si>
  <si>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</si>
  <si>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</si>
  <si>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</si>
  <si>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</si>
  <si>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</si>
  <si>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</si>
  <si>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</si>
  <si>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</si>
  <si>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</si>
  <si>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</si>
  <si>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</si>
  <si>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</si>
  <si>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</si>
  <si>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</si>
  <si>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</si>
  <si>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</si>
  <si>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</si>
  <si>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</si>
  <si>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</si>
  <si>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</si>
  <si>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</si>
  <si>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</si>
  <si>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</si>
  <si>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</si>
  <si>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</si>
  <si>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</si>
  <si>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</si>
  <si>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</si>
  <si>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</si>
  <si>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</si>
  <si>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</si>
  <si>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</si>
  <si>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</si>
  <si>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2 1/2"</t>
  </si>
  <si>
    <t>110 x 3"</t>
  </si>
  <si>
    <t>125 x 1/2"</t>
  </si>
  <si>
    <t>125 x 3/4"</t>
  </si>
  <si>
    <t>125 x 1"</t>
  </si>
  <si>
    <t>125 x 2"</t>
  </si>
  <si>
    <t>125 x 3"</t>
  </si>
  <si>
    <t>125 x 4"</t>
  </si>
  <si>
    <t>140 x 1"</t>
  </si>
  <si>
    <t>140 x 2"</t>
  </si>
  <si>
    <t>140 x 3"</t>
  </si>
  <si>
    <t>160 x 1/2"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</si>
  <si>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</si>
  <si>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</si>
  <si>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</si>
  <si>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</si>
  <si>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</si>
  <si>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</si>
  <si>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</si>
  <si>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</si>
  <si>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</si>
  <si>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</si>
  <si>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</si>
  <si>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</si>
  <si>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</si>
  <si>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</si>
  <si>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</si>
  <si>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</si>
  <si>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</si>
  <si>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</si>
  <si>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</si>
  <si>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</si>
  <si>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</si>
  <si>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</si>
  <si>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</si>
  <si>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</si>
  <si>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</si>
  <si>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</si>
  <si>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</si>
  <si>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</si>
  <si>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</si>
  <si>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</si>
  <si>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</si>
  <si>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</si>
  <si>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</si>
  <si>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</si>
  <si>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</si>
  <si>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</si>
  <si>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</si>
  <si>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</si>
  <si>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</si>
  <si>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</si>
  <si>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</si>
  <si>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</si>
  <si>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</si>
  <si>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</si>
  <si>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</si>
  <si>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</si>
  <si>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</si>
  <si>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</si>
  <si>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</si>
  <si>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</si>
  <si>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</si>
  <si>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</si>
  <si>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</si>
  <si>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</si>
  <si>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</si>
  <si>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</si>
  <si>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</si>
  <si>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</si>
  <si>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</si>
  <si>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</si>
  <si>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</si>
  <si>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</si>
  <si>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</si>
  <si>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</si>
  <si>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</si>
  <si>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</si>
  <si>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</si>
  <si>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</si>
  <si>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</si>
  <si>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</si>
  <si>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</si>
  <si>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</si>
  <si>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</si>
  <si>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</si>
  <si>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</si>
  <si>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</si>
  <si>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</si>
  <si>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</si>
  <si>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</si>
  <si>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</si>
  <si>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</si>
  <si>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</si>
  <si>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</si>
  <si>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</si>
  <si>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</si>
  <si>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</si>
  <si>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</si>
  <si>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</si>
  <si>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</si>
  <si>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</si>
  <si>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</si>
  <si>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</si>
  <si>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</si>
  <si>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</si>
  <si>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</si>
  <si>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</si>
  <si>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</si>
  <si>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</si>
  <si>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</si>
  <si>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Ø INT.</t>
  </si>
  <si>
    <t>Ø EXT.</t>
  </si>
  <si>
    <t>(mm)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</si>
  <si>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</si>
  <si>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</si>
  <si>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</si>
  <si>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</si>
  <si>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</si>
  <si>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</si>
  <si>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</si>
  <si>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</si>
  <si>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</si>
  <si>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</si>
  <si>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</si>
  <si>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</si>
  <si>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</si>
  <si>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</si>
  <si>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</si>
  <si>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</si>
  <si>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</si>
  <si>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</si>
  <si>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</si>
  <si>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</si>
  <si>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</si>
  <si>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</si>
  <si>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</si>
  <si>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</si>
  <si>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</si>
  <si>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</si>
  <si>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</si>
  <si>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</si>
  <si>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</si>
  <si>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</si>
  <si>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</si>
  <si>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</si>
  <si>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</si>
  <si>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</si>
  <si>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</si>
  <si>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</si>
  <si>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</si>
  <si>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</si>
  <si>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</si>
  <si>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</si>
  <si>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</si>
  <si>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</si>
  <si>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51 1/4"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</si>
  <si>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</si>
  <si>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</si>
  <si>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</si>
  <si>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</si>
  <si>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</si>
  <si>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</si>
  <si>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</si>
  <si>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</si>
  <si>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</si>
  <si>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</si>
  <si>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</si>
  <si>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</si>
  <si>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</si>
  <si>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</si>
  <si>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</si>
  <si>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4" x 3"</t>
  </si>
  <si>
    <t>1 1/4" x 1 1/4"</t>
  </si>
  <si>
    <t>1 1/2" x 1 1/2"</t>
  </si>
  <si>
    <t>2" x 2"</t>
  </si>
  <si>
    <t>2 1/2" x 2 1/2"</t>
  </si>
  <si>
    <t>3" x 3"</t>
  </si>
  <si>
    <t xml:space="preserve">   2" x 1/2"</t>
  </si>
  <si>
    <t xml:space="preserve">      4" x 2 1/2"</t>
  </si>
  <si>
    <t xml:space="preserve">    1" x 1/2"</t>
  </si>
  <si>
    <t xml:space="preserve">1 1/4" x 1/2"   </t>
  </si>
  <si>
    <t xml:space="preserve">1 1/4" x 3/4"   </t>
  </si>
  <si>
    <t xml:space="preserve">1 1/2" x 1/2"   </t>
  </si>
  <si>
    <t xml:space="preserve">1 1/2" x 3/4"   </t>
  </si>
  <si>
    <t xml:space="preserve">1 1/2" x 1"      </t>
  </si>
  <si>
    <t xml:space="preserve">   2" x 3/4"</t>
  </si>
  <si>
    <t xml:space="preserve">      2" x 1 1/4"</t>
  </si>
  <si>
    <t xml:space="preserve">  1" x 1/2"</t>
  </si>
  <si>
    <t xml:space="preserve"> 1" x 3/4"</t>
  </si>
  <si>
    <t xml:space="preserve">1 1/4" x 1/2"     </t>
  </si>
  <si>
    <t xml:space="preserve">1 1/4" x 3/4"    </t>
  </si>
  <si>
    <t xml:space="preserve">1 1/4" x 1"       </t>
  </si>
  <si>
    <t xml:space="preserve">1 1/2" x 1/2"     </t>
  </si>
  <si>
    <t xml:space="preserve">1 1/2" x 3/4"     </t>
  </si>
  <si>
    <t xml:space="preserve">1 1/2" x 1"        </t>
  </si>
  <si>
    <t xml:space="preserve">1 1/2" x 1 1/4"  </t>
  </si>
  <si>
    <t xml:space="preserve">2" x 1"   </t>
  </si>
  <si>
    <t xml:space="preserve">  2" x 1 1/4"</t>
  </si>
  <si>
    <t xml:space="preserve">  2" x 1 1/2"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</si>
  <si>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</si>
  <si>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</si>
  <si>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</si>
  <si>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</si>
  <si>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</si>
  <si>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</si>
  <si>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</si>
  <si>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</si>
  <si>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</si>
  <si>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</si>
  <si>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</si>
  <si>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</si>
  <si>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</si>
  <si>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</si>
  <si>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</si>
  <si>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</si>
  <si>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</si>
  <si>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</si>
  <si>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</si>
  <si>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</si>
  <si>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</si>
  <si>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</si>
  <si>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</si>
  <si>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1 1/2" x 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</si>
  <si>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</si>
  <si>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</si>
  <si>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</si>
  <si>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</si>
  <si>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</si>
  <si>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</si>
  <si>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</si>
  <si>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</si>
  <si>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</si>
  <si>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</si>
  <si>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</si>
  <si>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</si>
  <si>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</si>
  <si>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</si>
  <si>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</si>
  <si>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</si>
  <si>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</si>
  <si>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</si>
  <si>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</si>
  <si>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</si>
  <si>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</si>
  <si>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</si>
  <si>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</si>
  <si>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</si>
  <si>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</si>
  <si>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</si>
  <si>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</si>
  <si>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</si>
  <si>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</si>
  <si>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</si>
  <si>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</si>
  <si>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</si>
  <si>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</si>
  <si>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0,75m</t>
  </si>
  <si>
    <t>1,25m</t>
  </si>
  <si>
    <t>1,5m</t>
  </si>
  <si>
    <t>149025PE</t>
  </si>
  <si>
    <t>149032PE</t>
  </si>
  <si>
    <t>149040PE</t>
  </si>
  <si>
    <t>149050PE</t>
  </si>
  <si>
    <t>149063PE</t>
  </si>
  <si>
    <t>149020PE</t>
  </si>
  <si>
    <t>400 x 315</t>
  </si>
  <si>
    <t xml:space="preserve"> 25X2,3 6M PE100</t>
  </si>
  <si>
    <t xml:space="preserve"> 25X2,3 100M PE100</t>
  </si>
  <si>
    <t xml:space="preserve"> 32x3,0 6M PE100</t>
  </si>
  <si>
    <t xml:space="preserve"> 32x3,0 100M PE100</t>
  </si>
  <si>
    <t xml:space="preserve"> 32X2,0 6M PE100</t>
  </si>
  <si>
    <t xml:space="preserve"> 32X2,0 100M PE100</t>
  </si>
  <si>
    <t xml:space="preserve"> 40X3,7 6M PE100</t>
  </si>
  <si>
    <t xml:space="preserve"> 40X3,7 100M PE100</t>
  </si>
  <si>
    <t xml:space="preserve"> 40X2,4 6M PE100</t>
  </si>
  <si>
    <t xml:space="preserve"> 40X2,4 100M PE100</t>
  </si>
  <si>
    <t xml:space="preserve"> 50X4,6 6M PE100</t>
  </si>
  <si>
    <t xml:space="preserve"> 50X4,6 100M PE100</t>
  </si>
  <si>
    <t xml:space="preserve"> 50X3,0 6M PE100</t>
  </si>
  <si>
    <t xml:space="preserve"> 50X3,0 100M PE100</t>
  </si>
  <si>
    <t xml:space="preserve"> 63X5,8 6M PE100</t>
  </si>
  <si>
    <t xml:space="preserve"> 63X5,8 100M PE100</t>
  </si>
  <si>
    <t xml:space="preserve"> 63X3,8 6M PE100</t>
  </si>
  <si>
    <t xml:space="preserve"> 63X3,8 100M PE100</t>
  </si>
  <si>
    <t xml:space="preserve"> 75X6,8 6M PE100</t>
  </si>
  <si>
    <t xml:space="preserve"> 75X6,8 100M PE100</t>
  </si>
  <si>
    <t xml:space="preserve"> 75X4,5 6M PE100</t>
  </si>
  <si>
    <t xml:space="preserve"> 75X4,5 100M PE100</t>
  </si>
  <si>
    <t xml:space="preserve"> 90X8,2 6M PE100</t>
  </si>
  <si>
    <t xml:space="preserve"> 90X8,2 12M PE100</t>
  </si>
  <si>
    <t xml:space="preserve"> 90X8,2 100M PE100</t>
  </si>
  <si>
    <t xml:space="preserve"> 90X5,4 6M PE100</t>
  </si>
  <si>
    <t xml:space="preserve"> 90X5,4 12M PE100</t>
  </si>
  <si>
    <t xml:space="preserve"> 90X5,4 100M PE100</t>
  </si>
  <si>
    <t xml:space="preserve"> 110X10,0 6M PE100</t>
  </si>
  <si>
    <t xml:space="preserve"> 110X10,0 12M PE100</t>
  </si>
  <si>
    <t xml:space="preserve"> 110X10,0 100M PE100</t>
  </si>
  <si>
    <t xml:space="preserve"> 110X6,6 6M PE100</t>
  </si>
  <si>
    <t xml:space="preserve"> 110X6,6 12M PE100</t>
  </si>
  <si>
    <t xml:space="preserve"> 110X6,6 100M PE100</t>
  </si>
  <si>
    <t xml:space="preserve"> 125X11,4 6M PE100</t>
  </si>
  <si>
    <t xml:space="preserve"> 125X11,4 12M PE10</t>
  </si>
  <si>
    <t xml:space="preserve"> 125X7,4 6M PE100</t>
  </si>
  <si>
    <t xml:space="preserve"> 125X7,4 12M PE100</t>
  </si>
  <si>
    <t xml:space="preserve"> 140X12,7 12M PE100</t>
  </si>
  <si>
    <t xml:space="preserve"> 140X8,3 12M PE100</t>
  </si>
  <si>
    <t xml:space="preserve"> 160X14,6 6M PE100</t>
  </si>
  <si>
    <t xml:space="preserve"> 160X14,6 12M PE100</t>
  </si>
  <si>
    <t xml:space="preserve"> 160X9,5 6M PE100</t>
  </si>
  <si>
    <t xml:space="preserve"> 160X9,5 12M PE100</t>
  </si>
  <si>
    <t xml:space="preserve"> 180X16,4 12M PE100</t>
  </si>
  <si>
    <t xml:space="preserve"> 180X10,7 12M PE100</t>
  </si>
  <si>
    <t xml:space="preserve"> 200X18,2 12M PE100</t>
  </si>
  <si>
    <t xml:space="preserve"> 200X11,9 12M PE100</t>
  </si>
  <si>
    <t xml:space="preserve"> 225X20,5 6M PE100</t>
  </si>
  <si>
    <t xml:space="preserve"> 225X20,5 12M PE100</t>
  </si>
  <si>
    <t xml:space="preserve"> 225X13,4 6M PE100</t>
  </si>
  <si>
    <t xml:space="preserve"> 225X13,4 12M PE100</t>
  </si>
  <si>
    <t xml:space="preserve"> 250X22,7 12M PE100</t>
  </si>
  <si>
    <t xml:space="preserve"> 250X14,8 12M PE100</t>
  </si>
  <si>
    <t xml:space="preserve"> 280X25,4 12M PE100</t>
  </si>
  <si>
    <t xml:space="preserve"> 280X16,6 12M PE100</t>
  </si>
  <si>
    <t xml:space="preserve"> 315X28,6 12M PE100</t>
  </si>
  <si>
    <t xml:space="preserve"> 315X18,7 12M PE100</t>
  </si>
  <si>
    <t>0,8-1,2 m</t>
  </si>
  <si>
    <t>0,9-1,5 m</t>
  </si>
  <si>
    <t>1,1-1,9 m</t>
  </si>
  <si>
    <t>1,4-2,5 m</t>
  </si>
  <si>
    <t>315 x 32</t>
  </si>
  <si>
    <t>315 x 63</t>
  </si>
  <si>
    <t>315 x 110</t>
  </si>
  <si>
    <t xml:space="preserve"> 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</si>
  <si>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</si>
  <si>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</si>
  <si>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</si>
  <si>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</si>
  <si>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</si>
  <si>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</si>
  <si>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</si>
  <si>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</si>
  <si>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</si>
  <si>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</si>
  <si>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</si>
  <si>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</si>
  <si>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</si>
  <si>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</si>
  <si>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</si>
  <si>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</si>
  <si>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</si>
  <si>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</si>
  <si>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</si>
  <si>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</si>
  <si>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</si>
  <si>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</si>
  <si>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</si>
  <si>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</si>
  <si>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</si>
  <si>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</si>
  <si>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</si>
  <si>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</si>
  <si>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</si>
  <si>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</si>
  <si>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</si>
  <si>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</si>
  <si>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</si>
  <si>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</si>
  <si>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</si>
  <si>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</si>
  <si>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</si>
  <si>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</si>
  <si>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</si>
  <si>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</si>
  <si>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</si>
  <si>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</si>
  <si>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</si>
  <si>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</si>
  <si>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</si>
  <si>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</si>
  <si>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</si>
  <si>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</si>
  <si>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</si>
  <si>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</si>
  <si>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</si>
  <si>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</si>
  <si>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</si>
  <si>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</si>
  <si>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</si>
  <si>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</si>
  <si>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</si>
  <si>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</si>
  <si>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</si>
  <si>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</si>
  <si>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</si>
  <si>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</si>
  <si>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</si>
  <si>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</si>
  <si>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</si>
  <si>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</si>
  <si>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</si>
  <si>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</si>
  <si>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</si>
  <si>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</si>
  <si>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</si>
  <si>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</si>
  <si>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</si>
  <si>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</si>
  <si>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</si>
  <si>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</si>
  <si>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</si>
  <si>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</si>
  <si>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</si>
  <si>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</si>
  <si>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</si>
  <si>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</si>
  <si>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</si>
  <si>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</si>
  <si>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</si>
  <si>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</si>
  <si>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</si>
  <si>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</si>
  <si>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</si>
  <si>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</si>
  <si>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</si>
  <si>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</si>
  <si>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</si>
  <si>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</si>
  <si>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</si>
  <si>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</si>
  <si>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</si>
  <si>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</si>
  <si>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</si>
  <si>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</si>
  <si>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</si>
  <si>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</si>
  <si>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</si>
  <si>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</si>
  <si>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</si>
  <si>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</si>
  <si>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</si>
  <si>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</si>
  <si>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</si>
  <si>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</si>
  <si>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</si>
  <si>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</si>
  <si>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</si>
  <si>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</si>
  <si>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</si>
  <si>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</si>
  <si>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</si>
  <si>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</si>
  <si>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</si>
  <si>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</si>
  <si>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</si>
  <si>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</si>
  <si>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</si>
  <si>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</si>
  <si>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</si>
  <si>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</si>
  <si>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</si>
  <si>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</si>
  <si>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</si>
  <si>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</si>
  <si>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</si>
  <si>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</si>
  <si>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</si>
  <si>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</si>
  <si>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</si>
  <si>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</si>
  <si>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</si>
  <si>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</si>
  <si>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</si>
  <si>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</si>
  <si>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</si>
  <si>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</si>
  <si>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</si>
  <si>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</si>
  <si>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</si>
  <si>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</si>
  <si>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</si>
  <si>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</si>
  <si>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</si>
  <si>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</si>
  <si>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</si>
  <si>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</si>
  <si>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</si>
  <si>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</si>
  <si>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</si>
  <si>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</si>
  <si>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</si>
  <si>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</si>
  <si>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</si>
  <si>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</si>
  <si>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</si>
  <si>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</si>
  <si>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</si>
  <si>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</si>
  <si>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</si>
  <si>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</si>
  <si>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</si>
  <si>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</si>
  <si>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</si>
  <si>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</si>
  <si>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</si>
  <si>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</si>
  <si>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</si>
  <si>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</si>
  <si>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</si>
  <si>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</si>
  <si>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</si>
  <si>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</si>
  <si>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</si>
  <si>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</si>
  <si>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</si>
  <si>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</si>
  <si>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</si>
  <si>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</si>
  <si>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</si>
  <si>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</si>
  <si>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</si>
  <si>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</si>
  <si>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</si>
  <si>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</si>
  <si>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</si>
  <si>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</si>
  <si>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</si>
  <si>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</si>
  <si>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</si>
  <si>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</si>
  <si>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</si>
  <si>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</si>
  <si>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</si>
  <si>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</si>
  <si>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</si>
  <si>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</si>
  <si>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</si>
  <si>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</si>
  <si>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</si>
  <si>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</si>
  <si>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</si>
  <si>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</si>
  <si>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</si>
  <si>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</si>
  <si>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</si>
  <si>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</si>
  <si>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</si>
  <si>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</si>
  <si>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</si>
  <si>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</si>
  <si>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</si>
  <si>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</si>
  <si>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</si>
  <si>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</si>
  <si>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</si>
  <si>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</si>
  <si>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</si>
  <si>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</si>
  <si>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</si>
  <si>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</si>
  <si>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</si>
  <si>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</si>
  <si>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</si>
  <si>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</si>
  <si>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</si>
  <si>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</si>
  <si>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</si>
  <si>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</si>
  <si>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</si>
  <si>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</si>
  <si>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</si>
  <si>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</si>
  <si>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</si>
  <si>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</si>
  <si>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</si>
  <si>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</si>
  <si>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</si>
  <si>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</si>
  <si>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</si>
  <si>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</si>
  <si>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</si>
  <si>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</si>
  <si>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</si>
  <si>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</si>
  <si>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</si>
  <si>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</si>
  <si>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</si>
  <si>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</si>
  <si>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</si>
  <si>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</si>
  <si>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</si>
  <si>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</si>
  <si>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</si>
  <si>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</si>
  <si>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</si>
  <si>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</si>
  <si>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</si>
  <si>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</si>
  <si>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</si>
  <si>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</si>
  <si>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</si>
  <si>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</si>
  <si>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</si>
  <si>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</si>
  <si>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</si>
  <si>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</si>
  <si>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</si>
  <si>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</si>
  <si>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</si>
  <si>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</si>
  <si>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</si>
  <si>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</si>
  <si>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</si>
  <si>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</si>
  <si>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</si>
  <si>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</si>
  <si>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</si>
  <si>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</si>
  <si>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</si>
  <si>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</si>
  <si>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</si>
  <si>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</si>
  <si>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</si>
  <si>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</si>
  <si>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</si>
  <si>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</si>
  <si>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</si>
  <si>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</si>
  <si>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</si>
  <si>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</si>
  <si>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</si>
  <si>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</si>
  <si>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</si>
  <si>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</si>
  <si>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</si>
  <si>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</si>
  <si>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</si>
  <si>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</si>
  <si>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</si>
  <si>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</si>
  <si>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</si>
  <si>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</si>
  <si>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</si>
  <si>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</si>
  <si>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</si>
  <si>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</si>
  <si>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</si>
  <si>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</si>
  <si>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</si>
  <si>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</si>
  <si>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</si>
  <si>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</si>
  <si>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</si>
  <si>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</si>
  <si>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</si>
  <si>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</si>
  <si>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</si>
  <si>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</si>
  <si>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</si>
  <si>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</si>
  <si>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</si>
  <si>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</si>
  <si>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</si>
  <si>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</si>
  <si>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</si>
  <si>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</si>
  <si>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</si>
  <si>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</si>
  <si>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</si>
  <si>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</si>
  <si>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</si>
  <si>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</si>
  <si>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</si>
  <si>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</si>
  <si>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</si>
  <si>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</si>
  <si>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</si>
  <si>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</si>
  <si>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</si>
  <si>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</si>
  <si>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</si>
  <si>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</si>
  <si>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</si>
  <si>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</si>
  <si>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</si>
  <si>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</si>
  <si>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</si>
  <si>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</si>
  <si>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</si>
  <si>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</si>
  <si>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</si>
  <si>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</si>
  <si>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</si>
  <si>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</si>
  <si>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</si>
  <si>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</si>
  <si>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</si>
  <si>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</si>
  <si>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</si>
  <si>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</si>
  <si>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</si>
  <si>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</si>
  <si>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</si>
  <si>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</si>
  <si>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</si>
  <si>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</si>
  <si>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</si>
  <si>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</si>
  <si>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</si>
  <si>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</si>
  <si>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</si>
  <si>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</si>
  <si>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</si>
  <si>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</si>
  <si>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</si>
  <si>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</si>
  <si>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</si>
  <si>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</si>
  <si>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</si>
  <si>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</si>
  <si>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</si>
  <si>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</si>
  <si>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</si>
  <si>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</si>
  <si>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</si>
  <si>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</si>
  <si>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</si>
  <si>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</si>
  <si>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</si>
  <si>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</si>
  <si>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</si>
  <si>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</si>
  <si>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</si>
  <si>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</si>
  <si>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</si>
  <si>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</si>
  <si>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</si>
  <si>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</si>
  <si>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</si>
  <si>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</si>
  <si>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</si>
  <si>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</si>
  <si>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</si>
  <si>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</si>
  <si>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</si>
  <si>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</si>
  <si>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</si>
  <si>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</si>
  <si>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</si>
  <si>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</si>
  <si>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</si>
  <si>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</si>
  <si>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</si>
  <si>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</si>
  <si>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</si>
  <si>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</si>
  <si>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</si>
  <si>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</si>
  <si>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</si>
  <si>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</si>
  <si>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</si>
  <si>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</si>
  <si>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</si>
  <si>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</si>
  <si>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</si>
  <si>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</si>
  <si>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</si>
  <si>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</si>
  <si>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</si>
  <si>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</si>
  <si>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</si>
  <si>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</si>
  <si>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</si>
  <si>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</si>
  <si>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FH582015</t>
  </si>
  <si>
    <t>FH582016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</si>
  <si>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</si>
  <si>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</si>
  <si>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</si>
  <si>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</si>
  <si>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</si>
  <si>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</si>
  <si>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</si>
  <si>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</si>
  <si>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</si>
  <si>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</si>
  <si>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FH582125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</si>
  <si>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</si>
  <si>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</si>
  <si>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</si>
  <si>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</si>
  <si>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</si>
  <si>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</si>
  <si>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</si>
  <si>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</si>
  <si>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</si>
  <si>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</si>
  <si>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</si>
  <si>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</si>
  <si>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</si>
  <si>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</si>
  <si>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</si>
  <si>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</si>
  <si>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</si>
  <si>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</si>
  <si>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</si>
  <si>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</si>
  <si>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</si>
  <si>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</si>
  <si>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</si>
  <si>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</si>
  <si>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</si>
  <si>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</si>
  <si>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</si>
  <si>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</si>
  <si>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</si>
  <si>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</si>
  <si>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</si>
  <si>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</si>
  <si>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</si>
  <si>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</si>
  <si>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</si>
  <si>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</si>
  <si>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</si>
  <si>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</si>
  <si>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</si>
  <si>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</si>
  <si>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</si>
  <si>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</si>
  <si>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</si>
  <si>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</si>
  <si>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</si>
  <si>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</si>
  <si>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</si>
  <si>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</si>
  <si>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</si>
  <si>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</si>
  <si>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</si>
  <si>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</si>
  <si>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</si>
  <si>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</si>
  <si>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</si>
  <si>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</si>
  <si>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</si>
  <si>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</si>
  <si>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</si>
  <si>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</si>
  <si>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</si>
  <si>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</si>
  <si>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</si>
  <si>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</si>
  <si>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</si>
  <si>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</si>
  <si>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</si>
  <si>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</si>
  <si>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</si>
  <si>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</si>
  <si>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</si>
  <si>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</si>
  <si>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</si>
  <si>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</si>
  <si>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</si>
  <si>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</si>
  <si>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</si>
  <si>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</si>
  <si>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</si>
  <si>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</si>
  <si>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</si>
  <si>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</si>
  <si>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</si>
  <si>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</si>
  <si>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</si>
  <si>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</si>
  <si>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</si>
  <si>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</si>
  <si>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</si>
  <si>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</si>
  <si>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</si>
  <si>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</si>
  <si>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</si>
  <si>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</si>
  <si>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</si>
  <si>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</si>
  <si>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</si>
  <si>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</si>
  <si>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</si>
  <si>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</si>
  <si>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</si>
  <si>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</si>
  <si>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</si>
  <si>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</si>
  <si>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</si>
  <si>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</si>
  <si>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</si>
  <si>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</si>
  <si>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</si>
  <si>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</si>
  <si>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</si>
  <si>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</si>
  <si>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</si>
  <si>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</si>
  <si>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</si>
  <si>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</si>
  <si>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</si>
  <si>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</si>
  <si>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</si>
  <si>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</si>
  <si>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</si>
  <si>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</si>
  <si>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</si>
  <si>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</si>
  <si>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</si>
  <si>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</si>
  <si>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</si>
  <si>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</si>
  <si>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</si>
  <si>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</si>
  <si>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</si>
  <si>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</si>
  <si>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</si>
  <si>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</si>
  <si>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</si>
  <si>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</si>
  <si>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</si>
  <si>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</si>
  <si>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</si>
  <si>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</si>
  <si>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</si>
  <si>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</si>
  <si>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</si>
  <si>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</si>
  <si>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</si>
  <si>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</si>
  <si>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</si>
  <si>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</si>
  <si>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</si>
  <si>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</si>
  <si>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</si>
  <si>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</si>
  <si>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</si>
  <si>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</si>
  <si>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</si>
  <si>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</si>
  <si>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</si>
  <si>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</si>
  <si>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</si>
  <si>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</si>
  <si>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</si>
  <si>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</si>
  <si>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</si>
  <si>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</si>
  <si>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</si>
  <si>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</si>
  <si>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</si>
  <si>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</si>
  <si>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</si>
  <si>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</si>
  <si>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</si>
  <si>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</si>
  <si>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</si>
  <si>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</si>
  <si>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</si>
  <si>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</si>
  <si>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</si>
  <si>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</si>
  <si>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</si>
  <si>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</si>
  <si>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</si>
  <si>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</si>
  <si>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</si>
  <si>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</si>
  <si>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</si>
  <si>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</si>
  <si>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</si>
  <si>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</si>
  <si>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</si>
  <si>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</si>
  <si>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</si>
  <si>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</si>
  <si>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</si>
  <si>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</si>
  <si>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</si>
  <si>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</si>
  <si>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</si>
  <si>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</si>
  <si>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</si>
  <si>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</si>
  <si>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</si>
  <si>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</si>
  <si>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</si>
  <si>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</si>
  <si>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</si>
  <si>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</si>
  <si>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</si>
  <si>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</si>
  <si>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</si>
  <si>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</si>
  <si>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</si>
  <si>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</si>
  <si>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</si>
  <si>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</si>
  <si>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</si>
  <si>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</si>
  <si>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</si>
  <si>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</si>
  <si>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</si>
  <si>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</si>
  <si>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</si>
  <si>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</si>
  <si>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</si>
  <si>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</si>
  <si>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</si>
  <si>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</si>
  <si>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</si>
  <si>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</si>
  <si>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</si>
  <si>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</si>
  <si>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</si>
  <si>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</si>
  <si>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</si>
  <si>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</si>
  <si>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</si>
  <si>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</si>
  <si>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</si>
  <si>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</si>
  <si>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</si>
  <si>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</si>
  <si>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</si>
  <si>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</si>
  <si>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</si>
  <si>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</si>
  <si>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</si>
  <si>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</si>
  <si>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</si>
  <si>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</si>
  <si>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</si>
  <si>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</si>
  <si>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</si>
  <si>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</si>
  <si>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</si>
  <si>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</si>
  <si>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</si>
  <si>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</si>
  <si>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</si>
  <si>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</si>
  <si>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</si>
  <si>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</si>
  <si>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</si>
  <si>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</si>
  <si>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</si>
  <si>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</si>
  <si>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</si>
  <si>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</si>
  <si>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</si>
  <si>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</si>
  <si>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</si>
  <si>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</si>
  <si>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</si>
  <si>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1611131012F</t>
  </si>
  <si>
    <t>1611131034F</t>
  </si>
  <si>
    <t>1611131100F</t>
  </si>
  <si>
    <t>1611131114F</t>
  </si>
  <si>
    <t>1611131150F</t>
  </si>
  <si>
    <t>1611131200F</t>
  </si>
  <si>
    <t>1611131012M</t>
  </si>
  <si>
    <t>1611131034M</t>
  </si>
  <si>
    <t>1611131100M</t>
  </si>
  <si>
    <t>1611131114M</t>
  </si>
  <si>
    <t>1611131150M</t>
  </si>
  <si>
    <t>1611131200M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</si>
  <si>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</si>
  <si>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</si>
  <si>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</si>
  <si>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</si>
  <si>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</si>
  <si>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</si>
  <si>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</si>
  <si>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</si>
  <si>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</si>
  <si>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</si>
  <si>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</si>
  <si>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</si>
  <si>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</si>
  <si>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</si>
  <si>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</si>
  <si>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</si>
  <si>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</si>
  <si>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</si>
  <si>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</si>
  <si>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</si>
  <si>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</si>
  <si>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</si>
  <si>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</si>
  <si>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</si>
  <si>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</si>
  <si>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</si>
  <si>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</si>
  <si>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</si>
  <si>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</si>
  <si>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</si>
  <si>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</si>
  <si>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</si>
  <si>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</si>
  <si>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</si>
  <si>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V5165015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</si>
  <si>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</si>
  <si>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</si>
  <si>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</si>
  <si>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</si>
  <si>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</si>
  <si>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</si>
  <si>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</si>
  <si>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</si>
  <si>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</si>
  <si>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</si>
  <si>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</si>
  <si>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</si>
  <si>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</si>
  <si>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</si>
  <si>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</si>
  <si>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</si>
  <si>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</si>
  <si>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</si>
  <si>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</si>
  <si>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</si>
  <si>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</si>
  <si>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</si>
  <si>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</si>
  <si>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</si>
  <si>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</si>
  <si>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</si>
  <si>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</si>
  <si>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</si>
  <si>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</si>
  <si>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</si>
  <si>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</si>
  <si>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</si>
  <si>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</si>
  <si>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</si>
  <si>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</si>
  <si>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</si>
  <si>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</si>
  <si>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</si>
  <si>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</si>
  <si>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</si>
  <si>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</si>
  <si>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</si>
  <si>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</si>
  <si>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</si>
  <si>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</si>
  <si>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</si>
  <si>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</si>
  <si>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</si>
  <si>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</si>
  <si>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</si>
  <si>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</si>
  <si>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</si>
  <si>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</si>
  <si>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</si>
  <si>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</si>
  <si>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</si>
  <si>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</si>
  <si>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</si>
  <si>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</si>
  <si>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</si>
  <si>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</si>
  <si>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</si>
  <si>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</si>
  <si>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</si>
  <si>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</si>
  <si>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</si>
  <si>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</si>
  <si>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</si>
  <si>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</si>
  <si>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</si>
  <si>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</si>
  <si>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</si>
  <si>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</si>
  <si>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</si>
  <si>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</si>
  <si>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</si>
  <si>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</si>
  <si>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</si>
  <si>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</si>
  <si>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</si>
  <si>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</si>
  <si>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</si>
  <si>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</si>
  <si>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</si>
  <si>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</si>
  <si>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</si>
  <si>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</si>
  <si>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</si>
  <si>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</si>
  <si>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</si>
  <si>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</si>
  <si>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6011000PES</t>
  </si>
  <si>
    <t>P581032</t>
  </si>
  <si>
    <t>P581040</t>
  </si>
  <si>
    <t xml:space="preserve">AQUA   MAX   FIX  &amp;  SEAL </t>
  </si>
  <si>
    <t>Clevelings s.r.o.</t>
  </si>
  <si>
    <t>K Pahrbku 1562, 763 61 Napajedla</t>
  </si>
  <si>
    <t>( mm )</t>
  </si>
  <si>
    <t xml:space="preserve">( mm ) </t>
  </si>
  <si>
    <t>( bar )</t>
  </si>
  <si>
    <t>( m )</t>
  </si>
  <si>
    <t>( kg )</t>
  </si>
  <si>
    <t>P N  1 0</t>
  </si>
  <si>
    <t>P N  1 6</t>
  </si>
  <si>
    <t xml:space="preserve">R E D U C E R </t>
  </si>
  <si>
    <t>C A P</t>
  </si>
  <si>
    <t>E L B O W   9 0 °</t>
  </si>
  <si>
    <t>E L B O W   4 5 °</t>
  </si>
  <si>
    <t>E L B O W   3 0 °</t>
  </si>
  <si>
    <t xml:space="preserve">E L B O W   1 1 ° </t>
  </si>
  <si>
    <t>T E E   9 0 °</t>
  </si>
  <si>
    <t>on request</t>
  </si>
  <si>
    <t xml:space="preserve">D E S C R I P T I O N </t>
  </si>
  <si>
    <t xml:space="preserve">C O D E </t>
  </si>
  <si>
    <t xml:space="preserve">P R I C E                                 ( EUR ) </t>
  </si>
  <si>
    <t xml:space="preserve">     0 1  &gt;  E L E C T R O F U S I O N   F I T T I N G S   E U R O S T A N D A R D   PE 100 / PE 100 RC</t>
  </si>
  <si>
    <r>
      <t xml:space="preserve">PACKAGING       </t>
    </r>
    <r>
      <rPr>
        <sz val="9"/>
        <rFont val="Calibri"/>
        <family val="2"/>
        <charset val="238"/>
        <scheme val="minor"/>
      </rPr>
      <t xml:space="preserve"> ( pcs )</t>
    </r>
  </si>
  <si>
    <r>
      <t xml:space="preserve">D I M E N S I O N      </t>
    </r>
    <r>
      <rPr>
        <sz val="9"/>
        <rFont val="Calibri"/>
        <family val="2"/>
        <charset val="238"/>
        <scheme val="minor"/>
      </rPr>
      <t xml:space="preserve"> ( mm )</t>
    </r>
  </si>
  <si>
    <t>R E D U C I N G   T E E   9 0 °</t>
  </si>
  <si>
    <t>E L E C T R O F U S I O N  S P I G O T  S A D D L E</t>
  </si>
  <si>
    <t xml:space="preserve"> M o n o b l o c</t>
  </si>
  <si>
    <t>M o n o b l o c</t>
  </si>
  <si>
    <t>B R A N C H  S A D D L E</t>
  </si>
  <si>
    <t xml:space="preserve">T A P P I N G  S A D D L E </t>
  </si>
  <si>
    <t xml:space="preserve"> B R A N C H  S A D D L E </t>
  </si>
  <si>
    <t>T A P P I N G   S A D D L E</t>
  </si>
  <si>
    <t xml:space="preserve">W I T H   V A L V E </t>
  </si>
  <si>
    <t>H A N D L I N G   R O D</t>
  </si>
  <si>
    <t>F I X E D</t>
  </si>
  <si>
    <t>T E L E S C O P I C</t>
  </si>
  <si>
    <t xml:space="preserve">T R A N S I T I O N   S A D D L E </t>
  </si>
  <si>
    <t xml:space="preserve">F E M A L E </t>
  </si>
  <si>
    <t>F O R   S H U T - O F F  E Q U I P.</t>
  </si>
  <si>
    <t xml:space="preserve">T R A N S I T I O N   S O C K E T  </t>
  </si>
  <si>
    <t xml:space="preserve"> M A L E </t>
  </si>
  <si>
    <t xml:space="preserve">M A L E </t>
  </si>
  <si>
    <t xml:space="preserve">T R A N S I T I O N   E L B O W   9 0 °  </t>
  </si>
  <si>
    <t xml:space="preserve">T R A N S I T I O N   E L B O W   4 5 °  </t>
  </si>
  <si>
    <t xml:space="preserve">T R A N S I T I O N   S O C K E T   </t>
  </si>
  <si>
    <t xml:space="preserve">W I T H  F R E E  N U T </t>
  </si>
  <si>
    <t xml:space="preserve">F E M A L E  W I T H  F R E E  N U T </t>
  </si>
  <si>
    <t xml:space="preserve">T R A N S I T I O N   E L B O W   4 5  °  </t>
  </si>
  <si>
    <t xml:space="preserve">E L E CT R O F U S I O N   T R A N S I T I O N </t>
  </si>
  <si>
    <t>D I S C O U N T                       ( % )</t>
  </si>
  <si>
    <t>01. ELECTROFUSION FITTINGS EUROSTANDARD PE 100 / PE 100  RC</t>
  </si>
  <si>
    <t>02. BUTTFUSION FITTINGS EUROSTANDARD PE 100 / PE 100 RC</t>
  </si>
  <si>
    <t>D I S C O U N T               ( % )</t>
  </si>
  <si>
    <t>VALID FROM:</t>
  </si>
  <si>
    <t>C O U P L I N G   ( S O C K E T )</t>
  </si>
  <si>
    <t xml:space="preserve">P N  1 6 </t>
  </si>
  <si>
    <t xml:space="preserve">P N  1 0 </t>
  </si>
  <si>
    <t xml:space="preserve">     0 2  &gt;  B U T T F U S I O N   F I T T I N G S   PE 100 / PE 100 RC</t>
  </si>
  <si>
    <t xml:space="preserve">S T U B   E N D </t>
  </si>
  <si>
    <t>WITH INTEGRATED FLANGE</t>
  </si>
  <si>
    <t>FOR BUTTERFLY VALVE</t>
  </si>
  <si>
    <t>T E E   4 5 °</t>
  </si>
  <si>
    <t xml:space="preserve">C A P </t>
  </si>
  <si>
    <t xml:space="preserve">TRANSITION PE/BRASS </t>
  </si>
  <si>
    <t>MALE SDR 7,4 / PN25</t>
  </si>
  <si>
    <t>FEMALE SDR 7,4 / PN25</t>
  </si>
  <si>
    <t>TRANSITION PE/INOX</t>
  </si>
  <si>
    <t>MALE SDR 11 / PN16</t>
  </si>
  <si>
    <t>FEMALE SDR 11 / PN16</t>
  </si>
  <si>
    <t>TRANSITION PE</t>
  </si>
  <si>
    <t>COUPLING  STEEL / PE</t>
  </si>
  <si>
    <t>GALVANIZED</t>
  </si>
  <si>
    <t>GALVANIZED WITH THREAD</t>
  </si>
  <si>
    <t>GALVANIZED COATED WITH THREAD</t>
  </si>
  <si>
    <t xml:space="preserve">     0 3  &gt;  S E A M L E S S   B E N D S   PE 100 RC</t>
  </si>
  <si>
    <t>S E A M L E S S   B E N D   1 1°</t>
  </si>
  <si>
    <t>S E A M L E S S   B E N D   2 2°</t>
  </si>
  <si>
    <t>S E A M L E S S   B E N D   3 0°</t>
  </si>
  <si>
    <t>S E A M L E S S   B E N D   4 5°</t>
  </si>
  <si>
    <t>S E A M L E S S   B E N D   6 0°</t>
  </si>
  <si>
    <t xml:space="preserve">D I N   2 5 7 6 </t>
  </si>
  <si>
    <t xml:space="preserve">P N  1 0 / 1 6 </t>
  </si>
  <si>
    <t xml:space="preserve">P N  2 5 </t>
  </si>
  <si>
    <t>17916020B</t>
  </si>
  <si>
    <t>17916025B</t>
  </si>
  <si>
    <t xml:space="preserve">D I N   2 5 2 7 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</si>
  <si>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</si>
  <si>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</si>
  <si>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</si>
  <si>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</si>
  <si>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</si>
  <si>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</si>
  <si>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</si>
  <si>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</si>
  <si>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</si>
  <si>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</si>
  <si>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</si>
  <si>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>17910200B</t>
  </si>
  <si>
    <t>17910225B</t>
  </si>
  <si>
    <t>17910250B</t>
  </si>
  <si>
    <t>17910280B</t>
  </si>
  <si>
    <t>17910315B</t>
  </si>
  <si>
    <t xml:space="preserve">     0 4  &gt;  F L A N G E S </t>
  </si>
  <si>
    <t xml:space="preserve">S T E E L   F L A N G E  </t>
  </si>
  <si>
    <t>PACKAGING        ( pcs )</t>
  </si>
  <si>
    <t>DIMENSION             D x Dn</t>
  </si>
  <si>
    <t xml:space="preserve"> P P   C O V E R E D </t>
  </si>
  <si>
    <t xml:space="preserve">B L A N K   S T E E L   F L A N G E  </t>
  </si>
  <si>
    <t>manual pipe scraper</t>
  </si>
  <si>
    <t xml:space="preserve">    15  &gt;  P V C - U   P R E S S U R E   P I P E S   PN10, PN16</t>
  </si>
  <si>
    <t xml:space="preserve">P V C - U   P R E S S U R E   P I P E S </t>
  </si>
  <si>
    <t>TR 32x 1,6mm 1,0 MPa grey 5m</t>
  </si>
  <si>
    <t>TR 40x 1,9mm 1,0 MPa grey 5m</t>
  </si>
  <si>
    <t>TR 50x 2,4mm 1,0 Mpa grey 5m</t>
  </si>
  <si>
    <t>TR 110x 4,2mm 1,0 MPa grey 5m</t>
  </si>
  <si>
    <t>TR 125x 4,8mm 1,0 MPa grey 5m</t>
  </si>
  <si>
    <t>TR 160x 6,2mm 1,0 MPa grey 5m</t>
  </si>
  <si>
    <t>TR 200x 7,7mm 1,0 MPa grey 5m</t>
  </si>
  <si>
    <t>TR 250x 9,6mm 1,0 MPa grey 5m</t>
  </si>
  <si>
    <t>TR 315x12,1mm 1,0 MPa grey 5m</t>
  </si>
  <si>
    <t>TR 16x 1,5mm 1,6 MPa grey 5m</t>
  </si>
  <si>
    <t>TR 20x 1,5mm 1,6 MPa grey 5m</t>
  </si>
  <si>
    <t>TR 25x 1,9mm 1,6 MPa grey 5m</t>
  </si>
  <si>
    <t>TR 32x 2,4mm 1,6 MPa grey 5m</t>
  </si>
  <si>
    <t>TR 40x 3,0mm 1,6 MPa grey 5m</t>
  </si>
  <si>
    <t>TR 50x 3,7mm 1,6 MPa grey 5m</t>
  </si>
  <si>
    <t>TR 110x 6,6mm 1,6 MPa grey 5m</t>
  </si>
  <si>
    <t xml:space="preserve">D I M E N S I O N     </t>
  </si>
  <si>
    <t xml:space="preserve">PN10 / PN16 </t>
  </si>
  <si>
    <t>C O D E</t>
  </si>
  <si>
    <t>D I M E N S I O N</t>
  </si>
  <si>
    <t>P R I C E                                        ( EUR )</t>
  </si>
  <si>
    <t>ON REQUEST, WE CAN OFFER PE PIPES WITH DIAMETER DN 32-1600 IN PRESSURE RANGES PN 6 - PN 25.</t>
  </si>
  <si>
    <t>03. SEAMLESS BENDS 100 RC</t>
  </si>
  <si>
    <t>04. FLANGES</t>
  </si>
  <si>
    <t>05. WELDING UNITS AND ACCESORIES</t>
  </si>
  <si>
    <t>15. PVC-U PRESSURE PIPES PN10, PN16</t>
  </si>
  <si>
    <t>16. PE PRESSURE PIPES PE 100 / PE 100  RC</t>
  </si>
  <si>
    <t xml:space="preserve">P E   P R E S S U R E   P I P E S </t>
  </si>
  <si>
    <t xml:space="preserve">    16  &gt;  P E   P R E S S U R E  P I P E S  PE 100 / PE 100 RC (PN10, PN16)</t>
  </si>
  <si>
    <t>D I S C O U N T                (%)</t>
  </si>
  <si>
    <t>Wall thickness</t>
  </si>
  <si>
    <t>Working pressure</t>
  </si>
  <si>
    <t>Bursting pressure</t>
  </si>
  <si>
    <t>Spiral density</t>
  </si>
  <si>
    <t>Spire thickness</t>
  </si>
  <si>
    <t>Roll length</t>
  </si>
  <si>
    <t>Roll weight</t>
  </si>
  <si>
    <t xml:space="preserve">    14  &gt;  P V C   F L E X I B L E   H O S E</t>
  </si>
  <si>
    <t>14. PVC FLEXIBLE HOSE</t>
  </si>
  <si>
    <t xml:space="preserve">     1 3  &gt;  P V C, P E   C L E A N E R S   A N D   C E M E N T S </t>
  </si>
  <si>
    <t>125 ml tube</t>
  </si>
  <si>
    <t>1 000 ml bottle + special brush</t>
  </si>
  <si>
    <t>500 ml bottle + special brush</t>
  </si>
  <si>
    <t>125 ml tin</t>
  </si>
  <si>
    <t>250 ml tin</t>
  </si>
  <si>
    <t>cleaner wipes - 100 pcs</t>
  </si>
  <si>
    <t>13. PVC, PE CLEANERS AND CEMENTS</t>
  </si>
  <si>
    <t>12. PVC-U CHECK VALVES</t>
  </si>
  <si>
    <t xml:space="preserve">DIMENSION     </t>
  </si>
  <si>
    <t xml:space="preserve">B A L L  V A L V E </t>
  </si>
  <si>
    <t xml:space="preserve">C H E C K  V A L V E </t>
  </si>
  <si>
    <t>cement jointing</t>
  </si>
  <si>
    <t>F  x  F</t>
  </si>
  <si>
    <t xml:space="preserve">S P R I N G  F O O T  V A L V E </t>
  </si>
  <si>
    <t>FEMALE</t>
  </si>
  <si>
    <t>cement x  male</t>
  </si>
  <si>
    <t xml:space="preserve">F  x  F </t>
  </si>
  <si>
    <t>with actuator</t>
  </si>
  <si>
    <t xml:space="preserve">B U T T E R F L Y   V A L V E </t>
  </si>
  <si>
    <t>EPDM</t>
  </si>
  <si>
    <t xml:space="preserve">K N I F E   D U M P E R </t>
  </si>
  <si>
    <t>with actuator adapter</t>
  </si>
  <si>
    <t xml:space="preserve">T H R E E - W A Y  V A L V E </t>
  </si>
  <si>
    <t>male</t>
  </si>
  <si>
    <t>female</t>
  </si>
  <si>
    <t>F  x  M</t>
  </si>
  <si>
    <t>cement  x  F</t>
  </si>
  <si>
    <t>F  x  cement</t>
  </si>
  <si>
    <t>cement  x  M</t>
  </si>
  <si>
    <t>M  x  M</t>
  </si>
  <si>
    <t>M  x  F</t>
  </si>
  <si>
    <t>M  x  cement</t>
  </si>
  <si>
    <t xml:space="preserve">11. PVC-U PRESURE VALVES </t>
  </si>
  <si>
    <t>20-25x3/4"</t>
  </si>
  <si>
    <t>25-32x1"</t>
  </si>
  <si>
    <t>32-40x1 1/4"</t>
  </si>
  <si>
    <t>40-50x1 3/4"</t>
  </si>
  <si>
    <t>E L B O W   90°</t>
  </si>
  <si>
    <t>CEMENT JOINTING</t>
  </si>
  <si>
    <t>T E E   90°</t>
  </si>
  <si>
    <t>T E E  45°</t>
  </si>
  <si>
    <t>OPENED</t>
  </si>
  <si>
    <t>MALE</t>
  </si>
  <si>
    <t xml:space="preserve">A D A P T O R </t>
  </si>
  <si>
    <t xml:space="preserve">N I P P L E </t>
  </si>
  <si>
    <t xml:space="preserve">R E D U C I N G   N I P P L E </t>
  </si>
  <si>
    <t>CEMENT x CEMENT x F</t>
  </si>
  <si>
    <t>10. PVC-U PRESSURE FITTINGS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</si>
  <si>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</si>
  <si>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</si>
  <si>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</si>
  <si>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</si>
  <si>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</si>
  <si>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</si>
  <si>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</si>
  <si>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</si>
  <si>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</si>
  <si>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</si>
  <si>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</si>
  <si>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</si>
  <si>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</si>
  <si>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</si>
  <si>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</si>
  <si>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</si>
  <si>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</si>
  <si>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</si>
  <si>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</si>
  <si>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>461007 </t>
  </si>
  <si>
    <t>461008 </t>
  </si>
  <si>
    <t xml:space="preserve">     0 9  &gt;  P P   T H R E A D   F I T T I N G S  </t>
  </si>
  <si>
    <t xml:space="preserve">E N D  C U P </t>
  </si>
  <si>
    <t xml:space="preserve">R E D U C I N G  S O C K E T </t>
  </si>
  <si>
    <t xml:space="preserve">M  x  F </t>
  </si>
  <si>
    <t xml:space="preserve">R E D U C I N G   B U S H </t>
  </si>
  <si>
    <t xml:space="preserve">E L B O W   90° </t>
  </si>
  <si>
    <t xml:space="preserve">T E E    90° </t>
  </si>
  <si>
    <t xml:space="preserve">F  x  F x  F </t>
  </si>
  <si>
    <t xml:space="preserve">F  x  M </t>
  </si>
  <si>
    <t>09. PP THREAD FITINGS</t>
  </si>
  <si>
    <t xml:space="preserve">     0 8  &gt;  P P   C L A M P  S A D D L E S </t>
  </si>
  <si>
    <t>2   S C R E W S</t>
  </si>
  <si>
    <t>4   S C R E W S</t>
  </si>
  <si>
    <t>6   S C R E W S</t>
  </si>
  <si>
    <t xml:space="preserve">C L A M P  S A D D L E S  - U N R E I N F O R C E D </t>
  </si>
  <si>
    <t xml:space="preserve">C L A M P  S A D D L E S  -  R E I N F O R C E D </t>
  </si>
  <si>
    <t>08. PP CLAMP SADDLES</t>
  </si>
  <si>
    <t xml:space="preserve">V A R I A B I L I T Y   O F   P P   V A L V E S </t>
  </si>
  <si>
    <t xml:space="preserve">V A R I A B I L I T Y   O F   P V C   V A L V E S </t>
  </si>
  <si>
    <t>07. PP COMPRESSION VALVES</t>
  </si>
  <si>
    <t xml:space="preserve">     0 7  &gt; P P   C O M P R E S S I O N   V A L V E S </t>
  </si>
  <si>
    <t>B A L L   V A L V E   U N I B L O K</t>
  </si>
  <si>
    <t xml:space="preserve">PE  x  F E M A L E  </t>
  </si>
  <si>
    <t xml:space="preserve">PE  x  M A L E  </t>
  </si>
  <si>
    <t>B U T T   W E L D I N G    PE - PE</t>
  </si>
  <si>
    <t xml:space="preserve">PE   S T U B   E N D </t>
  </si>
  <si>
    <t>CAP WRENCH</t>
  </si>
  <si>
    <t>16 - 63 mm</t>
  </si>
  <si>
    <t>06. PP COMPRESSION FITTINGS</t>
  </si>
  <si>
    <t>TR 63x 3mm 1,0 MPa grey 5m</t>
  </si>
  <si>
    <t>TR 75x 3,6mm 1,0 MPa grey 5m</t>
  </si>
  <si>
    <t>TR 90x 4,3mm 1,0 MPa grey 5m</t>
  </si>
  <si>
    <t>TR 63x 4,7mm 1,6 MPa grey 5m</t>
  </si>
  <si>
    <t>TR 75x 5,6mm 1,6 MPa grey 5m</t>
  </si>
  <si>
    <t>TR 90x 6,7mm 1,6 MPa grey 5m</t>
  </si>
  <si>
    <t>» GO TO</t>
  </si>
  <si>
    <t xml:space="preserve">» GO TO </t>
  </si>
  <si>
    <t>P O L Y V A L E N T   E U R O   M I D I</t>
  </si>
  <si>
    <t>525/25</t>
  </si>
  <si>
    <t>315/15</t>
  </si>
  <si>
    <t>225/15</t>
  </si>
  <si>
    <t>120/10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</si>
  <si>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</si>
  <si>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</si>
  <si>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</si>
  <si>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</si>
  <si>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</si>
  <si>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</si>
  <si>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</si>
  <si>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</si>
  <si>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</si>
  <si>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</si>
  <si>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</si>
  <si>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</si>
  <si>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</si>
  <si>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</si>
  <si>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</si>
  <si>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</si>
  <si>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</si>
  <si>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</si>
  <si>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</si>
  <si>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</si>
  <si>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</si>
  <si>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</si>
  <si>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</si>
  <si>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</si>
  <si>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</si>
  <si>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321C02015</t>
  </si>
  <si>
    <t>20 mm x 15 mm</t>
  </si>
  <si>
    <t>400/20</t>
  </si>
  <si>
    <t>PE  x  CU, PB, PEX</t>
  </si>
  <si>
    <t>321C02515</t>
  </si>
  <si>
    <t>25 mm x 15 mm</t>
  </si>
  <si>
    <t>300/10</t>
  </si>
  <si>
    <t>321C02522</t>
  </si>
  <si>
    <t>25 mm x 22 mm</t>
  </si>
  <si>
    <t>260/10</t>
  </si>
  <si>
    <t>321C03222</t>
  </si>
  <si>
    <t>32 mm x 22 mm</t>
  </si>
  <si>
    <t>321C03228</t>
  </si>
  <si>
    <t>32 mm x 28 mm</t>
  </si>
  <si>
    <t>321D02220</t>
  </si>
  <si>
    <t>321D02225</t>
  </si>
  <si>
    <t>321D02725</t>
  </si>
  <si>
    <t>20-27 mm x 25 mm</t>
  </si>
  <si>
    <t>321D02732</t>
  </si>
  <si>
    <t>20-27 mm x 32 mm</t>
  </si>
  <si>
    <t>321D03425</t>
  </si>
  <si>
    <t>27-34 mm x 25 mm</t>
  </si>
  <si>
    <t>321D03432</t>
  </si>
  <si>
    <t>27-34 mm x 32 mm</t>
  </si>
  <si>
    <t xml:space="preserve">C O M P R E S S I O N   N U T </t>
  </si>
  <si>
    <t>S E A M L E S S   B E N D   9 0°</t>
  </si>
  <si>
    <t xml:space="preserve">DIMENSION            </t>
  </si>
  <si>
    <t xml:space="preserve">     1 0  &gt;  PVC-U   P R E S S U R E   F I T T I N G S   P N  1 6</t>
  </si>
  <si>
    <t xml:space="preserve">     1 1  &gt;  PVC-U   P R E S S U R E   V A L V E S    P N  1 6</t>
  </si>
  <si>
    <t xml:space="preserve">     1 2  &gt;  PVC-U  C H E C K  V A L V E S   P N  1 6</t>
  </si>
  <si>
    <t xml:space="preserve">P E   U N I O N   S T U B   E N D S </t>
  </si>
  <si>
    <t xml:space="preserve">P V C   U N I O N   E N D S </t>
  </si>
  <si>
    <t>TR 400x15,3mm 1,0 MPa beige 5m</t>
  </si>
  <si>
    <t>COMPANY</t>
  </si>
  <si>
    <t>PAYMENT TERMS</t>
  </si>
  <si>
    <t>BONUS</t>
  </si>
  <si>
    <t>PREPAYMENT BONUS</t>
  </si>
  <si>
    <r>
      <t xml:space="preserve">C L E V E L I N G S   P R I C E L I S T  2022  ( E U R </t>
    </r>
    <r>
      <rPr>
        <b/>
        <sz val="8"/>
        <color theme="1"/>
        <rFont val="Calibri"/>
        <family val="2"/>
        <charset val="238"/>
        <scheme val="minor"/>
      </rPr>
      <t>without VAT</t>
    </r>
    <r>
      <rPr>
        <b/>
        <sz val="14"/>
        <color theme="1"/>
        <rFont val="Calibri"/>
        <family val="2"/>
        <charset val="238"/>
        <scheme val="minor"/>
      </rPr>
      <t xml:space="preserve"> )  -  E N G L I S H  V E R S I O N  </t>
    </r>
  </si>
  <si>
    <t>Míškovice 238, 768 52 Míškovice</t>
  </si>
  <si>
    <t>20 - 63 mm</t>
  </si>
  <si>
    <t>INCOTERMS</t>
  </si>
  <si>
    <t>Headquarters:</t>
  </si>
  <si>
    <t>Warehouse and offices:</t>
  </si>
  <si>
    <r>
      <rPr>
        <b/>
        <sz val="10"/>
        <color theme="1"/>
        <rFont val="Calibri"/>
        <family val="2"/>
        <charset val="238"/>
        <scheme val="minor"/>
      </rPr>
      <t>phones: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</si>
  <si>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r>
      <rPr>
        <b/>
        <sz val="10"/>
        <color theme="1"/>
        <rFont val="Calibri"/>
        <family val="2"/>
        <charset val="238"/>
        <scheme val="minor"/>
      </rPr>
      <t>e-mails:</t>
    </r>
    <r>
      <rPr>
        <sz val="10"/>
        <color theme="1"/>
        <rFont val="Calibri"/>
        <family val="2"/>
        <charset val="238"/>
        <scheme val="minor"/>
      </rPr>
      <t xml:space="preserve"> petra@clevelings.cz     lucie@clevelings.cz     jiri@clevelings.cz     sales@clevelings.cz     info@clevelings.cz</t>
    </r>
  </si>
  <si>
    <t xml:space="preserve">P P   B A L L  V A L V E   C O M P A C T </t>
  </si>
  <si>
    <t>24416020COM</t>
  </si>
  <si>
    <t xml:space="preserve">F E M A L E   x   F E M A L E </t>
  </si>
  <si>
    <t>24416025COM</t>
  </si>
  <si>
    <t>24416032COM</t>
  </si>
  <si>
    <t>24416040COM</t>
  </si>
  <si>
    <t>24416050COM</t>
  </si>
  <si>
    <t>24416063COM</t>
  </si>
  <si>
    <t xml:space="preserve">B A L L   V A L V E  </t>
  </si>
  <si>
    <t>24416020PPF</t>
  </si>
  <si>
    <t>24416025PPF</t>
  </si>
  <si>
    <t>24416032PPF</t>
  </si>
  <si>
    <t>24416040PPF</t>
  </si>
  <si>
    <t>24416050PPF</t>
  </si>
  <si>
    <t>24416063PPF</t>
  </si>
  <si>
    <t xml:space="preserve">P P   B A L L   V A L V E   </t>
  </si>
  <si>
    <t>25316020PPM</t>
  </si>
  <si>
    <t xml:space="preserve">B U T T  W E L D I N G  x  M A L E </t>
  </si>
  <si>
    <t>25316025PPM</t>
  </si>
  <si>
    <t>25316032PPM</t>
  </si>
  <si>
    <t>25316040PPM</t>
  </si>
  <si>
    <t>25316050PPM</t>
  </si>
  <si>
    <t>25316063PPM</t>
  </si>
  <si>
    <t>24417020PE</t>
  </si>
  <si>
    <t>24417025PE</t>
  </si>
  <si>
    <t>24417032PE</t>
  </si>
  <si>
    <t>24417040PE</t>
  </si>
  <si>
    <t>24417050PE</t>
  </si>
  <si>
    <t>24417063PE</t>
  </si>
  <si>
    <t>FOR  PP / PVC  B A L L   V A L V E</t>
  </si>
  <si>
    <t xml:space="preserve">PP  S T U B   E N D </t>
  </si>
  <si>
    <t xml:space="preserve">PP  C H E C K  V A L V E </t>
  </si>
  <si>
    <t>25216020B</t>
  </si>
  <si>
    <t>P E  x  P E</t>
  </si>
  <si>
    <t>25216032B</t>
  </si>
  <si>
    <t>25216040B</t>
  </si>
  <si>
    <t>25216050B</t>
  </si>
  <si>
    <t>25216063B</t>
  </si>
  <si>
    <t>25216020BF</t>
  </si>
  <si>
    <t xml:space="preserve">P E  x   M A L E </t>
  </si>
  <si>
    <t>25216025BF</t>
  </si>
  <si>
    <t>25216032BF</t>
  </si>
  <si>
    <t>25216040BF</t>
  </si>
  <si>
    <t>25216050BF</t>
  </si>
  <si>
    <t>25216063BF</t>
  </si>
  <si>
    <t>25216020BM</t>
  </si>
  <si>
    <t>25216025BM</t>
  </si>
  <si>
    <t>25216032BM</t>
  </si>
  <si>
    <t>25216040BM</t>
  </si>
  <si>
    <t>25216050BM</t>
  </si>
  <si>
    <t>25216063BM</t>
  </si>
  <si>
    <t>V5149020PVC</t>
  </si>
  <si>
    <t>V5149025PVC</t>
  </si>
  <si>
    <t>V5149032PVC</t>
  </si>
  <si>
    <t>V5149040PVC</t>
  </si>
  <si>
    <t>V5149050PVC</t>
  </si>
  <si>
    <t>V5149063PVC</t>
  </si>
  <si>
    <t xml:space="preserve">Transparent C H E C K  V A L V E </t>
  </si>
  <si>
    <t>V5164016TT</t>
  </si>
  <si>
    <t>cement jointing, spring-loaded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</si>
  <si>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</si>
  <si>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</si>
  <si>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</si>
  <si>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</si>
  <si>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</si>
  <si>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</si>
  <si>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</si>
  <si>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</si>
  <si>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</si>
  <si>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V81331063</t>
  </si>
  <si>
    <t>PLIMAT</t>
  </si>
  <si>
    <t>V81331075</t>
  </si>
  <si>
    <t>V81331090</t>
  </si>
  <si>
    <t>V81331110</t>
  </si>
  <si>
    <t>V81331140</t>
  </si>
  <si>
    <t>V81331160</t>
  </si>
  <si>
    <t>V81331225</t>
  </si>
  <si>
    <t xml:space="preserve">     1 7  &gt;  S W I M M I N G   P O O L   E Q U I P M N E N T </t>
  </si>
  <si>
    <t xml:space="preserve">T Y P E  /  P R O D U C T </t>
  </si>
  <si>
    <t xml:space="preserve">P R I C E   (EUR) </t>
  </si>
  <si>
    <t>DISCOUNT  (%)</t>
  </si>
  <si>
    <t>INLETS - concrete (to glue)</t>
  </si>
  <si>
    <t>PA072002N</t>
  </si>
  <si>
    <r>
      <t>Return inlet with pre-marked holes on the ball giving diameters of 14 mm, 20 mm a 25 mm. Allows several flow rates depending on the installation: D14= 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/h, D20 = 5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/h, D25 = 7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/h.</t>
    </r>
  </si>
  <si>
    <t>PA072008N</t>
  </si>
  <si>
    <t xml:space="preserve">Wall conduit, 240 mm in lenght, internal connections of 2" and 50 mm. Outside diam. 63 mm. For inlets. </t>
  </si>
  <si>
    <t>PA072039N</t>
  </si>
  <si>
    <t xml:space="preserve">INLETS - standard liner </t>
  </si>
  <si>
    <t>PA072019BN</t>
  </si>
  <si>
    <r>
      <t>Return inlet with pre-marked holes on the ball giving diameters of 14 mm, 20 mm a 25 mm. Allows several flow rates depending on the installation: D14 = 3 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/h, D20 = 5m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/h, D25 = 7 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/h. With brass cavity.</t>
    </r>
  </si>
  <si>
    <t>PA072022BN</t>
  </si>
  <si>
    <t>Suction inlet. Cap with 2" external thread and 50 mm internal diameter. With brass cavity.</t>
  </si>
  <si>
    <t>PA072019NXL</t>
  </si>
  <si>
    <t>PA072021NXL</t>
  </si>
  <si>
    <t>INLETS - for prefabricated pools</t>
  </si>
  <si>
    <t>PA072019NX</t>
  </si>
  <si>
    <t>Recirculation inlet for prefabricated pool. Return inlet  with ball diameters 14 mm, 20 mm and 25 mm. Allows several flow rates according to the installation. Brass cavity.</t>
  </si>
  <si>
    <t>PA072021NX</t>
  </si>
  <si>
    <t>Suction inlet. Cap with 2" external thread and 50 mm inside diameter. Brass cavity.</t>
  </si>
  <si>
    <t>MAIN DRAINS</t>
  </si>
  <si>
    <t>PA072009N</t>
  </si>
  <si>
    <t>D200 CONCRETE round main drain from ABS, UV resistant. Outlet 1 1/2".</t>
  </si>
  <si>
    <t>PA072010BN</t>
  </si>
  <si>
    <t xml:space="preserve">D200 LINER round main drain from ABS, UV resistant. Outlet 2", for foil, brass cavity. </t>
  </si>
  <si>
    <t>PA072017N</t>
  </si>
  <si>
    <t xml:space="preserve">D200 CONCRETE square main drain from ABS, UV resistant. Outlet 2". </t>
  </si>
  <si>
    <t>PA072018BNS</t>
  </si>
  <si>
    <t xml:space="preserve">D200 LINER squre main drain from ABS, UV resistant. Outlet 2", for foil, brass cavity.  </t>
  </si>
  <si>
    <t>SKIMMERS - concrete (to glue)</t>
  </si>
  <si>
    <t>PA072011N</t>
  </si>
  <si>
    <t>Skimmer for concrete pool - STANDARD LINER. Recommended flow: 5000 l/h, regulation by floating unit, d. 50mm a 1 1/2" connection.</t>
  </si>
  <si>
    <t>PA072013N</t>
  </si>
  <si>
    <t>Skimmer for concrete pool - WIDE THROAD LINER. Recommended flow: 5000 l/h, regulation by floating unit, d. 50mm a 1 1/2" connection.</t>
  </si>
  <si>
    <t>SKIMMERS - standard liner</t>
  </si>
  <si>
    <t>PA072112N</t>
  </si>
  <si>
    <t>SKIMMER SMALL LINER, 1 1/2" connection</t>
  </si>
  <si>
    <t>PA072012BN</t>
  </si>
  <si>
    <t>SKIMMER STANDARD LINER. Recommended flow through skimmer: 5000 l/h, regulation by floating unit, diameter 50 mm and 1 1/2", with brass threads.</t>
  </si>
  <si>
    <t>PA072012BN6</t>
  </si>
  <si>
    <t>SKIMMER STANDARD LINER. Recommended flow through skimmer: 5000 l/h, regulation by floating unit, diameter 50 mm and 1 1/2", with brass threads. With 6° slope</t>
  </si>
  <si>
    <t>PA072012BNC</t>
  </si>
  <si>
    <t>SKIMMER STANDARD LINER. Recommended flow through skimmer: 5000 l/h, regulation by floating unit, diameter 50 mm and 1 1/2", with brass threads. Extended +10 cm, increased capacity 17,5 l.</t>
  </si>
  <si>
    <t>PA072012BNE6</t>
  </si>
  <si>
    <t>SKIMMER STANDARD LINER. Recommended flow through skimmer: 5000 l/h, regulation by floating unit, diameter 50 mm and 1 1/2", with brass threads. Extended +10 cm, with 6° slope, increased capacity 17,5 l.</t>
  </si>
  <si>
    <t>PA072014BN</t>
  </si>
  <si>
    <t>SKIMMER WIDE THROAT LINER. Recommended flow through skimmer: 5000 l/h, regulation by floating unit, diameter 50 mm and 1 1/2", with brass threads.</t>
  </si>
  <si>
    <t>PA072018BN</t>
  </si>
  <si>
    <t>SKIMMER WIDE THROAT LINER. Recommended flow through skimmer: 5000 l/h, regulation by floating unit, diameter 50 mm and 1 1/2", with brass threads. With 6° slope</t>
  </si>
  <si>
    <t>PA072014BNC</t>
  </si>
  <si>
    <t>SKIMMER WIDE THROAT LINER. Recommended flow through skimmer: 5000 l/h, regulation by floating unit, diameter 50 mm and 1 1/2", with brass threads. Extended +10 cm, with 6° slope, increased capacity 17,5 l.</t>
  </si>
  <si>
    <t>PA072018BNC</t>
  </si>
  <si>
    <t>SKIMMER WIDE THROAT LINER. Recommended flow through skimmer: 5000 l/h, regulation by floating unit, diameter 50 mm and 1 1/2", with brass threads. With 6° slope, increased capacity 17,5 l.</t>
  </si>
  <si>
    <t>PA072020E</t>
  </si>
  <si>
    <t>Skimmer height extension, for 15 l capacity skimmers.</t>
  </si>
  <si>
    <t>PA072021E</t>
  </si>
  <si>
    <t>Skimmer height extension, for 17,5 l capacity skimmers.</t>
  </si>
  <si>
    <t>UNDERWATER LIGHTS - concrete (to glue)</t>
  </si>
  <si>
    <t>PA071001NW</t>
  </si>
  <si>
    <t>U/W reflector for concrete (to glue) - supplied with case, without light bulb, including 3 m cable. Face ring from ABS plastic.</t>
  </si>
  <si>
    <t>PA071001N</t>
  </si>
  <si>
    <t>U/W reflector for concrete (to glue) - supplied with case, with LED bulb, including 3 m cable. Face ring from ABS plastic.</t>
  </si>
  <si>
    <t>UNDERWATER LIGHTS - standard liner</t>
  </si>
  <si>
    <t>PA071101BNW</t>
  </si>
  <si>
    <t>U/W reflector for standard liner (foil) - supplied with case, without light bulb, including 3 m cable. Face ring from ABS plastic.</t>
  </si>
  <si>
    <t>PA071101BN</t>
  </si>
  <si>
    <t>U/W reflector for standard liner (foil) - supplied with case, with LED bulb, including 3 m cable. Face ring from ABS plastic.</t>
  </si>
  <si>
    <t>PA502815STX</t>
  </si>
  <si>
    <t>LED LAMP PAR56 30LED WHITE</t>
  </si>
  <si>
    <t>PA501529STX</t>
  </si>
  <si>
    <t xml:space="preserve">LED LAMP PAR56 270LED RGB with control remote </t>
  </si>
  <si>
    <t>PA071112</t>
  </si>
  <si>
    <t>Connection protective hose 1,5 m.</t>
  </si>
  <si>
    <t>PA071113</t>
  </si>
  <si>
    <t>CONNECTOR BOX made of white ABS plastic, UV resistant. With three 3/4" holes. Supplied with rubber seal. Fully plastic.</t>
  </si>
  <si>
    <t>PA071113B</t>
  </si>
  <si>
    <r>
      <t xml:space="preserve">CONNECTOR BOX made of white ABS plastic, UV resistant. With three 3/4" holes, </t>
    </r>
    <r>
      <rPr>
        <b/>
        <sz val="10"/>
        <rFont val="Calibri"/>
        <family val="2"/>
        <charset val="238"/>
        <scheme val="minor"/>
      </rPr>
      <t>plus d50 for gluing</t>
    </r>
    <r>
      <rPr>
        <sz val="10"/>
        <rFont val="Calibri"/>
        <family val="2"/>
        <charset val="238"/>
        <scheme val="minor"/>
      </rPr>
      <t>. Supplied with rubber seal. Fully plastic.</t>
    </r>
  </si>
  <si>
    <t>PUMPS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</si>
  <si>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</si>
  <si>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</si>
  <si>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</si>
  <si>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</si>
  <si>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</si>
  <si>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</si>
  <si>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</si>
  <si>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</si>
  <si>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</si>
  <si>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</si>
  <si>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</si>
  <si>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</si>
  <si>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</si>
  <si>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</si>
  <si>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</si>
  <si>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</si>
  <si>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PUMPS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</si>
  <si>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</si>
  <si>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</si>
  <si>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</si>
  <si>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</si>
  <si>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</si>
  <si>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</si>
  <si>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</si>
  <si>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</si>
  <si>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</si>
  <si>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</si>
  <si>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</si>
  <si>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</si>
  <si>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</si>
  <si>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</si>
  <si>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LADDERS - inox steel AISI 304</t>
  </si>
  <si>
    <t>PA020042</t>
  </si>
  <si>
    <t>Ladder (residential/standard), 2 steps</t>
  </si>
  <si>
    <t>PA020043</t>
  </si>
  <si>
    <t>Ladder (residential/standard), 3 steps</t>
  </si>
  <si>
    <t>PA020044</t>
  </si>
  <si>
    <t>Ladder (residential/standard), 4 steps</t>
  </si>
  <si>
    <t>PA020045</t>
  </si>
  <si>
    <t>Ladder (residential/standard), 5 steps</t>
  </si>
  <si>
    <t>PA021042</t>
  </si>
  <si>
    <t>Ladder (wall), 2 steps</t>
  </si>
  <si>
    <t>PA021043</t>
  </si>
  <si>
    <t>Ladder (wall), 3 steps</t>
  </si>
  <si>
    <t>PA021044</t>
  </si>
  <si>
    <t>Ladder (wall), 4 steps</t>
  </si>
  <si>
    <t>LADDERS - inox steel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</si>
  <si>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</si>
  <si>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</si>
  <si>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</si>
  <si>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</si>
  <si>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</si>
  <si>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</si>
  <si>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</si>
  <si>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00/00/00</t>
  </si>
  <si>
    <t>17. SWIMMING POOL EQUIPMENT</t>
  </si>
  <si>
    <t>BLUEBOX</t>
  </si>
  <si>
    <t>JUNIOR</t>
  </si>
  <si>
    <t>MIDI</t>
  </si>
  <si>
    <t>MAXI</t>
  </si>
  <si>
    <t>C0101451</t>
  </si>
  <si>
    <t>ROFUSE400</t>
  </si>
  <si>
    <t>CALDERPREP ™</t>
  </si>
  <si>
    <t>C0107306</t>
  </si>
  <si>
    <t>C0107310</t>
  </si>
  <si>
    <t>CALDERPREP PLUS ™</t>
  </si>
  <si>
    <t>C0107336</t>
  </si>
  <si>
    <t>UNIPREP™ 4</t>
  </si>
  <si>
    <t>C0105002</t>
  </si>
  <si>
    <t>PS - 180</t>
  </si>
  <si>
    <t>PS - 400</t>
  </si>
  <si>
    <t>RCT - 315</t>
  </si>
  <si>
    <t xml:space="preserve">CHAIN </t>
  </si>
  <si>
    <t>SUPERCLAMP</t>
  </si>
  <si>
    <t>SUPERCLAMP UNIVERSAL</t>
  </si>
  <si>
    <t>C0110205</t>
  </si>
  <si>
    <t>C0110281</t>
  </si>
  <si>
    <t>C0110252</t>
  </si>
  <si>
    <t>C0115102</t>
  </si>
  <si>
    <t>C0115006</t>
  </si>
  <si>
    <t xml:space="preserve">Sada vložek fixačních svorek potrubí 125-90 (4 ks)_x000D_
</t>
  </si>
  <si>
    <t>C0115005</t>
  </si>
  <si>
    <t>C0115009</t>
  </si>
  <si>
    <t>C0115004</t>
  </si>
  <si>
    <t>C0115008</t>
  </si>
  <si>
    <t>C0115007</t>
  </si>
  <si>
    <t>C0115110</t>
  </si>
  <si>
    <t>ZHCB-160</t>
  </si>
  <si>
    <t>ZHCB-250</t>
  </si>
  <si>
    <t>ZHCB-315</t>
  </si>
  <si>
    <t>G A T O R   2</t>
  </si>
  <si>
    <t>CGATOR180</t>
  </si>
  <si>
    <t>GATOR 2 180 automatic Ø 63-180 mm</t>
  </si>
  <si>
    <t>CGATOR250</t>
  </si>
  <si>
    <t>GATOR 2 250 automatic Ø 63-250 mm</t>
  </si>
  <si>
    <t>CGATOR315</t>
  </si>
  <si>
    <t>GATOR 2 315 automatic Ø 90-315 mm</t>
  </si>
  <si>
    <t>CGATOR400</t>
  </si>
  <si>
    <t>GATOR 2 400 automatic Ø 200-400 mm</t>
  </si>
  <si>
    <t>C0461201</t>
  </si>
  <si>
    <t>C0461203</t>
  </si>
  <si>
    <t>C046120201</t>
  </si>
  <si>
    <t>C0461228</t>
  </si>
  <si>
    <t>C0231002</t>
  </si>
  <si>
    <t>C0231001</t>
  </si>
  <si>
    <t>C0231202</t>
  </si>
  <si>
    <t>C0620475</t>
  </si>
  <si>
    <t>D E S C R I P T I O N   / T Y P E</t>
  </si>
  <si>
    <t xml:space="preserve">P R I C E                         ( E U R  ) </t>
  </si>
  <si>
    <t>D I S C O U N T                         ( % )</t>
  </si>
  <si>
    <t>P O L Y V A L E N T    B L U E B O X   1.0</t>
  </si>
  <si>
    <t>P O L Y V A L E N T    E U R O   J U N I O R</t>
  </si>
  <si>
    <t>Polyvalent unit EURO JUNIOR                                20 mm - 160 mm</t>
  </si>
  <si>
    <t>Polyvalent unit  EURO MIDI                                   20 mm - 400 mm</t>
  </si>
  <si>
    <t xml:space="preserve">P O L Y V A L E N T   P E G A S U S   H C   </t>
  </si>
  <si>
    <t xml:space="preserve">P O L Y V A L E N T   R O F U S E   4 0 0   </t>
  </si>
  <si>
    <t>Polyvalent unit ROFUSE 400 TURBO                   20 mm - 400 mm</t>
  </si>
  <si>
    <t>A C C E S S O R I E S  A N D  T O O L S</t>
  </si>
  <si>
    <t>pipe scraper for diam. 75 - 180 mm</t>
  </si>
  <si>
    <t>pipe scraper for diam.   75 - 315 mm</t>
  </si>
  <si>
    <t>rotary hand scraper Ø 32x3 mm</t>
  </si>
  <si>
    <t>rotary hand scraper Ø 63x5,8 mm</t>
  </si>
  <si>
    <t>rotary hand scraper 32-40-50-63 mm service kit</t>
  </si>
  <si>
    <t>rotary srcaping tool Ø 63-250 mm with toolbox</t>
  </si>
  <si>
    <t xml:space="preserve">mains restraining clamp rings  and  angle maker base 63, 90, 125, 180, 200mm </t>
  </si>
  <si>
    <t xml:space="preserve">clamp liner set 125-63 (4 ks)
</t>
  </si>
  <si>
    <t xml:space="preserve">clamp liner set 125-90 (4 ks)
</t>
  </si>
  <si>
    <t xml:space="preserve">clamp liner set 180-110 (4 ks)
</t>
  </si>
  <si>
    <t xml:space="preserve">clamp liner set 180-125 (4 ks)
</t>
  </si>
  <si>
    <t xml:space="preserve">clamp liner set 180-140 (4 ks)
</t>
  </si>
  <si>
    <t xml:space="preserve">clamp liner set  180-160 (4 ks)
</t>
  </si>
  <si>
    <t xml:space="preserve">clamp liner set 200-180 (4 ks)
</t>
  </si>
  <si>
    <t>pipe cutter 42 mm (red)</t>
  </si>
  <si>
    <t>pipe cutter  42 mm DELUX (yellowblack)</t>
  </si>
  <si>
    <t>pipe cutter HD 63mm DELUX (red)</t>
  </si>
  <si>
    <t xml:space="preserve">plastic pipe cutter 50 -120 mm       </t>
  </si>
  <si>
    <t>squeez tool Ø 0-32 mm mini</t>
  </si>
  <si>
    <t>squeez tool O 0-42 mm pocket size</t>
  </si>
  <si>
    <t>squeez tool 20-25-32-40-50-63mm SDR11 (blue)</t>
  </si>
  <si>
    <t xml:space="preserve">PE  /  PP  /  PVDF  /  PB   C L E A N E R </t>
  </si>
  <si>
    <t>spray 500 ml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</si>
  <si>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</si>
  <si>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</si>
  <si>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</si>
  <si>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</si>
  <si>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</si>
  <si>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</si>
  <si>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</si>
  <si>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</si>
  <si>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</si>
  <si>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</si>
  <si>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</si>
  <si>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</si>
  <si>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</si>
  <si>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</si>
  <si>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27116050A</t>
  </si>
  <si>
    <t>27116051A</t>
  </si>
  <si>
    <t>50 - 50</t>
  </si>
  <si>
    <t>27116065A</t>
  </si>
  <si>
    <t>63 - 65</t>
  </si>
  <si>
    <t>75 - 65</t>
  </si>
  <si>
    <t>27116080A</t>
  </si>
  <si>
    <t>75 - 80</t>
  </si>
  <si>
    <t>90 - 80</t>
  </si>
  <si>
    <t>27116100A</t>
  </si>
  <si>
    <t>90 - 100</t>
  </si>
  <si>
    <t>110 - 100</t>
  </si>
  <si>
    <t>15-22 mm x 20 mm</t>
  </si>
  <si>
    <t>PE  x  CU, FE, PVC, ABS, nerez</t>
  </si>
  <si>
    <t>15-22 mm x 25 mm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</si>
  <si>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</si>
  <si>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</si>
  <si>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</si>
  <si>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</si>
  <si>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</si>
  <si>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</si>
  <si>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</si>
  <si>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</si>
  <si>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</si>
  <si>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</si>
  <si>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 xml:space="preserve">     0 6  &gt;  P P  C O M P R E S S I O N  F I T T I N G S</t>
  </si>
  <si>
    <t xml:space="preserve">R E P A I R   C O U P L I N G </t>
  </si>
  <si>
    <t xml:space="preserve">R E D U C I N G  C O U P L I N G </t>
  </si>
  <si>
    <t>COMPRESION X FEMALE</t>
  </si>
  <si>
    <t>COMPRESION X MALE</t>
  </si>
  <si>
    <t>E N D  P L U G</t>
  </si>
  <si>
    <t>E L B O W  90°</t>
  </si>
  <si>
    <t>T E E  90°</t>
  </si>
  <si>
    <t xml:space="preserve">REDUCING </t>
  </si>
  <si>
    <t>W A L L  M O U N T E D   E L B O W</t>
  </si>
  <si>
    <t xml:space="preserve">on request </t>
  </si>
  <si>
    <t xml:space="preserve">UNIVERSAL COUPLINGS </t>
  </si>
  <si>
    <t xml:space="preserve">GLOUBAL COUPLINGS  </t>
  </si>
  <si>
    <t>S E P A R E  P A R T S  A N D  T O O L S</t>
  </si>
  <si>
    <t xml:space="preserve">CHAMFERING TOOL </t>
  </si>
  <si>
    <t xml:space="preserve">D I M E N S I O N              ( mm ) </t>
  </si>
  <si>
    <r>
      <t xml:space="preserve">PACKAGING    </t>
    </r>
    <r>
      <rPr>
        <sz val="8"/>
        <rFont val="Calibri"/>
        <family val="2"/>
        <charset val="238"/>
        <scheme val="minor"/>
      </rPr>
      <t>(box/BAG)</t>
    </r>
  </si>
  <si>
    <t>D I S C O U N T                   (%)</t>
  </si>
  <si>
    <t>P R I C E                        ( EUR)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</si>
  <si>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</si>
  <si>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</si>
  <si>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</si>
  <si>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</si>
  <si>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</si>
  <si>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</si>
  <si>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</si>
  <si>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</si>
  <si>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</si>
  <si>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</si>
  <si>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</si>
  <si>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</si>
  <si>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</si>
  <si>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</si>
  <si>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</si>
  <si>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</si>
  <si>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32/40x40</t>
  </si>
  <si>
    <t>32/40x50</t>
  </si>
  <si>
    <t>40/50x50</t>
  </si>
  <si>
    <t>50/63x63</t>
  </si>
  <si>
    <t>40/50 x 50</t>
  </si>
  <si>
    <t>50/63 x 63</t>
  </si>
  <si>
    <t>5011650L</t>
  </si>
  <si>
    <t>5011663L</t>
  </si>
  <si>
    <t>125/140</t>
  </si>
  <si>
    <t>200/225</t>
  </si>
  <si>
    <t>50 x 1/4"</t>
  </si>
  <si>
    <t>01101212030</t>
  </si>
  <si>
    <t>50 x 3/8"</t>
  </si>
  <si>
    <t>01101212016</t>
  </si>
  <si>
    <t>01101212017</t>
  </si>
  <si>
    <t>01101212018</t>
  </si>
  <si>
    <t>01101212019</t>
  </si>
  <si>
    <t>01101212023</t>
  </si>
  <si>
    <t>01101212024</t>
  </si>
  <si>
    <t>53P5050BP</t>
  </si>
  <si>
    <t>50 x 11/2"</t>
  </si>
  <si>
    <t>53P5052BP</t>
  </si>
  <si>
    <t>50 x 2"</t>
  </si>
  <si>
    <t>53P5063BP</t>
  </si>
  <si>
    <t>53P9040M</t>
  </si>
  <si>
    <t>50 mm</t>
  </si>
  <si>
    <t>53P9041M</t>
  </si>
  <si>
    <t>63 mm</t>
  </si>
  <si>
    <t>50/50/50/50/50/63</t>
  </si>
  <si>
    <t>50mm</t>
  </si>
  <si>
    <t>50/50/50/50/50/50</t>
  </si>
  <si>
    <t>63mm</t>
  </si>
  <si>
    <t>63/63/63/63/63/63</t>
  </si>
  <si>
    <t>TĚSNĚNÍ EVA</t>
  </si>
  <si>
    <t>ZEEFLEX</t>
  </si>
  <si>
    <t>FLEXI PVC PŘECHOD - VNĚJŠÍ</t>
  </si>
  <si>
    <t xml:space="preserve">lepení vnější </t>
  </si>
  <si>
    <t xml:space="preserve">50 x 50 </t>
  </si>
  <si>
    <t>FLEXI PVC PŘECHOD - VNITŘNÍ</t>
  </si>
  <si>
    <t>lepení dovnitř</t>
  </si>
  <si>
    <t>250A05050</t>
  </si>
  <si>
    <t>250A06363</t>
  </si>
  <si>
    <t>FLEXI PVC SPOJKA VNĚJŠÍ ZÁVIT s O-kroužkem</t>
  </si>
  <si>
    <t>50 x 1½"</t>
  </si>
  <si>
    <t>FLEXI PVC PŘECHOD VNITŘNÍ ZÁVIT</t>
  </si>
  <si>
    <t>250A05005</t>
  </si>
  <si>
    <t>250A06306</t>
  </si>
  <si>
    <t>FLEXI PVC KOLENO 90°</t>
  </si>
  <si>
    <t>252B05050</t>
  </si>
  <si>
    <t>252B06363</t>
  </si>
  <si>
    <t>E L B O W 90°</t>
  </si>
  <si>
    <t>C E M E N T x F</t>
  </si>
  <si>
    <t xml:space="preserve">E L B O W  90° </t>
  </si>
  <si>
    <t>F x F</t>
  </si>
  <si>
    <t xml:space="preserve"> WITH REINFORCED RING CEMENT x F</t>
  </si>
  <si>
    <t xml:space="preserve">CEMENT x M </t>
  </si>
  <si>
    <t>E L B O W   90° F/M/F</t>
  </si>
  <si>
    <t>B E N D  90°</t>
  </si>
  <si>
    <t>E L B O W   45°</t>
  </si>
  <si>
    <t>CEMENT x F x CEMENT</t>
  </si>
  <si>
    <t>T  E E  90°</t>
  </si>
  <si>
    <t>F x  F  x F</t>
  </si>
  <si>
    <t>C R O S S 90°</t>
  </si>
  <si>
    <t xml:space="preserve">R E D U C I N G  T E E  90° </t>
  </si>
  <si>
    <t>C O U P L I N G   ( S O C K E T)</t>
  </si>
  <si>
    <t>L O N G   S L E E V E  C O U P L I N G</t>
  </si>
  <si>
    <t xml:space="preserve">CEMENT X F </t>
  </si>
  <si>
    <t>R E I N F O R C E D  C O U P L I N G  ( S O C K E T)</t>
  </si>
  <si>
    <t>CEMENT x F</t>
  </si>
  <si>
    <t>R E D U C E R</t>
  </si>
  <si>
    <t>R E D U C E R  ( S H O R T)</t>
  </si>
  <si>
    <t xml:space="preserve">P P  P I P E   C L I P </t>
  </si>
  <si>
    <t xml:space="preserve">C L I P   F O R   P V C   P I P E   T Y P  A - O P E N E D </t>
  </si>
  <si>
    <t>C L I P   F O R   P V C   P I P E  T Y P  B - CLOSED</t>
  </si>
  <si>
    <t xml:space="preserve">S T U P  E N D </t>
  </si>
  <si>
    <t>F L A N G E</t>
  </si>
  <si>
    <t>B L I N D  F L A N G E</t>
  </si>
  <si>
    <t>C U P</t>
  </si>
  <si>
    <t>A D A P T O R</t>
  </si>
  <si>
    <t>CEMENT x M</t>
  </si>
  <si>
    <t>N I P P L E    R E D U C I N G</t>
  </si>
  <si>
    <t>N I P P L  E</t>
  </si>
  <si>
    <t>A D A P T E R  N I P P L E</t>
  </si>
  <si>
    <t xml:space="preserve">CEMENT X CEMENT X M </t>
  </si>
  <si>
    <t xml:space="preserve">S H O R T   R E D U C I N G    A D A P T E R </t>
  </si>
  <si>
    <t>M x F</t>
  </si>
  <si>
    <t>R E D U C I N G   N I P P L E</t>
  </si>
  <si>
    <t>CEMET x F</t>
  </si>
  <si>
    <t>U N I O N    C O N N E C T O R</t>
  </si>
  <si>
    <t xml:space="preserve">CEMENT JOINTING </t>
  </si>
  <si>
    <t>F  x F</t>
  </si>
  <si>
    <t>F x M</t>
  </si>
  <si>
    <t xml:space="preserve">CEMENT x  M </t>
  </si>
  <si>
    <t>CEMENT  x M</t>
  </si>
  <si>
    <t>SHORT REDUCERS M/F</t>
  </si>
  <si>
    <t>U N I O N  B R A S S  / P V C</t>
  </si>
  <si>
    <t>U N I O N  B R A S S   / P V C</t>
  </si>
  <si>
    <t xml:space="preserve">PVC/PE  U N I O N </t>
  </si>
  <si>
    <t>CEMENTS x PE BUTT WELDING</t>
  </si>
  <si>
    <t>U N I O N    C O N N E C T O R  3/3  W I T H   O  R I N G</t>
  </si>
  <si>
    <t>H O S E  N O Z Z L E S</t>
  </si>
  <si>
    <t>T A N K  A D A P T O R PVC</t>
  </si>
  <si>
    <t>C  O N I C  H O S E</t>
  </si>
  <si>
    <t xml:space="preserve">C O N I C   H O S E </t>
  </si>
  <si>
    <t>P V C   M A I N I F O L D S</t>
  </si>
  <si>
    <t>INCL. 2 GLUE PLUGS</t>
  </si>
  <si>
    <t xml:space="preserve">F L A T  G A S K E T  E V A </t>
  </si>
  <si>
    <t xml:space="preserve">U N I V E R Z Á L N Í ,   F I X A Č N Í </t>
  </si>
  <si>
    <t xml:space="preserve">T R A N S P A R E N T N Í   T M E L </t>
  </si>
  <si>
    <t>P Á J E C Í  T A V I D L O   S-39®</t>
  </si>
  <si>
    <t>univerzální pájecí tavidlo bez obsahu kyselin - 320 ml</t>
  </si>
  <si>
    <t>E P O X Y   R E P A I R   S T I C K</t>
  </si>
  <si>
    <t>dvousložková epoxidová opravná tyčinka - 114 g</t>
  </si>
  <si>
    <t xml:space="preserve">I P S - 3 0 0  </t>
  </si>
  <si>
    <t>Neviditelná minerální povrchová impregnace pro savé porézní povrchy - 5 l</t>
  </si>
  <si>
    <t xml:space="preserve">R P S - 3 0 0  </t>
  </si>
  <si>
    <t>Transparentní povrchová úprava pro obnovu povrchu s hydrofobní technologií - 500 ml</t>
  </si>
  <si>
    <t>POLY MAX® FIX &amp; SEAL EXPRESS</t>
  </si>
  <si>
    <t>Montážní lepidlo a tmel s velmi vysokou elasticitou a velmi rychlým nárůstem pevnosti</t>
  </si>
  <si>
    <t>POLY MAX® HIGH TACK EXPRESS</t>
  </si>
  <si>
    <t>Montážní lepidlo s velmi vysokou počáteční pevností spoje - 6 kusů</t>
  </si>
  <si>
    <t>PVC  C E M E N T  UNI - 100</t>
  </si>
  <si>
    <t>250 ml bottle +special brush</t>
  </si>
  <si>
    <t>5 000 ml tin  pressure lid</t>
  </si>
  <si>
    <t>250ml bottle + special brush</t>
  </si>
  <si>
    <t>500ml bottle + special brush</t>
  </si>
  <si>
    <t>500 ml  tin</t>
  </si>
  <si>
    <t>1 000 ml  tin</t>
  </si>
  <si>
    <t>bottle 1 000 ml</t>
  </si>
  <si>
    <t>PE  /  PP  /  PVDF  /  PB   C L A N E R</t>
  </si>
  <si>
    <t>PVC, PVC-C &amp; ABS  C L E A N E R</t>
  </si>
  <si>
    <t xml:space="preserve">PE  C L E A N E R  W I P E S </t>
  </si>
  <si>
    <t>PVC   C E M E N T  WDF - 05</t>
  </si>
  <si>
    <t>M X M</t>
  </si>
  <si>
    <t>CABLE SAW</t>
  </si>
  <si>
    <t>F I B R E   S E A L</t>
  </si>
  <si>
    <t>KOLMAT® FIBRE SEAL  12mm x 15m</t>
  </si>
  <si>
    <t>FORPVC, PVC-C, PP and PE PIPE 90 cm</t>
  </si>
  <si>
    <t>cleaner wipes 100 pcs</t>
  </si>
  <si>
    <t xml:space="preserve">welding wipes of 150  pcs (90% etanol) </t>
  </si>
  <si>
    <t>reducing inserts diam. 140</t>
  </si>
  <si>
    <t>reducing inserts diam. 160</t>
  </si>
  <si>
    <t>reducing inserts diam. 180</t>
  </si>
  <si>
    <t>reducing inserts diam. 200</t>
  </si>
  <si>
    <t>for diam. 20-63, 4 reducing inserts diam. 20-25-32-40-50 mm</t>
  </si>
  <si>
    <t>for diam. 20-125, 4 reducing inserts diam. 20-25-32-40-50-63-75-90-110 mm</t>
  </si>
  <si>
    <t>for diam. 225</t>
  </si>
  <si>
    <t>pipe scraper chain for diam.              250 - 800 mm</t>
  </si>
  <si>
    <t xml:space="preserve">P O L Y V A L E N T N Í   E U R O   M A X I </t>
  </si>
  <si>
    <t>Polyvalent unit  EURO MAXI                                    20 mm - 630 mm</t>
  </si>
  <si>
    <t>F I X I N G   P I P E  C L A M P S</t>
  </si>
  <si>
    <t xml:space="preserve">     0 5  &gt;  W E L D I N G    U N I T S   A N D   A C C E S S O R I E S</t>
  </si>
  <si>
    <t>Superclamp straight 16-20-25-32-40-50-63mm</t>
  </si>
  <si>
    <t>C0108116</t>
  </si>
  <si>
    <t>C0108117</t>
  </si>
  <si>
    <t>Superclamp universal 16-20-25-32-40-50-63mm (New Type Mk2)</t>
  </si>
  <si>
    <t>Service saddle outlet clamp 16-20-25-32mm kit (elbow/straight)</t>
  </si>
  <si>
    <t>Service saddle outlet clamp c/w 63mm jaws 90°  Elbow</t>
  </si>
  <si>
    <t>Service saddle outlet clamp jawset 90mm for straight coupler (4 pcs)</t>
  </si>
  <si>
    <t xml:space="preserve">ALIGNING CLAMPS WITH CENTRAL MOVEABLE JOINT </t>
  </si>
  <si>
    <t>Hydraulic for Ø 50-160 mm</t>
  </si>
  <si>
    <t>Hydraulic for Ø 63-250 mm</t>
  </si>
  <si>
    <t>Hydraulic for Ø 90-315 mm</t>
  </si>
  <si>
    <t>TE 160 incl. reducing inserts  Ø 50-160 mm</t>
  </si>
  <si>
    <t>TE 250 incl. reducing inserts  Ø 75-250 mm</t>
  </si>
  <si>
    <t>TE 315 incl. reducing inserts  Ø 90-315 mm</t>
  </si>
  <si>
    <t xml:space="preserve">B U T T F U S I O N   W E L D I N G   U N I T S </t>
  </si>
  <si>
    <t xml:space="preserve">A C C E S S O R I E S  A N D  T O O L  I N G </t>
  </si>
  <si>
    <t>manual pipe cutter for diam. 20 - 63 mm</t>
  </si>
  <si>
    <t>manual pipe cutter for diam. 50 - 125 mm</t>
  </si>
  <si>
    <t>manual pipe cutter for diam. 110 - 160 mm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</si>
  <si>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</si>
  <si>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</si>
  <si>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</si>
  <si>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</si>
  <si>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</si>
  <si>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</si>
  <si>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</si>
  <si>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 xml:space="preserve">E L B O W   90°  F O R  P O P - U P </t>
  </si>
  <si>
    <t>FLANGET ADAPTOR COMPLETE SET</t>
  </si>
  <si>
    <t xml:space="preserve">E L B O W    90° </t>
  </si>
  <si>
    <t>01101212029</t>
  </si>
  <si>
    <t xml:space="preserve">cleaner wipes - tube of 150        (90% etanol) </t>
  </si>
  <si>
    <t>425 g  tube</t>
  </si>
  <si>
    <t>for diam. 140-630 mm, with belt</t>
  </si>
  <si>
    <t>E L B O W   45°  F/M/F</t>
  </si>
  <si>
    <t>T  E E   90°</t>
  </si>
  <si>
    <t>V5150020PVC</t>
  </si>
  <si>
    <t>V5150025PVC</t>
  </si>
  <si>
    <t>V5150032PVC</t>
  </si>
  <si>
    <t>V5150040PVC</t>
  </si>
  <si>
    <t>V5150050PVC</t>
  </si>
  <si>
    <t>V5150063PVC</t>
  </si>
  <si>
    <t>with stub ends</t>
  </si>
  <si>
    <t xml:space="preserve">BALL VALVE  </t>
  </si>
  <si>
    <t>stub end  x M</t>
  </si>
  <si>
    <t>167162518C</t>
  </si>
  <si>
    <t>25 x 18 mm</t>
  </si>
  <si>
    <t>167162522C</t>
  </si>
  <si>
    <t>25 x 22 mm</t>
  </si>
  <si>
    <t>167163222C</t>
  </si>
  <si>
    <t>32 x 22 mm</t>
  </si>
  <si>
    <t>167163228C</t>
  </si>
  <si>
    <t>32 x 28 mm</t>
  </si>
  <si>
    <t>COUPLING  COPPER / PE</t>
  </si>
  <si>
    <t>PN16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</si>
  <si>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</si>
  <si>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</si>
  <si>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</si>
  <si>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</si>
  <si>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</si>
  <si>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</si>
  <si>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</si>
  <si>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</si>
  <si>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</si>
  <si>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</si>
  <si>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</si>
  <si>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</si>
  <si>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</si>
  <si>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</si>
  <si>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</si>
  <si>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</si>
  <si>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</si>
  <si>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</si>
  <si>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</si>
  <si>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</si>
  <si>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</si>
  <si>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</si>
  <si>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</si>
  <si>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</si>
  <si>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</si>
  <si>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</si>
  <si>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</si>
  <si>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</si>
  <si>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</si>
  <si>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</si>
  <si>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</si>
  <si>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</si>
  <si>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</si>
  <si>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</si>
  <si>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</si>
  <si>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</si>
  <si>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</si>
  <si>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</si>
  <si>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</si>
  <si>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</si>
  <si>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</si>
  <si>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</si>
  <si>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</si>
  <si>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</si>
  <si>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t>CHAMFERING TOOL (cascading)</t>
  </si>
  <si>
    <t>75 - 110 mm</t>
  </si>
  <si>
    <t xml:space="preserve"> C H E C K   V A L V E </t>
  </si>
  <si>
    <t xml:space="preserve">W A F E R </t>
  </si>
  <si>
    <t>101PEMARKER</t>
  </si>
  <si>
    <t>PE marker CLEVELINGS (silver)</t>
  </si>
  <si>
    <t xml:space="preserve">I N S E R T   S L E E V E </t>
  </si>
  <si>
    <t>G R I P  S P L I T   R I N G</t>
  </si>
  <si>
    <t>O  - R I N G   ( E P D M  )</t>
  </si>
  <si>
    <t>17810450PP</t>
  </si>
  <si>
    <t>17810500PP</t>
  </si>
  <si>
    <t>17810560PP</t>
  </si>
  <si>
    <t>17810630PP</t>
  </si>
  <si>
    <t>BLUEBOXWS</t>
  </si>
  <si>
    <t>Polyvaletní BLUEBOX 1.0                            20 mm - 160 mm with scanner</t>
  </si>
  <si>
    <t>Polyvaletní BLUEBOX 1.0                            20 mm - 160 mm with wifi scanner</t>
  </si>
  <si>
    <t>PIPE SCRAPER EURO-DRILL</t>
  </si>
  <si>
    <t>pipescraper d. 20 EURO-DRILL</t>
  </si>
  <si>
    <t>pipescraper d. 25 EURO-DRILL</t>
  </si>
  <si>
    <t>pipescraper d. 32 EURO-DRILL</t>
  </si>
  <si>
    <t>pipescraper d. 40 EURO-DRILL</t>
  </si>
  <si>
    <t>pipescraper d. 50 EURO-DRILL</t>
  </si>
  <si>
    <t>pipescraper d. 63 EURO-DRILL</t>
  </si>
  <si>
    <t>C0461229</t>
  </si>
  <si>
    <t xml:space="preserve">plastic pipe cutter 110 -200 mm       </t>
  </si>
  <si>
    <t>Polyvalent unit PEGASUS HC                                  20 mm - 1000 mm</t>
  </si>
  <si>
    <t>pipe scraper for diam.  125 - 400 mm</t>
  </si>
  <si>
    <t>ESPIROPOOL  P R O T E C T ®</t>
  </si>
  <si>
    <t>EP583051</t>
  </si>
  <si>
    <t>EP583063</t>
  </si>
  <si>
    <r>
      <t>On</t>
    </r>
    <r>
      <rPr>
        <b/>
        <sz val="13"/>
        <rFont val="Calibri"/>
        <family val="2"/>
        <charset val="238"/>
        <scheme val="minor"/>
      </rPr>
      <t xml:space="preserve"> www.clevelings.cz/en/downloads</t>
    </r>
    <r>
      <rPr>
        <sz val="13"/>
        <rFont val="Calibri"/>
        <family val="2"/>
        <charset val="238"/>
        <scheme val="minor"/>
      </rPr>
      <t xml:space="preserve"> </t>
    </r>
  </si>
  <si>
    <t xml:space="preserve">you can find instructional video of the correct </t>
  </si>
  <si>
    <t xml:space="preserve">assembly procedure when gluing PVC-U. </t>
  </si>
  <si>
    <t>51210020B</t>
  </si>
  <si>
    <t>51210025B</t>
  </si>
  <si>
    <t>51210026B</t>
  </si>
  <si>
    <t xml:space="preserve">P V C - U   W A L L   E L B O W </t>
  </si>
  <si>
    <t>our instructional video of the assembly procedure</t>
  </si>
  <si>
    <r>
      <t>On</t>
    </r>
    <r>
      <rPr>
        <b/>
        <sz val="12"/>
        <rFont val="Calibri"/>
        <family val="2"/>
        <charset val="238"/>
        <scheme val="minor"/>
      </rPr>
      <t xml:space="preserve"> www.clevelings.cz/en/downloads</t>
    </r>
    <r>
      <rPr>
        <sz val="12"/>
        <rFont val="Calibri"/>
        <family val="2"/>
        <charset val="238"/>
        <scheme val="minor"/>
      </rPr>
      <t xml:space="preserve"> you can find</t>
    </r>
  </si>
  <si>
    <t>of PP compressiom fittings ELYSEE.</t>
  </si>
  <si>
    <t>NEW</t>
  </si>
  <si>
    <t>60 x 25</t>
  </si>
  <si>
    <t>32 x  1 1/4</t>
  </si>
  <si>
    <t>BH580032</t>
  </si>
  <si>
    <t>BH580038</t>
  </si>
  <si>
    <t>BH583808</t>
  </si>
  <si>
    <t>BH583810</t>
  </si>
  <si>
    <t>BH583812</t>
  </si>
  <si>
    <t>BH583815</t>
  </si>
  <si>
    <t>BH580138</t>
  </si>
  <si>
    <t>BH580151</t>
  </si>
  <si>
    <t xml:space="preserve">SWIMING POOL PVC HOSE </t>
  </si>
  <si>
    <r>
      <t xml:space="preserve">PVC SWIMING POOL floating, sectionable, </t>
    </r>
    <r>
      <rPr>
        <b/>
        <sz val="10"/>
        <rFont val="Calibri"/>
        <family val="2"/>
        <charset val="238"/>
        <scheme val="minor"/>
      </rPr>
      <t>32 mm</t>
    </r>
    <r>
      <rPr>
        <sz val="10"/>
        <rFont val="Calibri"/>
        <family val="2"/>
        <charset val="238"/>
        <scheme val="minor"/>
      </rPr>
      <t>; blue color,  packaging 50 m</t>
    </r>
  </si>
  <si>
    <r>
      <t xml:space="preserve">PVC SWIMING POOL floating, sectionable, </t>
    </r>
    <r>
      <rPr>
        <b/>
        <sz val="10"/>
        <rFont val="Calibri"/>
        <family val="2"/>
        <charset val="238"/>
        <scheme val="minor"/>
      </rPr>
      <t>38 mm</t>
    </r>
    <r>
      <rPr>
        <sz val="10"/>
        <rFont val="Calibri"/>
        <family val="2"/>
        <charset val="238"/>
        <scheme val="minor"/>
      </rPr>
      <t>; blue color,  packaging 50 m</t>
    </r>
  </si>
  <si>
    <t>PVC SWIMING POOL diam. 38 mm; packing  8 m</t>
  </si>
  <si>
    <t>PVC SWIMING POOL diam. 38 mm; packing  10 m</t>
  </si>
  <si>
    <t>PVC SWIMING POOL diam. 38 mm; packing  12 m</t>
  </si>
  <si>
    <t>PVC SWIMING POOL diam. 38 mm; packing  15 m</t>
  </si>
  <si>
    <r>
      <t>PVC SWIMING POOL floating, Highly resistant; diam.</t>
    </r>
    <r>
      <rPr>
        <b/>
        <sz val="10"/>
        <rFont val="Calibri"/>
        <family val="2"/>
        <charset val="238"/>
        <scheme val="minor"/>
      </rPr>
      <t xml:space="preserve"> 38 mm</t>
    </r>
    <r>
      <rPr>
        <sz val="10"/>
        <rFont val="Calibri"/>
        <family val="2"/>
        <charset val="238"/>
        <scheme val="minor"/>
      </rPr>
      <t>; professional solution; blue</t>
    </r>
  </si>
  <si>
    <r>
      <t>PVC SWIMING POOL floating, Highly resistant; diam.</t>
    </r>
    <r>
      <rPr>
        <b/>
        <sz val="10"/>
        <rFont val="Calibri"/>
        <family val="2"/>
        <charset val="238"/>
        <scheme val="minor"/>
      </rPr>
      <t xml:space="preserve"> 51 mm</t>
    </r>
    <r>
      <rPr>
        <sz val="10"/>
        <rFont val="Calibri"/>
        <family val="2"/>
        <charset val="238"/>
        <scheme val="minor"/>
      </rPr>
      <t>; professional solution; blue</t>
    </r>
  </si>
  <si>
    <t>H I D R O T U B O ®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</si>
</sst>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_-* #,##0.00\ [$Kč-405]_-;\-* #,##0.00\ [$Kč-405]_-;_-* &quot;-&quot;??\ [$Kč-405]_-;_-@_-"/>
    <numFmt numFmtId="170" formatCode="#,##0\ [$€-1];[Red]\-#,##0\ [$€-1]"/>
  </numFmts>
  <fonts count="70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8"/>
      <name val="Arial"/>
      <family val="2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9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sz val="11"/>
      <color theme="1"/>
      <name val="Ariel"/>
      <charset val="238"/>
    </font>
    <font>
      <b/>
      <sz val="11"/>
      <color theme="1"/>
      <name val="Ariel"/>
      <charset val="238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8"/>
      <color theme="2"/>
      <name val="Calibri"/>
      <family val="2"/>
      <charset val="238"/>
      <scheme val="minor"/>
    </font>
    <font>
      <sz val="10"/>
      <color theme="2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sz val="8.5"/>
      <name val="Calibri"/>
      <family val="2"/>
      <charset val="238"/>
      <scheme val="minor"/>
    </font>
    <font>
      <vertAlign val="superscript"/>
      <sz val="8.5"/>
      <name val="Calibri"/>
      <family val="2"/>
      <charset val="238"/>
      <scheme val="minor"/>
    </font>
    <font>
      <vertAlign val="superscript"/>
      <sz val="10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b/>
      <sz val="10"/>
      <name val="Calibri"/>
      <family val="2"/>
      <scheme val="minor"/>
    </font>
    <font>
      <b/>
      <sz val="11"/>
      <color rgb="FF000000"/>
      <name val="Calibri"/>
      <family val="2"/>
      <charset val="238"/>
    </font>
    <font>
      <sz val="11"/>
      <name val="Calibri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sz val="12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</fonts>
  <fills count="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FF"/>
        <bgColor rgb="FF000000"/>
      </patternFill>
    </fill>
  </fills>
  <borders count="44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theme="0"/>
      </right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theme="0"/>
      </left>
      <right/>
      <top style="thin">
        <color theme="0"/>
      </top>
      <bottom style="double">
        <color theme="0"/>
      </bottom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47">
    <xf numFmtId="0" fontId="0" fillId="0" borderId="0"/>
    <xf numFmtId="0" fontId="13" fillId="0" borderId="0" applyNumberFormat="0" applyFill="0" applyBorder="0" applyAlignment="0" applyProtection="0">
      <alignment vertical="top"/>
      <protection locked="0"/>
    </xf>
    <xf numFmtId="2" fontId="12" fillId="0" borderId="0"/>
    <xf numFmtId="9" fontId="10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top"/>
      <protection locked="0"/>
    </xf>
    <xf numFmtId="0" fontId="15" fillId="0" borderId="0"/>
    <xf numFmtId="9" fontId="15" fillId="0" borderId="0" applyFont="0" applyFill="0" applyBorder="0" applyAlignment="0" applyProtection="0"/>
    <xf numFmtId="2" fontId="16" fillId="0" borderId="0"/>
    <xf numFmtId="0" fontId="17" fillId="0" borderId="0"/>
    <xf numFmtId="0" fontId="18" fillId="0" borderId="0" applyNumberFormat="0" applyFill="0" applyBorder="0" applyAlignment="0" applyProtection="0">
      <alignment vertical="top"/>
      <protection locked="0"/>
    </xf>
    <xf numFmtId="0" fontId="10" fillId="0" borderId="0"/>
    <xf numFmtId="0" fontId="19" fillId="0" borderId="0"/>
    <xf numFmtId="0" fontId="9" fillId="0" borderId="0"/>
    <xf numFmtId="9" fontId="9" fillId="0" borderId="0" applyFont="0" applyFill="0" applyBorder="0" applyAlignment="0" applyProtection="0"/>
    <xf numFmtId="0" fontId="17" fillId="0" borderId="0"/>
    <xf numFmtId="168" fontId="21" fillId="0" borderId="0" applyFont="0" applyFill="0" applyBorder="0" applyAlignment="0" applyProtection="0"/>
    <xf numFmtId="0" fontId="22" fillId="0" borderId="0"/>
    <xf numFmtId="0" fontId="23" fillId="0" borderId="0"/>
    <xf numFmtId="0" fontId="10" fillId="0" borderId="0"/>
    <xf numFmtId="0" fontId="13" fillId="0" borderId="0" applyNumberFormat="0" applyFill="0" applyBorder="0" applyAlignment="0" applyProtection="0">
      <alignment vertical="top"/>
      <protection locked="0"/>
    </xf>
    <xf numFmtId="0" fontId="10" fillId="0" borderId="0"/>
    <xf numFmtId="9" fontId="10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168" fontId="10" fillId="0" borderId="0" applyFont="0" applyFill="0" applyBorder="0" applyAlignment="0" applyProtection="0"/>
    <xf numFmtId="164" fontId="10" fillId="0" borderId="0" applyFont="0" applyFill="0" applyBorder="0" applyAlignment="0" applyProtection="0"/>
    <xf numFmtId="0" fontId="10" fillId="0" borderId="0"/>
    <xf numFmtId="0" fontId="10" fillId="0" borderId="0"/>
    <xf numFmtId="0" fontId="6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6" fillId="0" borderId="0"/>
    <xf numFmtId="9" fontId="6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6" fillId="0" borderId="0"/>
    <xf numFmtId="43" fontId="6" fillId="0" borderId="0" applyFont="0" applyFill="0" applyBorder="0" applyAlignment="0" applyProtection="0"/>
    <xf numFmtId="44" fontId="6" fillId="0" borderId="0" applyFont="0" applyFill="0" applyBorder="0" applyAlignment="0" applyProtection="0"/>
    <xf numFmtId="0" fontId="2" fillId="0" borderId="0"/>
    <xf numFmtId="0" fontId="1" fillId="0" borderId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0" fillId="0" borderId="0" applyFont="0" applyFill="0" applyBorder="0" applyAlignment="0" applyProtection="0"/>
  </cellStyleXfs>
  <cellXfs count="1202">
    <xf numFmtId="0" fontId="0" fillId="0" borderId="0" xfId="0"/>
    <xf numFmtId="0" fontId="29" fillId="3" borderId="1" xfId="0" applyFont="1" applyFill="1" applyBorder="1" applyAlignment="1">
      <alignment horizontal="center"/>
    </xf>
    <xf numFmtId="0" fontId="31" fillId="3" borderId="1" xfId="0" applyFont="1" applyFill="1" applyBorder="1" applyAlignment="1">
      <alignment horizontal="center"/>
    </xf>
    <xf numFmtId="0" fontId="29" fillId="2" borderId="1" xfId="0" applyFont="1" applyFill="1" applyBorder="1" applyAlignment="1">
      <alignment horizontal="center"/>
    </xf>
    <xf numFmtId="0" fontId="31" fillId="2" borderId="1" xfId="0" applyFont="1" applyFill="1" applyBorder="1" applyAlignment="1">
      <alignment horizontal="center"/>
    </xf>
    <xf numFmtId="2" fontId="32" fillId="0" borderId="0" xfId="0" applyNumberFormat="1" applyFont="1" applyAlignment="1">
      <alignment horizontal="center"/>
    </xf>
    <xf numFmtId="0" fontId="28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0" fontId="25" fillId="0" borderId="0" xfId="0" applyFont="1"/>
    <xf numFmtId="0" fontId="25" fillId="2" borderId="0" xfId="8" applyFont="1" applyFill="1" applyAlignment="1">
      <alignment horizontal="center"/>
    </xf>
    <xf numFmtId="0" fontId="32" fillId="0" borderId="0" xfId="0" applyFont="1"/>
    <xf numFmtId="165" fontId="25" fillId="0" borderId="0" xfId="0" applyNumberFormat="1" applyFont="1"/>
    <xf numFmtId="0" fontId="28" fillId="2" borderId="0" xfId="0" applyFont="1" applyFill="1" applyAlignment="1">
      <alignment horizontal="left"/>
    </xf>
    <xf numFmtId="2" fontId="28" fillId="0" borderId="0" xfId="0" applyNumberFormat="1" applyFont="1" applyAlignment="1">
      <alignment horizontal="center"/>
    </xf>
    <xf numFmtId="9" fontId="25" fillId="0" borderId="0" xfId="3" applyFont="1" applyFill="1" applyBorder="1" applyAlignment="1">
      <alignment horizontal="center"/>
    </xf>
    <xf numFmtId="2" fontId="25" fillId="0" borderId="0" xfId="0" applyNumberFormat="1" applyFont="1"/>
    <xf numFmtId="2" fontId="26" fillId="0" borderId="0" xfId="0" applyNumberFormat="1" applyFont="1"/>
    <xf numFmtId="169" fontId="25" fillId="0" borderId="0" xfId="3" applyNumberFormat="1" applyFont="1" applyFill="1" applyBorder="1" applyAlignment="1">
      <alignment horizontal="center"/>
    </xf>
    <xf numFmtId="0" fontId="25" fillId="3" borderId="3" xfId="0" applyFont="1" applyFill="1" applyBorder="1"/>
    <xf numFmtId="0" fontId="28" fillId="3" borderId="1" xfId="0" applyFont="1" applyFill="1" applyBorder="1" applyAlignment="1">
      <alignment horizontal="left"/>
    </xf>
    <xf numFmtId="0" fontId="25" fillId="0" borderId="3" xfId="0" applyFont="1" applyBorder="1"/>
    <xf numFmtId="0" fontId="28" fillId="2" borderId="1" xfId="0" applyFont="1" applyFill="1" applyBorder="1" applyAlignment="1">
      <alignment horizontal="left"/>
    </xf>
    <xf numFmtId="9" fontId="25" fillId="0" borderId="0" xfId="3" applyFont="1" applyBorder="1" applyAlignment="1">
      <alignment horizontal="center"/>
    </xf>
    <xf numFmtId="0" fontId="28" fillId="2" borderId="2" xfId="0" applyFont="1" applyFill="1" applyBorder="1" applyAlignment="1">
      <alignment horizontal="left"/>
    </xf>
    <xf numFmtId="0" fontId="25" fillId="0" borderId="1" xfId="0" applyFont="1" applyBorder="1"/>
    <xf numFmtId="4" fontId="31" fillId="0" borderId="0" xfId="0" applyNumberFormat="1" applyFont="1"/>
    <xf numFmtId="0" fontId="28" fillId="0" borderId="0" xfId="0" applyFont="1" applyAlignment="1">
      <alignment horizontal="left"/>
    </xf>
    <xf numFmtId="0" fontId="29" fillId="0" borderId="0" xfId="0" applyFont="1" applyAlignment="1">
      <alignment horizontal="center"/>
    </xf>
    <xf numFmtId="0" fontId="30" fillId="0" borderId="0" xfId="0" applyFont="1" applyAlignment="1">
      <alignment horizontal="center"/>
    </xf>
    <xf numFmtId="49" fontId="32" fillId="0" borderId="0" xfId="0" applyNumberFormat="1" applyFont="1" applyAlignment="1">
      <alignment horizontal="center"/>
    </xf>
    <xf numFmtId="0" fontId="25" fillId="3" borderId="0" xfId="0" applyFont="1" applyFill="1" applyAlignment="1">
      <alignment horizontal="center"/>
    </xf>
    <xf numFmtId="2" fontId="25" fillId="3" borderId="0" xfId="0" applyNumberFormat="1" applyFont="1" applyFill="1" applyAlignment="1">
      <alignment horizontal="center"/>
    </xf>
    <xf numFmtId="0" fontId="26" fillId="0" borderId="0" xfId="0" applyFont="1"/>
    <xf numFmtId="0" fontId="37" fillId="0" borderId="0" xfId="17" applyFont="1" applyAlignment="1">
      <alignment horizontal="left" vertical="center"/>
    </xf>
    <xf numFmtId="0" fontId="25" fillId="2" borderId="0" xfId="8" applyFont="1" applyFill="1" applyAlignment="1">
      <alignment horizontal="center" wrapText="1"/>
    </xf>
    <xf numFmtId="0" fontId="25" fillId="0" borderId="0" xfId="8" applyFont="1" applyAlignment="1">
      <alignment horizontal="center"/>
    </xf>
    <xf numFmtId="1" fontId="25" fillId="2" borderId="0" xfId="8" applyNumberFormat="1" applyFont="1" applyFill="1" applyAlignment="1">
      <alignment horizontal="center"/>
    </xf>
    <xf numFmtId="0" fontId="26" fillId="2" borderId="0" xfId="8" applyFont="1" applyFill="1" applyAlignment="1">
      <alignment horizontal="center"/>
    </xf>
    <xf numFmtId="0" fontId="25" fillId="0" borderId="0" xfId="0" applyFont="1" applyAlignment="1">
      <alignment vertical="center"/>
    </xf>
    <xf numFmtId="0" fontId="28" fillId="0" borderId="2" xfId="0" applyFont="1" applyBorder="1" applyAlignment="1">
      <alignment horizontal="left"/>
    </xf>
    <xf numFmtId="2" fontId="32" fillId="0" borderId="0" xfId="0" applyNumberFormat="1" applyFont="1"/>
    <xf numFmtId="0" fontId="28" fillId="0" borderId="1" xfId="0" applyFont="1" applyBorder="1" applyAlignment="1">
      <alignment horizontal="left"/>
    </xf>
    <xf numFmtId="0" fontId="28" fillId="0" borderId="3" xfId="0" applyFont="1" applyBorder="1" applyAlignment="1">
      <alignment horizontal="left"/>
    </xf>
    <xf numFmtId="2" fontId="32" fillId="2" borderId="0" xfId="2" applyFont="1" applyFill="1" applyAlignment="1">
      <alignment horizontal="center" vertical="center" shrinkToFit="1"/>
    </xf>
    <xf numFmtId="0" fontId="28" fillId="2" borderId="3" xfId="0" applyFont="1" applyFill="1" applyBorder="1" applyAlignment="1">
      <alignment horizontal="left"/>
    </xf>
    <xf numFmtId="0" fontId="25" fillId="3" borderId="0" xfId="0" applyFont="1" applyFill="1"/>
    <xf numFmtId="0" fontId="29" fillId="3" borderId="0" xfId="0" applyFont="1" applyFill="1"/>
    <xf numFmtId="0" fontId="29" fillId="0" borderId="0" xfId="0" applyFont="1"/>
    <xf numFmtId="0" fontId="28" fillId="3" borderId="1" xfId="0" applyFont="1" applyFill="1" applyBorder="1" applyAlignment="1">
      <alignment horizontal="center"/>
    </xf>
    <xf numFmtId="0" fontId="28" fillId="3" borderId="2" xfId="0" applyFont="1" applyFill="1" applyBorder="1" applyAlignment="1">
      <alignment horizontal="left"/>
    </xf>
    <xf numFmtId="0" fontId="25" fillId="3" borderId="1" xfId="0" applyFont="1" applyFill="1" applyBorder="1"/>
    <xf numFmtId="0" fontId="25" fillId="0" borderId="0" xfId="0" applyFont="1" applyAlignment="1">
      <alignment horizontal="left" indent="1"/>
    </xf>
    <xf numFmtId="0" fontId="25" fillId="3" borderId="2" xfId="0" applyFont="1" applyFill="1" applyBorder="1"/>
    <xf numFmtId="0" fontId="28" fillId="3" borderId="3" xfId="0" applyFont="1" applyFill="1" applyBorder="1" applyAlignment="1">
      <alignment horizontal="left"/>
    </xf>
    <xf numFmtId="1" fontId="32" fillId="0" borderId="0" xfId="0" applyNumberFormat="1" applyFont="1" applyAlignment="1">
      <alignment horizontal="center" vertical="center" wrapText="1"/>
    </xf>
    <xf numFmtId="2" fontId="32" fillId="0" borderId="0" xfId="7" applyFont="1" applyAlignment="1">
      <alignment horizontal="center" vertical="center" shrinkToFit="1"/>
    </xf>
    <xf numFmtId="0" fontId="25" fillId="3" borderId="1" xfId="0" applyFont="1" applyFill="1" applyBorder="1" applyAlignment="1">
      <alignment horizontal="center"/>
    </xf>
    <xf numFmtId="0" fontId="31" fillId="0" borderId="0" xfId="0" applyFont="1" applyAlignment="1">
      <alignment horizontal="center"/>
    </xf>
    <xf numFmtId="0" fontId="34" fillId="0" borderId="0" xfId="0" applyFont="1" applyAlignment="1">
      <alignment horizontal="right"/>
    </xf>
    <xf numFmtId="2" fontId="31" fillId="0" borderId="0" xfId="0" applyNumberFormat="1" applyFont="1" applyAlignment="1">
      <alignment horizontal="center"/>
    </xf>
    <xf numFmtId="0" fontId="31" fillId="0" borderId="3" xfId="0" applyFont="1" applyBorder="1" applyAlignment="1">
      <alignment horizontal="center"/>
    </xf>
    <xf numFmtId="2" fontId="25" fillId="3" borderId="4" xfId="0" applyNumberFormat="1" applyFont="1" applyFill="1" applyBorder="1"/>
    <xf numFmtId="0" fontId="29" fillId="3" borderId="3" xfId="0" applyFont="1" applyFill="1" applyBorder="1" applyAlignment="1">
      <alignment horizontal="center"/>
    </xf>
    <xf numFmtId="0" fontId="29" fillId="2" borderId="2" xfId="0" applyFont="1" applyFill="1" applyBorder="1" applyAlignment="1">
      <alignment horizontal="center"/>
    </xf>
    <xf numFmtId="0" fontId="29" fillId="5" borderId="36" xfId="0" applyFont="1" applyFill="1" applyBorder="1" applyAlignment="1">
      <alignment horizontal="center" vertical="center"/>
    </xf>
    <xf numFmtId="0" fontId="29" fillId="3" borderId="1" xfId="0" applyFont="1" applyFill="1" applyBorder="1" applyAlignment="1">
      <alignment vertical="center" wrapText="1"/>
    </xf>
    <xf numFmtId="0" fontId="31" fillId="3" borderId="1" xfId="17" applyFont="1" applyFill="1" applyBorder="1" applyAlignment="1">
      <alignment horizontal="center" vertical="center" wrapText="1"/>
    </xf>
    <xf numFmtId="0" fontId="26" fillId="0" borderId="0" xfId="17" applyFont="1"/>
    <xf numFmtId="0" fontId="25" fillId="3" borderId="7" xfId="0" applyFont="1" applyFill="1" applyBorder="1"/>
    <xf numFmtId="0" fontId="25" fillId="3" borderId="8" xfId="0" applyFont="1" applyFill="1" applyBorder="1"/>
    <xf numFmtId="0" fontId="25" fillId="3" borderId="5" xfId="0" applyFont="1" applyFill="1" applyBorder="1"/>
    <xf numFmtId="1" fontId="25" fillId="0" borderId="0" xfId="8" applyNumberFormat="1" applyFont="1" applyAlignment="1">
      <alignment horizontal="center"/>
    </xf>
    <xf numFmtId="1" fontId="25" fillId="3" borderId="3" xfId="8" applyNumberFormat="1" applyFont="1" applyFill="1" applyBorder="1" applyAlignment="1">
      <alignment horizontal="center"/>
    </xf>
    <xf numFmtId="1" fontId="25" fillId="3" borderId="7" xfId="8" applyNumberFormat="1" applyFont="1" applyFill="1" applyBorder="1" applyAlignment="1">
      <alignment horizontal="center"/>
    </xf>
    <xf numFmtId="1" fontId="25" fillId="3" borderId="8" xfId="8" applyNumberFormat="1" applyFont="1" applyFill="1" applyBorder="1" applyAlignment="1">
      <alignment horizontal="center"/>
    </xf>
    <xf numFmtId="0" fontId="25" fillId="3" borderId="1" xfId="8" applyFont="1" applyFill="1" applyBorder="1" applyAlignment="1">
      <alignment horizontal="center"/>
    </xf>
    <xf numFmtId="49" fontId="29" fillId="3" borderId="0" xfId="8" applyNumberFormat="1" applyFont="1" applyFill="1" applyAlignment="1">
      <alignment horizontal="center"/>
    </xf>
    <xf numFmtId="0" fontId="29" fillId="3" borderId="0" xfId="8" applyFont="1" applyFill="1" applyAlignment="1">
      <alignment horizontal="center"/>
    </xf>
    <xf numFmtId="0" fontId="25" fillId="3" borderId="0" xfId="8" applyFont="1" applyFill="1" applyAlignment="1">
      <alignment horizontal="center"/>
    </xf>
    <xf numFmtId="4" fontId="25" fillId="3" borderId="0" xfId="8" applyNumberFormat="1" applyFont="1" applyFill="1" applyAlignment="1">
      <alignment horizontal="center"/>
    </xf>
    <xf numFmtId="4" fontId="29" fillId="3" borderId="4" xfId="8" applyNumberFormat="1" applyFont="1" applyFill="1" applyBorder="1" applyAlignment="1">
      <alignment horizontal="center"/>
    </xf>
    <xf numFmtId="0" fontId="25" fillId="3" borderId="2" xfId="8" applyFont="1" applyFill="1" applyBorder="1" applyAlignment="1">
      <alignment horizontal="center"/>
    </xf>
    <xf numFmtId="49" fontId="29" fillId="3" borderId="5" xfId="8" applyNumberFormat="1" applyFont="1" applyFill="1" applyBorder="1" applyAlignment="1">
      <alignment horizontal="center"/>
    </xf>
    <xf numFmtId="0" fontId="29" fillId="3" borderId="5" xfId="8" applyFont="1" applyFill="1" applyBorder="1" applyAlignment="1">
      <alignment horizontal="center"/>
    </xf>
    <xf numFmtId="0" fontId="25" fillId="3" borderId="5" xfId="8" applyFont="1" applyFill="1" applyBorder="1" applyAlignment="1">
      <alignment horizontal="center"/>
    </xf>
    <xf numFmtId="4" fontId="25" fillId="3" borderId="5" xfId="8" applyNumberFormat="1" applyFont="1" applyFill="1" applyBorder="1" applyAlignment="1">
      <alignment horizontal="center"/>
    </xf>
    <xf numFmtId="4" fontId="29" fillId="3" borderId="6" xfId="8" applyNumberFormat="1" applyFont="1" applyFill="1" applyBorder="1" applyAlignment="1">
      <alignment horizontal="center"/>
    </xf>
    <xf numFmtId="1" fontId="25" fillId="3" borderId="1" xfId="8" applyNumberFormat="1" applyFont="1" applyFill="1" applyBorder="1" applyAlignment="1">
      <alignment horizontal="center"/>
    </xf>
    <xf numFmtId="1" fontId="25" fillId="3" borderId="0" xfId="8" applyNumberFormat="1" applyFont="1" applyFill="1" applyAlignment="1">
      <alignment horizontal="center"/>
    </xf>
    <xf numFmtId="1" fontId="25" fillId="3" borderId="4" xfId="8" applyNumberFormat="1" applyFont="1" applyFill="1" applyBorder="1" applyAlignment="1">
      <alignment horizontal="center"/>
    </xf>
    <xf numFmtId="165" fontId="25" fillId="3" borderId="0" xfId="0" applyNumberFormat="1" applyFont="1" applyFill="1"/>
    <xf numFmtId="165" fontId="25" fillId="3" borderId="7" xfId="0" applyNumberFormat="1" applyFont="1" applyFill="1" applyBorder="1"/>
    <xf numFmtId="165" fontId="25" fillId="3" borderId="5" xfId="0" applyNumberFormat="1" applyFont="1" applyFill="1" applyBorder="1"/>
    <xf numFmtId="2" fontId="32" fillId="0" borderId="0" xfId="2" applyFont="1" applyAlignment="1">
      <alignment horizontal="center" vertical="center" shrinkToFit="1"/>
    </xf>
    <xf numFmtId="4" fontId="29" fillId="3" borderId="4" xfId="0" applyNumberFormat="1" applyFont="1" applyFill="1" applyBorder="1" applyAlignment="1">
      <alignment horizontal="center"/>
    </xf>
    <xf numFmtId="4" fontId="25" fillId="3" borderId="0" xfId="0" applyNumberFormat="1" applyFont="1" applyFill="1" applyAlignment="1">
      <alignment horizontal="center"/>
    </xf>
    <xf numFmtId="4" fontId="25" fillId="3" borderId="32" xfId="0" applyNumberFormat="1" applyFont="1" applyFill="1" applyBorder="1" applyAlignment="1">
      <alignment horizontal="center"/>
    </xf>
    <xf numFmtId="0" fontId="29" fillId="3" borderId="32" xfId="0" applyFont="1" applyFill="1" applyBorder="1" applyAlignment="1">
      <alignment horizontal="center"/>
    </xf>
    <xf numFmtId="0" fontId="25" fillId="3" borderId="32" xfId="0" applyFont="1" applyFill="1" applyBorder="1" applyAlignment="1">
      <alignment horizontal="center"/>
    </xf>
    <xf numFmtId="2" fontId="25" fillId="3" borderId="32" xfId="0" applyNumberFormat="1" applyFont="1" applyFill="1" applyBorder="1" applyAlignment="1">
      <alignment horizontal="center"/>
    </xf>
    <xf numFmtId="2" fontId="29" fillId="5" borderId="33" xfId="0" applyNumberFormat="1" applyFont="1" applyFill="1" applyBorder="1" applyAlignment="1">
      <alignment horizontal="center"/>
    </xf>
    <xf numFmtId="0" fontId="29" fillId="3" borderId="7" xfId="0" applyFont="1" applyFill="1" applyBorder="1" applyAlignment="1">
      <alignment horizontal="center"/>
    </xf>
    <xf numFmtId="0" fontId="25" fillId="3" borderId="7" xfId="0" applyFont="1" applyFill="1" applyBorder="1" applyAlignment="1">
      <alignment horizontal="center"/>
    </xf>
    <xf numFmtId="2" fontId="25" fillId="3" borderId="7" xfId="0" applyNumberFormat="1" applyFont="1" applyFill="1" applyBorder="1" applyAlignment="1">
      <alignment horizontal="center"/>
    </xf>
    <xf numFmtId="2" fontId="29" fillId="3" borderId="8" xfId="0" applyNumberFormat="1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/>
    </xf>
    <xf numFmtId="0" fontId="25" fillId="3" borderId="31" xfId="0" applyFont="1" applyFill="1" applyBorder="1" applyAlignment="1">
      <alignment horizontal="center"/>
    </xf>
    <xf numFmtId="2" fontId="25" fillId="3" borderId="31" xfId="0" applyNumberFormat="1" applyFont="1" applyFill="1" applyBorder="1" applyAlignment="1">
      <alignment horizontal="center"/>
    </xf>
    <xf numFmtId="2" fontId="29" fillId="5" borderId="34" xfId="0" applyNumberFormat="1" applyFont="1" applyFill="1" applyBorder="1" applyAlignment="1">
      <alignment horizontal="center"/>
    </xf>
    <xf numFmtId="0" fontId="25" fillId="0" borderId="0" xfId="0" applyFont="1" applyAlignment="1">
      <alignment horizontal="center"/>
    </xf>
    <xf numFmtId="2" fontId="25" fillId="0" borderId="0" xfId="0" applyNumberFormat="1" applyFont="1" applyAlignment="1">
      <alignment horizontal="center"/>
    </xf>
    <xf numFmtId="2" fontId="29" fillId="0" borderId="0" xfId="0" applyNumberFormat="1" applyFont="1" applyAlignment="1">
      <alignment horizontal="center"/>
    </xf>
    <xf numFmtId="0" fontId="29" fillId="3" borderId="5" xfId="0" applyFont="1" applyFill="1" applyBorder="1" applyAlignment="1">
      <alignment horizontal="center"/>
    </xf>
    <xf numFmtId="0" fontId="25" fillId="3" borderId="5" xfId="0" applyFont="1" applyFill="1" applyBorder="1" applyAlignment="1">
      <alignment horizontal="center"/>
    </xf>
    <xf numFmtId="2" fontId="25" fillId="3" borderId="5" xfId="0" applyNumberFormat="1" applyFont="1" applyFill="1" applyBorder="1" applyAlignment="1">
      <alignment horizontal="center"/>
    </xf>
    <xf numFmtId="2" fontId="29" fillId="3" borderId="6" xfId="0" applyNumberFormat="1" applyFont="1" applyFill="1" applyBorder="1" applyAlignment="1">
      <alignment horizontal="center"/>
    </xf>
    <xf numFmtId="2" fontId="29" fillId="3" borderId="5" xfId="0" applyNumberFormat="1" applyFont="1" applyFill="1" applyBorder="1" applyAlignment="1">
      <alignment horizontal="center"/>
    </xf>
    <xf numFmtId="165" fontId="29" fillId="3" borderId="4" xfId="0" applyNumberFormat="1" applyFont="1" applyFill="1" applyBorder="1" applyAlignment="1">
      <alignment horizontal="center"/>
    </xf>
    <xf numFmtId="0" fontId="29" fillId="3" borderId="8" xfId="0" applyFont="1" applyFill="1" applyBorder="1" applyAlignment="1">
      <alignment horizontal="center"/>
    </xf>
    <xf numFmtId="0" fontId="29" fillId="3" borderId="6" xfId="0" applyFont="1" applyFill="1" applyBorder="1" applyAlignment="1">
      <alignment horizontal="center"/>
    </xf>
    <xf numFmtId="0" fontId="29" fillId="3" borderId="7" xfId="0" applyFont="1" applyFill="1" applyBorder="1"/>
    <xf numFmtId="165" fontId="29" fillId="0" borderId="0" xfId="0" applyNumberFormat="1" applyFont="1" applyAlignment="1">
      <alignment horizontal="center"/>
    </xf>
    <xf numFmtId="1" fontId="29" fillId="0" borderId="0" xfId="3" applyNumberFormat="1" applyFont="1" applyFill="1" applyBorder="1" applyAlignment="1">
      <alignment horizontal="center"/>
    </xf>
    <xf numFmtId="1" fontId="29" fillId="3" borderId="8" xfId="3" applyNumberFormat="1" applyFont="1" applyFill="1" applyBorder="1" applyAlignment="1">
      <alignment horizontal="center"/>
    </xf>
    <xf numFmtId="165" fontId="29" fillId="3" borderId="8" xfId="0" applyNumberFormat="1" applyFont="1" applyFill="1" applyBorder="1" applyAlignment="1">
      <alignment horizontal="center"/>
    </xf>
    <xf numFmtId="1" fontId="28" fillId="0" borderId="0" xfId="3" applyNumberFormat="1" applyFont="1" applyFill="1" applyBorder="1" applyAlignment="1">
      <alignment horizontal="center"/>
    </xf>
    <xf numFmtId="0" fontId="26" fillId="3" borderId="7" xfId="0" applyFont="1" applyFill="1" applyBorder="1" applyAlignment="1">
      <alignment horizontal="center"/>
    </xf>
    <xf numFmtId="4" fontId="25" fillId="3" borderId="31" xfId="0" applyNumberFormat="1" applyFont="1" applyFill="1" applyBorder="1" applyAlignment="1">
      <alignment horizontal="center"/>
    </xf>
    <xf numFmtId="4" fontId="29" fillId="5" borderId="34" xfId="0" applyNumberFormat="1" applyFont="1" applyFill="1" applyBorder="1" applyAlignment="1">
      <alignment horizontal="center"/>
    </xf>
    <xf numFmtId="4" fontId="29" fillId="5" borderId="33" xfId="0" applyNumberFormat="1" applyFont="1" applyFill="1" applyBorder="1" applyAlignment="1">
      <alignment horizontal="center"/>
    </xf>
    <xf numFmtId="0" fontId="29" fillId="4" borderId="32" xfId="0" applyFont="1" applyFill="1" applyBorder="1" applyAlignment="1">
      <alignment horizontal="center"/>
    </xf>
    <xf numFmtId="0" fontId="25" fillId="4" borderId="32" xfId="0" applyFont="1" applyFill="1" applyBorder="1" applyAlignment="1">
      <alignment horizontal="center"/>
    </xf>
    <xf numFmtId="0" fontId="29" fillId="4" borderId="31" xfId="0" applyFont="1" applyFill="1" applyBorder="1" applyAlignment="1">
      <alignment horizontal="center"/>
    </xf>
    <xf numFmtId="0" fontId="25" fillId="4" borderId="31" xfId="0" applyFont="1" applyFill="1" applyBorder="1" applyAlignment="1">
      <alignment horizontal="center"/>
    </xf>
    <xf numFmtId="2" fontId="25" fillId="4" borderId="31" xfId="0" applyNumberFormat="1" applyFont="1" applyFill="1" applyBorder="1" applyAlignment="1">
      <alignment horizontal="center"/>
    </xf>
    <xf numFmtId="2" fontId="29" fillId="4" borderId="34" xfId="0" applyNumberFormat="1" applyFont="1" applyFill="1" applyBorder="1" applyAlignment="1">
      <alignment horizontal="center"/>
    </xf>
    <xf numFmtId="2" fontId="25" fillId="4" borderId="32" xfId="0" applyNumberFormat="1" applyFont="1" applyFill="1" applyBorder="1" applyAlignment="1">
      <alignment horizontal="center"/>
    </xf>
    <xf numFmtId="2" fontId="29" fillId="4" borderId="33" xfId="0" applyNumberFormat="1" applyFont="1" applyFill="1" applyBorder="1" applyAlignment="1">
      <alignment horizontal="center"/>
    </xf>
    <xf numFmtId="49" fontId="26" fillId="4" borderId="0" xfId="8" applyNumberFormat="1" applyFont="1" applyFill="1" applyAlignment="1">
      <alignment horizontal="center" vertical="center" wrapText="1"/>
    </xf>
    <xf numFmtId="49" fontId="29" fillId="4" borderId="0" xfId="8" applyNumberFormat="1" applyFont="1" applyFill="1" applyAlignment="1">
      <alignment horizontal="center"/>
    </xf>
    <xf numFmtId="0" fontId="29" fillId="4" borderId="0" xfId="8" applyFont="1" applyFill="1" applyAlignment="1">
      <alignment horizontal="center"/>
    </xf>
    <xf numFmtId="0" fontId="25" fillId="4" borderId="0" xfId="8" applyFont="1" applyFill="1" applyAlignment="1">
      <alignment horizontal="center"/>
    </xf>
    <xf numFmtId="0" fontId="26" fillId="3" borderId="7" xfId="17" applyFont="1" applyFill="1" applyBorder="1"/>
    <xf numFmtId="0" fontId="26" fillId="3" borderId="8" xfId="17" applyFont="1" applyFill="1" applyBorder="1"/>
    <xf numFmtId="0" fontId="29" fillId="3" borderId="0" xfId="17" applyFont="1" applyFill="1" applyAlignment="1">
      <alignment horizontal="center" vertical="center"/>
    </xf>
    <xf numFmtId="0" fontId="25" fillId="3" borderId="0" xfId="17" applyFont="1" applyFill="1" applyAlignment="1">
      <alignment horizontal="center" vertical="center"/>
    </xf>
    <xf numFmtId="2" fontId="26" fillId="3" borderId="4" xfId="17" applyNumberFormat="1" applyFont="1" applyFill="1" applyBorder="1" applyAlignment="1">
      <alignment horizontal="center"/>
    </xf>
    <xf numFmtId="0" fontId="29" fillId="3" borderId="5" xfId="17" applyFont="1" applyFill="1" applyBorder="1" applyAlignment="1">
      <alignment horizontal="center" vertical="center"/>
    </xf>
    <xf numFmtId="0" fontId="25" fillId="3" borderId="5" xfId="17" applyFont="1" applyFill="1" applyBorder="1" applyAlignment="1">
      <alignment horizontal="center" vertical="center"/>
    </xf>
    <xf numFmtId="2" fontId="26" fillId="3" borderId="6" xfId="17" applyNumberFormat="1" applyFont="1" applyFill="1" applyBorder="1" applyAlignment="1">
      <alignment horizontal="center"/>
    </xf>
    <xf numFmtId="0" fontId="29" fillId="3" borderId="0" xfId="0" applyFont="1" applyFill="1" applyAlignment="1">
      <alignment horizontal="center"/>
    </xf>
    <xf numFmtId="0" fontId="29" fillId="3" borderId="4" xfId="0" applyFont="1" applyFill="1" applyBorder="1" applyAlignment="1">
      <alignment horizontal="center"/>
    </xf>
    <xf numFmtId="2" fontId="29" fillId="3" borderId="4" xfId="0" applyNumberFormat="1" applyFont="1" applyFill="1" applyBorder="1" applyAlignment="1">
      <alignment horizontal="center"/>
    </xf>
    <xf numFmtId="0" fontId="29" fillId="2" borderId="32" xfId="0" applyFont="1" applyFill="1" applyBorder="1" applyAlignment="1">
      <alignment horizontal="center"/>
    </xf>
    <xf numFmtId="0" fontId="25" fillId="2" borderId="32" xfId="0" applyFont="1" applyFill="1" applyBorder="1" applyAlignment="1">
      <alignment horizontal="center"/>
    </xf>
    <xf numFmtId="0" fontId="25" fillId="2" borderId="7" xfId="0" applyFont="1" applyFill="1" applyBorder="1" applyAlignment="1">
      <alignment horizontal="center"/>
    </xf>
    <xf numFmtId="2" fontId="25" fillId="2" borderId="7" xfId="0" applyNumberFormat="1" applyFont="1" applyFill="1" applyBorder="1" applyAlignment="1">
      <alignment horizontal="center"/>
    </xf>
    <xf numFmtId="2" fontId="29" fillId="2" borderId="8" xfId="0" applyNumberFormat="1" applyFont="1" applyFill="1" applyBorder="1" applyAlignment="1">
      <alignment horizontal="center"/>
    </xf>
    <xf numFmtId="0" fontId="25" fillId="2" borderId="0" xfId="0" applyFont="1" applyFill="1" applyAlignment="1">
      <alignment horizontal="center"/>
    </xf>
    <xf numFmtId="2" fontId="25" fillId="2" borderId="0" xfId="0" applyNumberFormat="1" applyFont="1" applyFill="1" applyAlignment="1">
      <alignment horizontal="center"/>
    </xf>
    <xf numFmtId="2" fontId="29" fillId="2" borderId="4" xfId="0" applyNumberFormat="1" applyFont="1" applyFill="1" applyBorder="1" applyAlignment="1">
      <alignment horizontal="center"/>
    </xf>
    <xf numFmtId="0" fontId="29" fillId="2" borderId="31" xfId="0" applyFont="1" applyFill="1" applyBorder="1" applyAlignment="1">
      <alignment horizontal="center"/>
    </xf>
    <xf numFmtId="0" fontId="25" fillId="2" borderId="31" xfId="0" applyFont="1" applyFill="1" applyBorder="1" applyAlignment="1">
      <alignment horizontal="center"/>
    </xf>
    <xf numFmtId="0" fontId="29" fillId="2" borderId="0" xfId="0" applyFont="1" applyFill="1" applyAlignment="1">
      <alignment horizontal="center"/>
    </xf>
    <xf numFmtId="0" fontId="29" fillId="2" borderId="5" xfId="0" applyFont="1" applyFill="1" applyBorder="1" applyAlignment="1">
      <alignment horizontal="center"/>
    </xf>
    <xf numFmtId="0" fontId="25" fillId="2" borderId="5" xfId="0" applyFont="1" applyFill="1" applyBorder="1" applyAlignment="1">
      <alignment horizontal="center"/>
    </xf>
    <xf numFmtId="0" fontId="29" fillId="2" borderId="7" xfId="0" applyFont="1" applyFill="1" applyBorder="1" applyAlignment="1">
      <alignment horizontal="center"/>
    </xf>
    <xf numFmtId="0" fontId="45" fillId="3" borderId="7" xfId="0" applyFont="1" applyFill="1" applyBorder="1" applyAlignment="1">
      <alignment horizontal="right"/>
    </xf>
    <xf numFmtId="2" fontId="25" fillId="3" borderId="8" xfId="0" applyNumberFormat="1" applyFont="1" applyFill="1" applyBorder="1" applyAlignment="1">
      <alignment horizontal="center"/>
    </xf>
    <xf numFmtId="0" fontId="29" fillId="2" borderId="4" xfId="0" applyFont="1" applyFill="1" applyBorder="1" applyAlignment="1">
      <alignment horizontal="center"/>
    </xf>
    <xf numFmtId="0" fontId="29" fillId="2" borderId="6" xfId="0" applyFont="1" applyFill="1" applyBorder="1" applyAlignment="1">
      <alignment horizontal="center"/>
    </xf>
    <xf numFmtId="0" fontId="7" fillId="4" borderId="21" xfId="0" applyFont="1" applyFill="1" applyBorder="1" applyAlignment="1">
      <alignment horizontal="center"/>
    </xf>
    <xf numFmtId="0" fontId="7" fillId="4" borderId="22" xfId="0" applyFont="1" applyFill="1" applyBorder="1" applyAlignment="1">
      <alignment horizontal="center"/>
    </xf>
    <xf numFmtId="0" fontId="7" fillId="4" borderId="23" xfId="0" applyFont="1" applyFill="1" applyBorder="1" applyAlignment="1">
      <alignment horizontal="center"/>
    </xf>
    <xf numFmtId="0" fontId="25" fillId="3" borderId="4" xfId="0" applyFont="1" applyFill="1" applyBorder="1" applyAlignment="1">
      <alignment horizontal="center"/>
    </xf>
    <xf numFmtId="0" fontId="25" fillId="3" borderId="3" xfId="0" applyFont="1" applyFill="1" applyBorder="1" applyAlignment="1">
      <alignment horizontal="center"/>
    </xf>
    <xf numFmtId="4" fontId="25" fillId="0" borderId="32" xfId="0" applyNumberFormat="1" applyFont="1" applyBorder="1" applyAlignment="1">
      <alignment horizontal="center"/>
    </xf>
    <xf numFmtId="0" fontId="20" fillId="0" borderId="0" xfId="34" applyFont="1" applyAlignment="1">
      <alignment horizontal="center"/>
    </xf>
    <xf numFmtId="0" fontId="6" fillId="0" borderId="0" xfId="34"/>
    <xf numFmtId="0" fontId="20" fillId="0" borderId="0" xfId="34" applyFont="1"/>
    <xf numFmtId="165" fontId="20" fillId="0" borderId="0" xfId="34" applyNumberFormat="1" applyFont="1" applyAlignment="1">
      <alignment horizontal="center"/>
    </xf>
    <xf numFmtId="0" fontId="34" fillId="4" borderId="0" xfId="0" applyFont="1" applyFill="1" applyAlignment="1">
      <alignment horizontal="right"/>
    </xf>
    <xf numFmtId="0" fontId="32" fillId="4" borderId="0" xfId="0" applyFont="1" applyFill="1" applyAlignment="1">
      <alignment horizontal="right"/>
    </xf>
    <xf numFmtId="0" fontId="31" fillId="4" borderId="0" xfId="0" applyFont="1" applyFill="1" applyAlignment="1">
      <alignment horizontal="left"/>
    </xf>
    <xf numFmtId="0" fontId="28" fillId="0" borderId="0" xfId="30" applyFont="1" applyAlignment="1">
      <alignment horizontal="left"/>
    </xf>
    <xf numFmtId="0" fontId="28" fillId="0" borderId="0" xfId="30" applyFont="1"/>
    <xf numFmtId="0" fontId="32" fillId="0" borderId="0" xfId="30" applyFont="1" applyAlignment="1">
      <alignment horizontal="center"/>
    </xf>
    <xf numFmtId="0" fontId="32" fillId="0" borderId="0" xfId="30" applyFont="1"/>
    <xf numFmtId="165" fontId="32" fillId="0" borderId="0" xfId="30" applyNumberFormat="1" applyFont="1"/>
    <xf numFmtId="2" fontId="32" fillId="0" borderId="0" xfId="30" applyNumberFormat="1" applyFont="1"/>
    <xf numFmtId="1" fontId="28" fillId="0" borderId="0" xfId="30" applyNumberFormat="1" applyFont="1" applyAlignment="1">
      <alignment horizontal="center" vertical="center" wrapText="1"/>
    </xf>
    <xf numFmtId="0" fontId="29" fillId="3" borderId="3" xfId="30" applyFont="1" applyFill="1" applyBorder="1" applyAlignment="1">
      <alignment horizontal="left"/>
    </xf>
    <xf numFmtId="0" fontId="29" fillId="3" borderId="1" xfId="30" applyFont="1" applyFill="1" applyBorder="1" applyAlignment="1">
      <alignment horizontal="center"/>
    </xf>
    <xf numFmtId="0" fontId="29" fillId="3" borderId="31" xfId="30" applyFont="1" applyFill="1" applyBorder="1" applyAlignment="1">
      <alignment horizontal="center"/>
    </xf>
    <xf numFmtId="0" fontId="25" fillId="3" borderId="31" xfId="30" applyFont="1" applyFill="1" applyBorder="1" applyAlignment="1">
      <alignment horizontal="center"/>
    </xf>
    <xf numFmtId="2" fontId="25" fillId="3" borderId="31" xfId="30" applyNumberFormat="1" applyFont="1" applyFill="1" applyBorder="1" applyAlignment="1">
      <alignment horizontal="center"/>
    </xf>
    <xf numFmtId="2" fontId="29" fillId="5" borderId="34" xfId="30" applyNumberFormat="1" applyFont="1" applyFill="1" applyBorder="1" applyAlignment="1">
      <alignment horizontal="center"/>
    </xf>
    <xf numFmtId="0" fontId="31" fillId="3" borderId="1" xfId="30" applyFont="1" applyFill="1" applyBorder="1" applyAlignment="1">
      <alignment horizontal="center"/>
    </xf>
    <xf numFmtId="0" fontId="29" fillId="3" borderId="32" xfId="30" applyFont="1" applyFill="1" applyBorder="1" applyAlignment="1">
      <alignment horizontal="center"/>
    </xf>
    <xf numFmtId="0" fontId="25" fillId="3" borderId="32" xfId="30" applyFont="1" applyFill="1" applyBorder="1" applyAlignment="1">
      <alignment horizontal="center"/>
    </xf>
    <xf numFmtId="2" fontId="25" fillId="3" borderId="32" xfId="30" applyNumberFormat="1" applyFont="1" applyFill="1" applyBorder="1" applyAlignment="1">
      <alignment horizontal="center"/>
    </xf>
    <xf numFmtId="2" fontId="29" fillId="5" borderId="33" xfId="30" applyNumberFormat="1" applyFont="1" applyFill="1" applyBorder="1" applyAlignment="1">
      <alignment horizontal="center"/>
    </xf>
    <xf numFmtId="0" fontId="29" fillId="3" borderId="1" xfId="30" applyFont="1" applyFill="1" applyBorder="1" applyAlignment="1">
      <alignment horizontal="left"/>
    </xf>
    <xf numFmtId="0" fontId="36" fillId="0" borderId="0" xfId="30" applyFont="1"/>
    <xf numFmtId="0" fontId="28" fillId="3" borderId="1" xfId="30" applyFont="1" applyFill="1" applyBorder="1" applyAlignment="1">
      <alignment horizontal="left"/>
    </xf>
    <xf numFmtId="0" fontId="28" fillId="3" borderId="0" xfId="30" applyFont="1" applyFill="1" applyAlignment="1">
      <alignment horizontal="center"/>
    </xf>
    <xf numFmtId="0" fontId="32" fillId="3" borderId="0" xfId="30" applyFont="1" applyFill="1" applyAlignment="1">
      <alignment horizontal="center"/>
    </xf>
    <xf numFmtId="2" fontId="32" fillId="3" borderId="0" xfId="30" applyNumberFormat="1" applyFont="1" applyFill="1" applyAlignment="1">
      <alignment horizontal="center"/>
    </xf>
    <xf numFmtId="2" fontId="28" fillId="3" borderId="4" xfId="30" applyNumberFormat="1" applyFont="1" applyFill="1" applyBorder="1" applyAlignment="1">
      <alignment horizontal="center"/>
    </xf>
    <xf numFmtId="0" fontId="28" fillId="3" borderId="2" xfId="30" applyFont="1" applyFill="1" applyBorder="1" applyAlignment="1">
      <alignment horizontal="left"/>
    </xf>
    <xf numFmtId="0" fontId="28" fillId="3" borderId="5" xfId="30" applyFont="1" applyFill="1" applyBorder="1" applyAlignment="1">
      <alignment horizontal="center"/>
    </xf>
    <xf numFmtId="0" fontId="32" fillId="3" borderId="5" xfId="30" applyFont="1" applyFill="1" applyBorder="1" applyAlignment="1">
      <alignment horizontal="center"/>
    </xf>
    <xf numFmtId="2" fontId="32" fillId="3" borderId="5" xfId="30" applyNumberFormat="1" applyFont="1" applyFill="1" applyBorder="1" applyAlignment="1">
      <alignment horizontal="center"/>
    </xf>
    <xf numFmtId="2" fontId="28" fillId="3" borderId="6" xfId="30" applyNumberFormat="1" applyFont="1" applyFill="1" applyBorder="1" applyAlignment="1">
      <alignment horizontal="center"/>
    </xf>
    <xf numFmtId="0" fontId="28" fillId="0" borderId="0" xfId="30" applyFont="1" applyAlignment="1">
      <alignment horizontal="center"/>
    </xf>
    <xf numFmtId="2" fontId="32" fillId="0" borderId="0" xfId="30" applyNumberFormat="1" applyFont="1" applyAlignment="1">
      <alignment horizontal="center"/>
    </xf>
    <xf numFmtId="2" fontId="28" fillId="0" borderId="0" xfId="30" applyNumberFormat="1" applyFont="1" applyAlignment="1">
      <alignment horizontal="center"/>
    </xf>
    <xf numFmtId="0" fontId="29" fillId="3" borderId="7" xfId="30" applyFont="1" applyFill="1" applyBorder="1" applyAlignment="1">
      <alignment horizontal="center"/>
    </xf>
    <xf numFmtId="0" fontId="25" fillId="3" borderId="7" xfId="30" applyFont="1" applyFill="1" applyBorder="1" applyAlignment="1">
      <alignment horizontal="center"/>
    </xf>
    <xf numFmtId="2" fontId="25" fillId="3" borderId="7" xfId="30" applyNumberFormat="1" applyFont="1" applyFill="1" applyBorder="1" applyAlignment="1">
      <alignment horizontal="center"/>
    </xf>
    <xf numFmtId="2" fontId="29" fillId="3" borderId="8" xfId="30" applyNumberFormat="1" applyFont="1" applyFill="1" applyBorder="1" applyAlignment="1">
      <alignment horizontal="center"/>
    </xf>
    <xf numFmtId="0" fontId="31" fillId="3" borderId="1" xfId="30" applyFont="1" applyFill="1" applyBorder="1" applyAlignment="1">
      <alignment horizontal="center" wrapText="1"/>
    </xf>
    <xf numFmtId="0" fontId="29" fillId="3" borderId="0" xfId="30" applyFont="1" applyFill="1" applyAlignment="1">
      <alignment horizontal="center"/>
    </xf>
    <xf numFmtId="0" fontId="25" fillId="3" borderId="0" xfId="30" applyFont="1" applyFill="1" applyAlignment="1">
      <alignment horizontal="center"/>
    </xf>
    <xf numFmtId="2" fontId="25" fillId="3" borderId="0" xfId="30" applyNumberFormat="1" applyFont="1" applyFill="1" applyAlignment="1">
      <alignment horizontal="center"/>
    </xf>
    <xf numFmtId="2" fontId="29" fillId="3" borderId="4" xfId="30" applyNumberFormat="1" applyFont="1" applyFill="1" applyBorder="1" applyAlignment="1">
      <alignment horizontal="center"/>
    </xf>
    <xf numFmtId="0" fontId="29" fillId="3" borderId="3" xfId="30" applyFont="1" applyFill="1" applyBorder="1" applyAlignment="1">
      <alignment horizontal="center"/>
    </xf>
    <xf numFmtId="0" fontId="42" fillId="0" borderId="0" xfId="30" applyFont="1"/>
    <xf numFmtId="0" fontId="29" fillId="3" borderId="2" xfId="30" applyFont="1" applyFill="1" applyBorder="1" applyAlignment="1">
      <alignment horizontal="left"/>
    </xf>
    <xf numFmtId="0" fontId="29" fillId="3" borderId="5" xfId="30" applyFont="1" applyFill="1" applyBorder="1" applyAlignment="1">
      <alignment horizontal="center"/>
    </xf>
    <xf numFmtId="0" fontId="25" fillId="3" borderId="5" xfId="30" applyFont="1" applyFill="1" applyBorder="1" applyAlignment="1">
      <alignment horizontal="center"/>
    </xf>
    <xf numFmtId="2" fontId="25" fillId="3" borderId="5" xfId="30" applyNumberFormat="1" applyFont="1" applyFill="1" applyBorder="1" applyAlignment="1">
      <alignment horizontal="center"/>
    </xf>
    <xf numFmtId="2" fontId="29" fillId="3" borderId="6" xfId="30" applyNumberFormat="1" applyFont="1" applyFill="1" applyBorder="1" applyAlignment="1">
      <alignment horizontal="center"/>
    </xf>
    <xf numFmtId="0" fontId="29" fillId="0" borderId="0" xfId="30" applyFont="1" applyAlignment="1">
      <alignment horizontal="left"/>
    </xf>
    <xf numFmtId="0" fontId="29" fillId="0" borderId="0" xfId="30" applyFont="1" applyAlignment="1">
      <alignment horizontal="center"/>
    </xf>
    <xf numFmtId="0" fontId="25" fillId="0" borderId="0" xfId="30" applyFont="1" applyAlignment="1">
      <alignment horizontal="center"/>
    </xf>
    <xf numFmtId="2" fontId="25" fillId="0" borderId="0" xfId="30" applyNumberFormat="1" applyFont="1" applyAlignment="1">
      <alignment horizontal="center"/>
    </xf>
    <xf numFmtId="2" fontId="29" fillId="0" borderId="0" xfId="30" applyNumberFormat="1" applyFont="1" applyAlignment="1">
      <alignment horizontal="center"/>
    </xf>
    <xf numFmtId="0" fontId="29" fillId="4" borderId="32" xfId="30" applyFont="1" applyFill="1" applyBorder="1" applyAlignment="1">
      <alignment horizontal="center"/>
    </xf>
    <xf numFmtId="0" fontId="25" fillId="4" borderId="32" xfId="30" applyFont="1" applyFill="1" applyBorder="1" applyAlignment="1">
      <alignment horizontal="center"/>
    </xf>
    <xf numFmtId="2" fontId="25" fillId="4" borderId="32" xfId="30" applyNumberFormat="1" applyFont="1" applyFill="1" applyBorder="1" applyAlignment="1">
      <alignment horizontal="center"/>
    </xf>
    <xf numFmtId="2" fontId="29" fillId="4" borderId="33" xfId="30" applyNumberFormat="1" applyFont="1" applyFill="1" applyBorder="1" applyAlignment="1">
      <alignment horizontal="center"/>
    </xf>
    <xf numFmtId="2" fontId="29" fillId="3" borderId="5" xfId="30" applyNumberFormat="1" applyFont="1" applyFill="1" applyBorder="1" applyAlignment="1">
      <alignment horizontal="center"/>
    </xf>
    <xf numFmtId="2" fontId="29" fillId="4" borderId="32" xfId="30" applyNumberFormat="1" applyFont="1" applyFill="1" applyBorder="1" applyAlignment="1">
      <alignment horizontal="center"/>
    </xf>
    <xf numFmtId="0" fontId="29" fillId="3" borderId="1" xfId="30" applyFont="1" applyFill="1" applyBorder="1" applyAlignment="1">
      <alignment vertical="top"/>
    </xf>
    <xf numFmtId="0" fontId="28" fillId="3" borderId="3" xfId="30" applyFont="1" applyFill="1" applyBorder="1" applyAlignment="1">
      <alignment horizontal="left"/>
    </xf>
    <xf numFmtId="0" fontId="25" fillId="3" borderId="1" xfId="30" applyFont="1" applyFill="1" applyBorder="1"/>
    <xf numFmtId="0" fontId="29" fillId="3" borderId="1" xfId="30" applyFont="1" applyFill="1" applyBorder="1" applyAlignment="1">
      <alignment horizontal="center" vertical="top" wrapText="1"/>
    </xf>
    <xf numFmtId="0" fontId="29" fillId="3" borderId="2" xfId="30" applyFont="1" applyFill="1" applyBorder="1" applyAlignment="1">
      <alignment horizontal="center" vertical="top" wrapText="1"/>
    </xf>
    <xf numFmtId="0" fontId="29" fillId="0" borderId="0" xfId="30" applyFont="1" applyAlignment="1">
      <alignment horizontal="center" vertical="top" wrapText="1"/>
    </xf>
    <xf numFmtId="0" fontId="29" fillId="3" borderId="3" xfId="30" applyFont="1" applyFill="1" applyBorder="1" applyAlignment="1">
      <alignment horizontal="center" vertical="top" wrapText="1"/>
    </xf>
    <xf numFmtId="0" fontId="29" fillId="3" borderId="8" xfId="30" applyFont="1" applyFill="1" applyBorder="1" applyAlignment="1">
      <alignment horizontal="center"/>
    </xf>
    <xf numFmtId="0" fontId="25" fillId="3" borderId="0" xfId="30" applyFont="1" applyFill="1"/>
    <xf numFmtId="165" fontId="25" fillId="3" borderId="0" xfId="30" applyNumberFormat="1" applyFont="1" applyFill="1"/>
    <xf numFmtId="0" fontId="29" fillId="3" borderId="4" xfId="30" applyFont="1" applyFill="1" applyBorder="1" applyAlignment="1">
      <alignment horizontal="center"/>
    </xf>
    <xf numFmtId="0" fontId="29" fillId="3" borderId="1" xfId="30" applyFont="1" applyFill="1" applyBorder="1" applyAlignment="1">
      <alignment horizontal="center" vertical="top"/>
    </xf>
    <xf numFmtId="0" fontId="25" fillId="3" borderId="2" xfId="30" applyFont="1" applyFill="1" applyBorder="1"/>
    <xf numFmtId="0" fontId="25" fillId="0" borderId="0" xfId="30" applyFont="1"/>
    <xf numFmtId="0" fontId="25" fillId="3" borderId="3" xfId="30" applyFont="1" applyFill="1" applyBorder="1"/>
    <xf numFmtId="165" fontId="25" fillId="3" borderId="0" xfId="30" applyNumberFormat="1" applyFont="1" applyFill="1" applyAlignment="1">
      <alignment horizontal="center"/>
    </xf>
    <xf numFmtId="0" fontId="29" fillId="3" borderId="6" xfId="30" applyFont="1" applyFill="1" applyBorder="1" applyAlignment="1">
      <alignment horizontal="center"/>
    </xf>
    <xf numFmtId="0" fontId="29" fillId="3" borderId="5" xfId="30" applyFont="1" applyFill="1" applyBorder="1"/>
    <xf numFmtId="165" fontId="25" fillId="3" borderId="6" xfId="30" applyNumberFormat="1" applyFont="1" applyFill="1" applyBorder="1"/>
    <xf numFmtId="4" fontId="25" fillId="3" borderId="31" xfId="30" applyNumberFormat="1" applyFont="1" applyFill="1" applyBorder="1" applyAlignment="1">
      <alignment horizontal="center"/>
    </xf>
    <xf numFmtId="4" fontId="29" fillId="5" borderId="34" xfId="30" applyNumberFormat="1" applyFont="1" applyFill="1" applyBorder="1" applyAlignment="1">
      <alignment horizontal="center"/>
    </xf>
    <xf numFmtId="4" fontId="25" fillId="3" borderId="32" xfId="30" applyNumberFormat="1" applyFont="1" applyFill="1" applyBorder="1" applyAlignment="1">
      <alignment horizontal="center"/>
    </xf>
    <xf numFmtId="4" fontId="29" fillId="5" borderId="33" xfId="30" applyNumberFormat="1" applyFont="1" applyFill="1" applyBorder="1" applyAlignment="1">
      <alignment horizontal="center"/>
    </xf>
    <xf numFmtId="4" fontId="35" fillId="5" borderId="33" xfId="30" applyNumberFormat="1" applyFont="1" applyFill="1" applyBorder="1" applyAlignment="1">
      <alignment horizontal="center"/>
    </xf>
    <xf numFmtId="165" fontId="6" fillId="0" borderId="0" xfId="34" applyNumberFormat="1" applyAlignment="1">
      <alignment horizontal="center"/>
    </xf>
    <xf numFmtId="0" fontId="28" fillId="0" borderId="0" xfId="34" applyFont="1" applyAlignment="1">
      <alignment horizontal="center" vertical="center"/>
    </xf>
    <xf numFmtId="0" fontId="28" fillId="0" borderId="0" xfId="34" applyFont="1" applyAlignment="1">
      <alignment horizontal="center" vertical="center" wrapText="1"/>
    </xf>
    <xf numFmtId="49" fontId="28" fillId="0" borderId="0" xfId="34" applyNumberFormat="1" applyFont="1" applyAlignment="1">
      <alignment horizontal="center" vertical="center" wrapText="1"/>
    </xf>
    <xf numFmtId="165" fontId="28" fillId="0" borderId="0" xfId="34" applyNumberFormat="1" applyFont="1" applyAlignment="1">
      <alignment horizontal="center" vertical="center" wrapText="1"/>
    </xf>
    <xf numFmtId="0" fontId="28" fillId="0" borderId="0" xfId="35" applyNumberFormat="1" applyFont="1" applyFill="1" applyBorder="1" applyAlignment="1">
      <alignment horizontal="center"/>
    </xf>
    <xf numFmtId="0" fontId="29" fillId="3" borderId="3" xfId="34" applyFont="1" applyFill="1" applyBorder="1" applyAlignment="1">
      <alignment horizontal="center" vertical="center"/>
    </xf>
    <xf numFmtId="0" fontId="29" fillId="3" borderId="7" xfId="34" applyFont="1" applyFill="1" applyBorder="1" applyAlignment="1">
      <alignment horizontal="center" vertical="center" wrapText="1"/>
    </xf>
    <xf numFmtId="49" fontId="29" fillId="3" borderId="7" xfId="34" applyNumberFormat="1" applyFont="1" applyFill="1" applyBorder="1" applyAlignment="1">
      <alignment horizontal="center" vertical="center" wrapText="1"/>
    </xf>
    <xf numFmtId="165" fontId="29" fillId="3" borderId="7" xfId="34" applyNumberFormat="1" applyFont="1" applyFill="1" applyBorder="1" applyAlignment="1">
      <alignment horizontal="center" vertical="center" wrapText="1"/>
    </xf>
    <xf numFmtId="0" fontId="29" fillId="3" borderId="8" xfId="35" applyNumberFormat="1" applyFont="1" applyFill="1" applyBorder="1" applyAlignment="1">
      <alignment horizontal="center"/>
    </xf>
    <xf numFmtId="0" fontId="29" fillId="3" borderId="1" xfId="34" applyFont="1" applyFill="1" applyBorder="1" applyAlignment="1">
      <alignment horizontal="center" vertical="center"/>
    </xf>
    <xf numFmtId="0" fontId="35" fillId="3" borderId="1" xfId="34" applyFont="1" applyFill="1" applyBorder="1" applyAlignment="1">
      <alignment horizontal="center"/>
    </xf>
    <xf numFmtId="0" fontId="26" fillId="3" borderId="1" xfId="34" applyFont="1" applyFill="1" applyBorder="1" applyAlignment="1">
      <alignment horizontal="center"/>
    </xf>
    <xf numFmtId="0" fontId="35" fillId="3" borderId="31" xfId="34" applyFont="1" applyFill="1" applyBorder="1" applyAlignment="1">
      <alignment horizontal="center"/>
    </xf>
    <xf numFmtId="0" fontId="25" fillId="3" borderId="31" xfId="34" applyFont="1" applyFill="1" applyBorder="1" applyAlignment="1">
      <alignment horizontal="center"/>
    </xf>
    <xf numFmtId="4" fontId="26" fillId="3" borderId="31" xfId="34" applyNumberFormat="1" applyFont="1" applyFill="1" applyBorder="1" applyAlignment="1">
      <alignment horizontal="center"/>
    </xf>
    <xf numFmtId="4" fontId="35" fillId="5" borderId="34" xfId="34" applyNumberFormat="1" applyFont="1" applyFill="1" applyBorder="1" applyAlignment="1">
      <alignment horizontal="center"/>
    </xf>
    <xf numFmtId="0" fontId="6" fillId="3" borderId="1" xfId="34" applyFill="1" applyBorder="1" applyAlignment="1">
      <alignment horizontal="center"/>
    </xf>
    <xf numFmtId="0" fontId="35" fillId="3" borderId="32" xfId="34" applyFont="1" applyFill="1" applyBorder="1" applyAlignment="1">
      <alignment horizontal="center"/>
    </xf>
    <xf numFmtId="0" fontId="25" fillId="3" borderId="32" xfId="34" applyFont="1" applyFill="1" applyBorder="1" applyAlignment="1">
      <alignment horizontal="center"/>
    </xf>
    <xf numFmtId="4" fontId="26" fillId="3" borderId="32" xfId="34" applyNumberFormat="1" applyFont="1" applyFill="1" applyBorder="1" applyAlignment="1">
      <alignment horizontal="center"/>
    </xf>
    <xf numFmtId="4" fontId="35" fillId="5" borderId="33" xfId="34" applyNumberFormat="1" applyFont="1" applyFill="1" applyBorder="1" applyAlignment="1">
      <alignment horizontal="center"/>
    </xf>
    <xf numFmtId="0" fontId="26" fillId="3" borderId="1" xfId="34" applyFont="1" applyFill="1" applyBorder="1"/>
    <xf numFmtId="0" fontId="35" fillId="4" borderId="32" xfId="34" applyFont="1" applyFill="1" applyBorder="1" applyAlignment="1">
      <alignment horizontal="center"/>
    </xf>
    <xf numFmtId="0" fontId="25" fillId="4" borderId="32" xfId="34" applyFont="1" applyFill="1" applyBorder="1" applyAlignment="1">
      <alignment horizontal="center"/>
    </xf>
    <xf numFmtId="4" fontId="25" fillId="4" borderId="32" xfId="30" applyNumberFormat="1" applyFont="1" applyFill="1" applyBorder="1" applyAlignment="1">
      <alignment horizontal="center"/>
    </xf>
    <xf numFmtId="4" fontId="29" fillId="4" borderId="33" xfId="30" applyNumberFormat="1" applyFont="1" applyFill="1" applyBorder="1" applyAlignment="1">
      <alignment horizontal="center"/>
    </xf>
    <xf numFmtId="4" fontId="35" fillId="4" borderId="33" xfId="30" applyNumberFormat="1" applyFont="1" applyFill="1" applyBorder="1" applyAlignment="1">
      <alignment horizontal="center"/>
    </xf>
    <xf numFmtId="4" fontId="26" fillId="4" borderId="32" xfId="34" applyNumberFormat="1" applyFont="1" applyFill="1" applyBorder="1" applyAlignment="1">
      <alignment horizontal="center"/>
    </xf>
    <xf numFmtId="4" fontId="35" fillId="4" borderId="33" xfId="34" applyNumberFormat="1" applyFont="1" applyFill="1" applyBorder="1" applyAlignment="1">
      <alignment horizontal="center"/>
    </xf>
    <xf numFmtId="0" fontId="26" fillId="3" borderId="2" xfId="34" applyFont="1" applyFill="1" applyBorder="1"/>
    <xf numFmtId="0" fontId="35" fillId="3" borderId="5" xfId="34" applyFont="1" applyFill="1" applyBorder="1" applyAlignment="1">
      <alignment horizontal="center"/>
    </xf>
    <xf numFmtId="0" fontId="25" fillId="3" borderId="5" xfId="34" applyFont="1" applyFill="1" applyBorder="1" applyAlignment="1">
      <alignment horizontal="center"/>
    </xf>
    <xf numFmtId="4" fontId="29" fillId="3" borderId="5" xfId="30" applyNumberFormat="1" applyFont="1" applyFill="1" applyBorder="1" applyAlignment="1">
      <alignment horizontal="center"/>
    </xf>
    <xf numFmtId="4" fontId="29" fillId="3" borderId="6" xfId="30" applyNumberFormat="1" applyFont="1" applyFill="1" applyBorder="1" applyAlignment="1">
      <alignment horizontal="center"/>
    </xf>
    <xf numFmtId="0" fontId="26" fillId="3" borderId="0" xfId="34" applyFont="1" applyFill="1"/>
    <xf numFmtId="0" fontId="35" fillId="3" borderId="0" xfId="34" applyFont="1" applyFill="1" applyAlignment="1">
      <alignment horizontal="center"/>
    </xf>
    <xf numFmtId="0" fontId="25" fillId="3" borderId="0" xfId="34" applyFont="1" applyFill="1" applyAlignment="1">
      <alignment horizontal="center"/>
    </xf>
    <xf numFmtId="4" fontId="29" fillId="3" borderId="0" xfId="30" applyNumberFormat="1" applyFont="1" applyFill="1" applyAlignment="1">
      <alignment horizontal="center"/>
    </xf>
    <xf numFmtId="4" fontId="29" fillId="3" borderId="4" xfId="30" applyNumberFormat="1" applyFont="1" applyFill="1" applyBorder="1" applyAlignment="1">
      <alignment horizontal="center"/>
    </xf>
    <xf numFmtId="0" fontId="26" fillId="3" borderId="3" xfId="34" applyFont="1" applyFill="1" applyBorder="1"/>
    <xf numFmtId="0" fontId="35" fillId="3" borderId="7" xfId="34" applyFont="1" applyFill="1" applyBorder="1" applyAlignment="1">
      <alignment horizontal="center"/>
    </xf>
    <xf numFmtId="0" fontId="26" fillId="3" borderId="7" xfId="34" applyFont="1" applyFill="1" applyBorder="1"/>
    <xf numFmtId="165" fontId="26" fillId="3" borderId="7" xfId="34" applyNumberFormat="1" applyFont="1" applyFill="1" applyBorder="1" applyAlignment="1">
      <alignment horizontal="center"/>
    </xf>
    <xf numFmtId="165" fontId="35" fillId="3" borderId="8" xfId="34" applyNumberFormat="1" applyFont="1" applyFill="1" applyBorder="1" applyAlignment="1">
      <alignment horizontal="center"/>
    </xf>
    <xf numFmtId="4" fontId="44" fillId="4" borderId="32" xfId="34" applyNumberFormat="1" applyFont="1" applyFill="1" applyBorder="1" applyAlignment="1">
      <alignment horizontal="center"/>
    </xf>
    <xf numFmtId="4" fontId="44" fillId="3" borderId="32" xfId="34" applyNumberFormat="1" applyFont="1" applyFill="1" applyBorder="1" applyAlignment="1">
      <alignment horizontal="center"/>
    </xf>
    <xf numFmtId="0" fontId="6" fillId="3" borderId="3" xfId="34" applyFill="1" applyBorder="1"/>
    <xf numFmtId="0" fontId="20" fillId="3" borderId="7" xfId="34" applyFont="1" applyFill="1" applyBorder="1" applyAlignment="1">
      <alignment horizontal="center"/>
    </xf>
    <xf numFmtId="0" fontId="6" fillId="3" borderId="7" xfId="34" applyFill="1" applyBorder="1"/>
    <xf numFmtId="165" fontId="6" fillId="3" borderId="7" xfId="34" applyNumberFormat="1" applyFill="1" applyBorder="1" applyAlignment="1">
      <alignment horizontal="center"/>
    </xf>
    <xf numFmtId="165" fontId="20" fillId="3" borderId="8" xfId="34" applyNumberFormat="1" applyFont="1" applyFill="1" applyBorder="1" applyAlignment="1">
      <alignment horizontal="center"/>
    </xf>
    <xf numFmtId="0" fontId="28" fillId="3" borderId="1" xfId="34" applyFont="1" applyFill="1" applyBorder="1" applyAlignment="1">
      <alignment horizontal="center" vertical="center"/>
    </xf>
    <xf numFmtId="0" fontId="20" fillId="3" borderId="1" xfId="34" applyFont="1" applyFill="1" applyBorder="1" applyAlignment="1">
      <alignment horizontal="center"/>
    </xf>
    <xf numFmtId="0" fontId="6" fillId="3" borderId="1" xfId="34" applyFill="1" applyBorder="1"/>
    <xf numFmtId="0" fontId="6" fillId="3" borderId="2" xfId="34" applyFill="1" applyBorder="1"/>
    <xf numFmtId="0" fontId="35" fillId="3" borderId="8" xfId="34" applyFont="1" applyFill="1" applyBorder="1"/>
    <xf numFmtId="165" fontId="26" fillId="3" borderId="0" xfId="34" applyNumberFormat="1" applyFont="1" applyFill="1" applyAlignment="1">
      <alignment horizontal="center"/>
    </xf>
    <xf numFmtId="0" fontId="35" fillId="3" borderId="4" xfId="34" applyFont="1" applyFill="1" applyBorder="1"/>
    <xf numFmtId="0" fontId="35" fillId="4" borderId="31" xfId="34" applyFont="1" applyFill="1" applyBorder="1" applyAlignment="1">
      <alignment horizontal="center"/>
    </xf>
    <xf numFmtId="0" fontId="25" fillId="4" borderId="31" xfId="34" applyFont="1" applyFill="1" applyBorder="1" applyAlignment="1">
      <alignment horizontal="center"/>
    </xf>
    <xf numFmtId="4" fontId="26" fillId="4" borderId="31" xfId="34" applyNumberFormat="1" applyFont="1" applyFill="1" applyBorder="1" applyAlignment="1">
      <alignment horizontal="center"/>
    </xf>
    <xf numFmtId="4" fontId="35" fillId="4" borderId="34" xfId="34" applyNumberFormat="1" applyFont="1" applyFill="1" applyBorder="1" applyAlignment="1">
      <alignment horizontal="center"/>
    </xf>
    <xf numFmtId="0" fontId="26" fillId="3" borderId="5" xfId="34" applyFont="1" applyFill="1" applyBorder="1"/>
    <xf numFmtId="165" fontId="26" fillId="3" borderId="5" xfId="34" applyNumberFormat="1" applyFont="1" applyFill="1" applyBorder="1" applyAlignment="1">
      <alignment horizontal="center"/>
    </xf>
    <xf numFmtId="0" fontId="35" fillId="3" borderId="6" xfId="34" applyFont="1" applyFill="1" applyBorder="1"/>
    <xf numFmtId="4" fontId="44" fillId="4" borderId="31" xfId="34" applyNumberFormat="1" applyFont="1" applyFill="1" applyBorder="1" applyAlignment="1">
      <alignment horizontal="center"/>
    </xf>
    <xf numFmtId="165" fontId="28" fillId="0" borderId="0" xfId="30" applyNumberFormat="1" applyFont="1" applyAlignment="1">
      <alignment horizontal="center"/>
    </xf>
    <xf numFmtId="0" fontId="28" fillId="2" borderId="0" xfId="30" applyFont="1" applyFill="1" applyAlignment="1">
      <alignment horizontal="left"/>
    </xf>
    <xf numFmtId="1" fontId="28" fillId="2" borderId="0" xfId="30" applyNumberFormat="1" applyFont="1" applyFill="1" applyAlignment="1">
      <alignment horizontal="center" vertical="center" wrapText="1"/>
    </xf>
    <xf numFmtId="0" fontId="32" fillId="2" borderId="0" xfId="30" applyFont="1" applyFill="1"/>
    <xf numFmtId="165" fontId="32" fillId="2" borderId="0" xfId="30" applyNumberFormat="1" applyFont="1" applyFill="1"/>
    <xf numFmtId="0" fontId="32" fillId="3" borderId="1" xfId="30" applyFont="1" applyFill="1" applyBorder="1" applyAlignment="1">
      <alignment horizontal="left"/>
    </xf>
    <xf numFmtId="2" fontId="32" fillId="0" borderId="0" xfId="30" applyNumberFormat="1" applyFont="1" applyAlignment="1">
      <alignment horizontal="left"/>
    </xf>
    <xf numFmtId="4" fontId="25" fillId="3" borderId="0" xfId="30" applyNumberFormat="1" applyFont="1" applyFill="1" applyAlignment="1">
      <alignment horizontal="center"/>
    </xf>
    <xf numFmtId="4" fontId="25" fillId="3" borderId="4" xfId="30" applyNumberFormat="1" applyFont="1" applyFill="1" applyBorder="1" applyAlignment="1">
      <alignment horizontal="center"/>
    </xf>
    <xf numFmtId="0" fontId="32" fillId="3" borderId="2" xfId="30" applyFont="1" applyFill="1" applyBorder="1" applyAlignment="1">
      <alignment horizontal="left"/>
    </xf>
    <xf numFmtId="4" fontId="25" fillId="3" borderId="5" xfId="30" applyNumberFormat="1" applyFont="1" applyFill="1" applyBorder="1" applyAlignment="1">
      <alignment horizontal="center"/>
    </xf>
    <xf numFmtId="4" fontId="25" fillId="3" borderId="6" xfId="30" applyNumberFormat="1" applyFont="1" applyFill="1" applyBorder="1" applyAlignment="1">
      <alignment horizontal="center"/>
    </xf>
    <xf numFmtId="0" fontId="32" fillId="3" borderId="3" xfId="30" applyFont="1" applyFill="1" applyBorder="1" applyAlignment="1">
      <alignment horizontal="left"/>
    </xf>
    <xf numFmtId="0" fontId="32" fillId="3" borderId="1" xfId="30" applyFont="1" applyFill="1" applyBorder="1" applyAlignment="1">
      <alignment horizontal="center"/>
    </xf>
    <xf numFmtId="0" fontId="32" fillId="0" borderId="0" xfId="30" applyFont="1" applyAlignment="1">
      <alignment horizontal="left"/>
    </xf>
    <xf numFmtId="165" fontId="25" fillId="0" borderId="0" xfId="30" applyNumberFormat="1" applyFont="1"/>
    <xf numFmtId="165" fontId="25" fillId="0" borderId="0" xfId="30" applyNumberFormat="1" applyFont="1" applyAlignment="1">
      <alignment horizontal="center"/>
    </xf>
    <xf numFmtId="4" fontId="25" fillId="0" borderId="0" xfId="30" applyNumberFormat="1" applyFont="1" applyAlignment="1">
      <alignment horizontal="center"/>
    </xf>
    <xf numFmtId="0" fontId="25" fillId="4" borderId="31" xfId="30" applyFont="1" applyFill="1" applyBorder="1" applyAlignment="1">
      <alignment horizontal="center"/>
    </xf>
    <xf numFmtId="4" fontId="25" fillId="4" borderId="31" xfId="30" applyNumberFormat="1" applyFont="1" applyFill="1" applyBorder="1" applyAlignment="1">
      <alignment horizontal="center"/>
    </xf>
    <xf numFmtId="4" fontId="29" fillId="4" borderId="34" xfId="30" applyNumberFormat="1" applyFont="1" applyFill="1" applyBorder="1" applyAlignment="1">
      <alignment horizontal="center"/>
    </xf>
    <xf numFmtId="0" fontId="32" fillId="0" borderId="0" xfId="20" applyFont="1"/>
    <xf numFmtId="0" fontId="28" fillId="0" borderId="0" xfId="20" applyFont="1" applyAlignment="1">
      <alignment horizontal="left"/>
    </xf>
    <xf numFmtId="0" fontId="28" fillId="0" borderId="0" xfId="20" applyFont="1"/>
    <xf numFmtId="0" fontId="32" fillId="0" borderId="0" xfId="20" applyFont="1" applyAlignment="1">
      <alignment horizontal="center"/>
    </xf>
    <xf numFmtId="165" fontId="28" fillId="0" borderId="0" xfId="20" applyNumberFormat="1" applyFont="1" applyAlignment="1">
      <alignment horizontal="center"/>
    </xf>
    <xf numFmtId="165" fontId="32" fillId="0" borderId="0" xfId="20" applyNumberFormat="1" applyFont="1"/>
    <xf numFmtId="0" fontId="41" fillId="0" borderId="0" xfId="19" applyFont="1" applyFill="1" applyBorder="1" applyAlignment="1" applyProtection="1">
      <alignment horizontal="center" vertical="center" wrapText="1"/>
    </xf>
    <xf numFmtId="0" fontId="25" fillId="0" borderId="0" xfId="20" applyFont="1" applyAlignment="1">
      <alignment horizontal="center" vertical="center"/>
    </xf>
    <xf numFmtId="0" fontId="28" fillId="0" borderId="0" xfId="20" applyFont="1" applyAlignment="1">
      <alignment horizontal="center" vertical="center" wrapText="1"/>
    </xf>
    <xf numFmtId="49" fontId="28" fillId="0" borderId="0" xfId="20" applyNumberFormat="1" applyFont="1" applyAlignment="1">
      <alignment horizontal="center" vertical="center" wrapText="1"/>
    </xf>
    <xf numFmtId="165" fontId="28" fillId="0" borderId="0" xfId="20" applyNumberFormat="1" applyFont="1" applyAlignment="1">
      <alignment horizontal="center" vertical="center" wrapText="1"/>
    </xf>
    <xf numFmtId="0" fontId="28" fillId="0" borderId="0" xfId="21" applyNumberFormat="1" applyFont="1" applyFill="1" applyBorder="1" applyAlignment="1">
      <alignment horizontal="center"/>
    </xf>
    <xf numFmtId="0" fontId="25" fillId="0" borderId="3" xfId="20" applyFont="1" applyBorder="1" applyAlignment="1">
      <alignment horizontal="center" vertical="center"/>
    </xf>
    <xf numFmtId="0" fontId="28" fillId="0" borderId="7" xfId="20" applyFont="1" applyBorder="1" applyAlignment="1">
      <alignment horizontal="center" vertical="center" wrapText="1"/>
    </xf>
    <xf numFmtId="49" fontId="28" fillId="0" borderId="7" xfId="20" applyNumberFormat="1" applyFont="1" applyBorder="1" applyAlignment="1">
      <alignment horizontal="center" vertical="center" wrapText="1"/>
    </xf>
    <xf numFmtId="165" fontId="28" fillId="0" borderId="7" xfId="20" applyNumberFormat="1" applyFont="1" applyBorder="1" applyAlignment="1">
      <alignment horizontal="center" vertical="center" wrapText="1"/>
    </xf>
    <xf numFmtId="0" fontId="28" fillId="0" borderId="8" xfId="21" applyNumberFormat="1" applyFont="1" applyFill="1" applyBorder="1" applyAlignment="1">
      <alignment horizontal="center"/>
    </xf>
    <xf numFmtId="0" fontId="29" fillId="3" borderId="1" xfId="20" applyFont="1" applyFill="1" applyBorder="1" applyAlignment="1">
      <alignment horizontal="center" vertical="center"/>
    </xf>
    <xf numFmtId="0" fontId="29" fillId="3" borderId="0" xfId="20" applyFont="1" applyFill="1" applyAlignment="1">
      <alignment horizontal="center" vertical="center" wrapText="1"/>
    </xf>
    <xf numFmtId="49" fontId="29" fillId="3" borderId="0" xfId="20" applyNumberFormat="1" applyFont="1" applyFill="1" applyAlignment="1">
      <alignment horizontal="center" vertical="center" wrapText="1"/>
    </xf>
    <xf numFmtId="167" fontId="29" fillId="3" borderId="0" xfId="20" applyNumberFormat="1" applyFont="1" applyFill="1" applyAlignment="1">
      <alignment horizontal="center" vertical="center" wrapText="1"/>
    </xf>
    <xf numFmtId="165" fontId="25" fillId="3" borderId="4" xfId="20" applyNumberFormat="1" applyFont="1" applyFill="1" applyBorder="1"/>
    <xf numFmtId="0" fontId="29" fillId="2" borderId="1" xfId="20" applyFont="1" applyFill="1" applyBorder="1" applyAlignment="1">
      <alignment horizontal="left"/>
    </xf>
    <xf numFmtId="0" fontId="32" fillId="0" borderId="0" xfId="20" applyFont="1" applyAlignment="1">
      <alignment horizontal="center" vertical="center"/>
    </xf>
    <xf numFmtId="0" fontId="29" fillId="2" borderId="2" xfId="20" applyFont="1" applyFill="1" applyBorder="1" applyAlignment="1">
      <alignment horizontal="left"/>
    </xf>
    <xf numFmtId="0" fontId="29" fillId="2" borderId="0" xfId="20" applyFont="1" applyFill="1" applyAlignment="1">
      <alignment horizontal="left"/>
    </xf>
    <xf numFmtId="0" fontId="29" fillId="0" borderId="0" xfId="20" applyFont="1" applyAlignment="1">
      <alignment horizontal="center" vertical="center"/>
    </xf>
    <xf numFmtId="0" fontId="29" fillId="0" borderId="7" xfId="20" applyFont="1" applyBorder="1" applyAlignment="1">
      <alignment horizontal="center" vertical="center" wrapText="1"/>
    </xf>
    <xf numFmtId="49" fontId="29" fillId="0" borderId="7" xfId="20" applyNumberFormat="1" applyFont="1" applyBorder="1" applyAlignment="1">
      <alignment horizontal="center" vertical="center" wrapText="1"/>
    </xf>
    <xf numFmtId="165" fontId="29" fillId="0" borderId="7" xfId="20" applyNumberFormat="1" applyFont="1" applyBorder="1" applyAlignment="1">
      <alignment horizontal="center" vertical="center" wrapText="1"/>
    </xf>
    <xf numFmtId="0" fontId="29" fillId="0" borderId="8" xfId="21" applyNumberFormat="1" applyFont="1" applyFill="1" applyBorder="1" applyAlignment="1">
      <alignment horizontal="center"/>
    </xf>
    <xf numFmtId="0" fontId="25" fillId="0" borderId="0" xfId="20" applyFont="1" applyAlignment="1">
      <alignment vertical="center"/>
    </xf>
    <xf numFmtId="0" fontId="29" fillId="0" borderId="1" xfId="20" applyFont="1" applyBorder="1" applyAlignment="1">
      <alignment horizontal="left"/>
    </xf>
    <xf numFmtId="0" fontId="29" fillId="0" borderId="0" xfId="20" applyFont="1" applyAlignment="1">
      <alignment horizontal="left"/>
    </xf>
    <xf numFmtId="165" fontId="25" fillId="0" borderId="0" xfId="20" applyNumberFormat="1" applyFont="1" applyAlignment="1">
      <alignment vertical="center"/>
    </xf>
    <xf numFmtId="0" fontId="29" fillId="2" borderId="3" xfId="20" applyFont="1" applyFill="1" applyBorder="1" applyAlignment="1">
      <alignment horizontal="center"/>
    </xf>
    <xf numFmtId="0" fontId="31" fillId="2" borderId="1" xfId="20" applyFont="1" applyFill="1" applyBorder="1" applyAlignment="1">
      <alignment horizontal="center"/>
    </xf>
    <xf numFmtId="0" fontId="29" fillId="2" borderId="0" xfId="20" applyFont="1" applyFill="1" applyAlignment="1">
      <alignment horizontal="center" vertical="center"/>
    </xf>
    <xf numFmtId="0" fontId="29" fillId="2" borderId="4" xfId="20" applyFont="1" applyFill="1" applyBorder="1" applyAlignment="1">
      <alignment horizontal="center" vertical="center"/>
    </xf>
    <xf numFmtId="0" fontId="29" fillId="2" borderId="5" xfId="20" applyFont="1" applyFill="1" applyBorder="1" applyAlignment="1">
      <alignment horizontal="center" vertical="center"/>
    </xf>
    <xf numFmtId="0" fontId="29" fillId="2" borderId="6" xfId="20" applyFont="1" applyFill="1" applyBorder="1" applyAlignment="1">
      <alignment horizontal="center" vertical="center"/>
    </xf>
    <xf numFmtId="0" fontId="29" fillId="0" borderId="7" xfId="20" applyFont="1" applyBorder="1" applyAlignment="1">
      <alignment horizontal="center" vertical="center"/>
    </xf>
    <xf numFmtId="0" fontId="29" fillId="0" borderId="8" xfId="20" applyFont="1" applyBorder="1" applyAlignment="1">
      <alignment horizontal="center" vertical="center"/>
    </xf>
    <xf numFmtId="0" fontId="29" fillId="0" borderId="4" xfId="20" applyFont="1" applyBorder="1" applyAlignment="1">
      <alignment horizontal="center" vertical="center"/>
    </xf>
    <xf numFmtId="0" fontId="29" fillId="3" borderId="3" xfId="20" applyFont="1" applyFill="1" applyBorder="1" applyAlignment="1">
      <alignment horizontal="left"/>
    </xf>
    <xf numFmtId="0" fontId="29" fillId="3" borderId="7" xfId="20" applyFont="1" applyFill="1" applyBorder="1" applyAlignment="1">
      <alignment vertical="center"/>
    </xf>
    <xf numFmtId="0" fontId="25" fillId="3" borderId="7" xfId="20" applyFont="1" applyFill="1" applyBorder="1" applyAlignment="1">
      <alignment horizontal="center" vertical="center"/>
    </xf>
    <xf numFmtId="0" fontId="25" fillId="3" borderId="7" xfId="20" applyFont="1" applyFill="1" applyBorder="1" applyAlignment="1">
      <alignment vertical="center"/>
    </xf>
    <xf numFmtId="165" fontId="25" fillId="3" borderId="8" xfId="20" applyNumberFormat="1" applyFont="1" applyFill="1" applyBorder="1" applyAlignment="1">
      <alignment vertical="center"/>
    </xf>
    <xf numFmtId="0" fontId="29" fillId="3" borderId="0" xfId="20" applyFont="1" applyFill="1" applyAlignment="1">
      <alignment vertical="center"/>
    </xf>
    <xf numFmtId="0" fontId="25" fillId="3" borderId="0" xfId="20" applyFont="1" applyFill="1" applyAlignment="1">
      <alignment horizontal="center" vertical="center"/>
    </xf>
    <xf numFmtId="0" fontId="25" fillId="3" borderId="0" xfId="20" applyFont="1" applyFill="1" applyAlignment="1">
      <alignment vertical="center"/>
    </xf>
    <xf numFmtId="165" fontId="25" fillId="3" borderId="4" xfId="20" applyNumberFormat="1" applyFont="1" applyFill="1" applyBorder="1" applyAlignment="1">
      <alignment vertical="center"/>
    </xf>
    <xf numFmtId="0" fontId="29" fillId="3" borderId="1" xfId="20" applyFont="1" applyFill="1" applyBorder="1" applyAlignment="1">
      <alignment horizontal="center"/>
    </xf>
    <xf numFmtId="0" fontId="29" fillId="3" borderId="31" xfId="20" applyFont="1" applyFill="1" applyBorder="1" applyAlignment="1">
      <alignment horizontal="center" vertical="center"/>
    </xf>
    <xf numFmtId="4" fontId="25" fillId="3" borderId="31" xfId="20" applyNumberFormat="1" applyFont="1" applyFill="1" applyBorder="1" applyAlignment="1">
      <alignment horizontal="center" vertical="center"/>
    </xf>
    <xf numFmtId="4" fontId="29" fillId="5" borderId="34" xfId="20" applyNumberFormat="1" applyFont="1" applyFill="1" applyBorder="1" applyAlignment="1">
      <alignment horizontal="center" vertical="center"/>
    </xf>
    <xf numFmtId="0" fontId="29" fillId="3" borderId="1" xfId="20" applyFont="1" applyFill="1" applyBorder="1" applyAlignment="1">
      <alignment horizontal="left"/>
    </xf>
    <xf numFmtId="0" fontId="29" fillId="3" borderId="0" xfId="20" applyFont="1" applyFill="1" applyAlignment="1">
      <alignment horizontal="center" vertical="center"/>
    </xf>
    <xf numFmtId="0" fontId="29" fillId="3" borderId="4" xfId="20" applyFont="1" applyFill="1" applyBorder="1" applyAlignment="1">
      <alignment horizontal="center" vertical="center"/>
    </xf>
    <xf numFmtId="0" fontId="29" fillId="3" borderId="2" xfId="20" applyFont="1" applyFill="1" applyBorder="1" applyAlignment="1">
      <alignment horizontal="left"/>
    </xf>
    <xf numFmtId="0" fontId="29" fillId="3" borderId="5" xfId="20" applyFont="1" applyFill="1" applyBorder="1" applyAlignment="1">
      <alignment horizontal="center" vertical="center"/>
    </xf>
    <xf numFmtId="0" fontId="29" fillId="3" borderId="6" xfId="20" applyFont="1" applyFill="1" applyBorder="1" applyAlignment="1">
      <alignment horizontal="center" vertical="center"/>
    </xf>
    <xf numFmtId="0" fontId="29" fillId="3" borderId="0" xfId="20" applyFont="1" applyFill="1" applyAlignment="1">
      <alignment horizontal="left"/>
    </xf>
    <xf numFmtId="0" fontId="29" fillId="0" borderId="0" xfId="30" applyFont="1"/>
    <xf numFmtId="165" fontId="29" fillId="0" borderId="0" xfId="30" applyNumberFormat="1" applyFont="1" applyAlignment="1">
      <alignment horizontal="center"/>
    </xf>
    <xf numFmtId="0" fontId="29" fillId="3" borderId="1" xfId="30" applyFont="1" applyFill="1" applyBorder="1" applyAlignment="1">
      <alignment vertical="center" wrapText="1"/>
    </xf>
    <xf numFmtId="4" fontId="29" fillId="5" borderId="33" xfId="30" applyNumberFormat="1" applyFont="1" applyFill="1" applyBorder="1" applyAlignment="1">
      <alignment horizontal="center" vertical="center"/>
    </xf>
    <xf numFmtId="4" fontId="29" fillId="5" borderId="34" xfId="30" applyNumberFormat="1" applyFont="1" applyFill="1" applyBorder="1" applyAlignment="1">
      <alignment horizontal="center" vertical="center"/>
    </xf>
    <xf numFmtId="0" fontId="29" fillId="3" borderId="7" xfId="30" applyFont="1" applyFill="1" applyBorder="1"/>
    <xf numFmtId="0" fontId="25" fillId="3" borderId="7" xfId="30" applyFont="1" applyFill="1" applyBorder="1"/>
    <xf numFmtId="165" fontId="25" fillId="3" borderId="7" xfId="30" applyNumberFormat="1" applyFont="1" applyFill="1" applyBorder="1"/>
    <xf numFmtId="165" fontId="29" fillId="3" borderId="8" xfId="30" applyNumberFormat="1" applyFont="1" applyFill="1" applyBorder="1" applyAlignment="1">
      <alignment horizontal="center"/>
    </xf>
    <xf numFmtId="0" fontId="29" fillId="3" borderId="1" xfId="30" applyFont="1" applyFill="1" applyBorder="1" applyAlignment="1">
      <alignment horizontal="center" vertical="center" wrapText="1"/>
    </xf>
    <xf numFmtId="0" fontId="29" fillId="0" borderId="0" xfId="30" applyFont="1" applyAlignment="1">
      <alignment horizontal="center" vertical="center" wrapText="1"/>
    </xf>
    <xf numFmtId="0" fontId="29" fillId="3" borderId="0" xfId="30" applyFont="1" applyFill="1" applyAlignment="1">
      <alignment horizontal="center" vertical="center"/>
    </xf>
    <xf numFmtId="4" fontId="25" fillId="3" borderId="0" xfId="30" applyNumberFormat="1" applyFont="1" applyFill="1" applyAlignment="1">
      <alignment horizontal="center" vertical="center"/>
    </xf>
    <xf numFmtId="0" fontId="25" fillId="3" borderId="5" xfId="30" applyFont="1" applyFill="1" applyBorder="1"/>
    <xf numFmtId="165" fontId="29" fillId="3" borderId="5" xfId="30" applyNumberFormat="1" applyFont="1" applyFill="1" applyBorder="1" applyAlignment="1">
      <alignment horizontal="center"/>
    </xf>
    <xf numFmtId="165" fontId="29" fillId="3" borderId="7" xfId="30" applyNumberFormat="1" applyFont="1" applyFill="1" applyBorder="1" applyAlignment="1">
      <alignment horizontal="center"/>
    </xf>
    <xf numFmtId="0" fontId="29" fillId="3" borderId="0" xfId="30" applyFont="1" applyFill="1"/>
    <xf numFmtId="0" fontId="29" fillId="3" borderId="5" xfId="30" applyFont="1" applyFill="1" applyBorder="1" applyAlignment="1">
      <alignment horizontal="center" vertical="center"/>
    </xf>
    <xf numFmtId="4" fontId="25" fillId="3" borderId="5" xfId="30" applyNumberFormat="1" applyFont="1" applyFill="1" applyBorder="1" applyAlignment="1">
      <alignment horizontal="center" vertical="center"/>
    </xf>
    <xf numFmtId="4" fontId="29" fillId="3" borderId="6" xfId="30" applyNumberFormat="1" applyFont="1" applyFill="1" applyBorder="1" applyAlignment="1">
      <alignment horizontal="center" vertical="center"/>
    </xf>
    <xf numFmtId="0" fontId="29" fillId="0" borderId="0" xfId="30" applyFont="1" applyAlignment="1">
      <alignment horizontal="center" vertical="center"/>
    </xf>
    <xf numFmtId="4" fontId="25" fillId="0" borderId="0" xfId="30" applyNumberFormat="1" applyFont="1" applyAlignment="1">
      <alignment horizontal="center" vertical="center"/>
    </xf>
    <xf numFmtId="4" fontId="29" fillId="0" borderId="0" xfId="30" applyNumberFormat="1" applyFont="1" applyAlignment="1">
      <alignment horizontal="center" vertical="center"/>
    </xf>
    <xf numFmtId="0" fontId="29" fillId="3" borderId="7" xfId="30" applyFont="1" applyFill="1" applyBorder="1" applyAlignment="1">
      <alignment horizontal="center" vertical="center"/>
    </xf>
    <xf numFmtId="4" fontId="25" fillId="3" borderId="7" xfId="30" applyNumberFormat="1" applyFont="1" applyFill="1" applyBorder="1" applyAlignment="1">
      <alignment horizontal="center" vertical="center"/>
    </xf>
    <xf numFmtId="4" fontId="29" fillId="3" borderId="8" xfId="30" applyNumberFormat="1" applyFont="1" applyFill="1" applyBorder="1" applyAlignment="1">
      <alignment horizontal="center" vertical="center"/>
    </xf>
    <xf numFmtId="4" fontId="25" fillId="3" borderId="31" xfId="30" applyNumberFormat="1" applyFont="1" applyFill="1" applyBorder="1" applyAlignment="1">
      <alignment horizontal="center" vertical="center"/>
    </xf>
    <xf numFmtId="0" fontId="25" fillId="3" borderId="8" xfId="30" applyFont="1" applyFill="1" applyBorder="1"/>
    <xf numFmtId="0" fontId="31" fillId="0" borderId="0" xfId="30" applyFont="1" applyAlignment="1">
      <alignment horizontal="center" wrapText="1"/>
    </xf>
    <xf numFmtId="0" fontId="31" fillId="3" borderId="1" xfId="30" applyFont="1" applyFill="1" applyBorder="1" applyAlignment="1">
      <alignment horizontal="center" vertical="center" wrapText="1"/>
    </xf>
    <xf numFmtId="0" fontId="29" fillId="4" borderId="31" xfId="30" applyFont="1" applyFill="1" applyBorder="1" applyAlignment="1">
      <alignment horizontal="center" vertical="center"/>
    </xf>
    <xf numFmtId="2" fontId="25" fillId="4" borderId="31" xfId="30" applyNumberFormat="1" applyFont="1" applyFill="1" applyBorder="1" applyAlignment="1">
      <alignment horizontal="center"/>
    </xf>
    <xf numFmtId="2" fontId="29" fillId="4" borderId="34" xfId="30" applyNumberFormat="1" applyFont="1" applyFill="1" applyBorder="1" applyAlignment="1">
      <alignment horizontal="center"/>
    </xf>
    <xf numFmtId="0" fontId="29" fillId="4" borderId="32" xfId="30" applyFont="1" applyFill="1" applyBorder="1" applyAlignment="1">
      <alignment horizontal="center" vertical="center"/>
    </xf>
    <xf numFmtId="0" fontId="25" fillId="4" borderId="32" xfId="30" applyFont="1" applyFill="1" applyBorder="1" applyAlignment="1">
      <alignment horizontal="center" vertical="center"/>
    </xf>
    <xf numFmtId="0" fontId="26" fillId="0" borderId="0" xfId="30" applyFont="1"/>
    <xf numFmtId="0" fontId="25" fillId="3" borderId="4" xfId="30" applyFont="1" applyFill="1" applyBorder="1"/>
    <xf numFmtId="0" fontId="25" fillId="3" borderId="6" xfId="30" applyFont="1" applyFill="1" applyBorder="1"/>
    <xf numFmtId="0" fontId="6" fillId="0" borderId="0" xfId="17" applyFont="1"/>
    <xf numFmtId="0" fontId="6" fillId="3" borderId="3" xfId="17" applyFont="1" applyFill="1" applyBorder="1"/>
    <xf numFmtId="0" fontId="6" fillId="3" borderId="1" xfId="17" applyFont="1" applyFill="1" applyBorder="1"/>
    <xf numFmtId="0" fontId="25" fillId="4" borderId="32" xfId="17" applyFont="1" applyFill="1" applyBorder="1" applyAlignment="1">
      <alignment horizontal="center" vertical="center"/>
    </xf>
    <xf numFmtId="2" fontId="35" fillId="4" borderId="33" xfId="17" applyNumberFormat="1" applyFont="1" applyFill="1" applyBorder="1" applyAlignment="1">
      <alignment horizontal="center"/>
    </xf>
    <xf numFmtId="0" fontId="25" fillId="4" borderId="31" xfId="17" applyFont="1" applyFill="1" applyBorder="1" applyAlignment="1">
      <alignment horizontal="center" vertical="center"/>
    </xf>
    <xf numFmtId="2" fontId="35" fillId="4" borderId="4" xfId="17" applyNumberFormat="1" applyFont="1" applyFill="1" applyBorder="1" applyAlignment="1">
      <alignment horizontal="center"/>
    </xf>
    <xf numFmtId="2" fontId="35" fillId="4" borderId="35" xfId="17" applyNumberFormat="1" applyFont="1" applyFill="1" applyBorder="1" applyAlignment="1">
      <alignment horizontal="center"/>
    </xf>
    <xf numFmtId="0" fontId="29" fillId="4" borderId="32" xfId="17" applyFont="1" applyFill="1" applyBorder="1" applyAlignment="1">
      <alignment horizontal="center" vertical="center"/>
    </xf>
    <xf numFmtId="0" fontId="29" fillId="4" borderId="31" xfId="17" applyFont="1" applyFill="1" applyBorder="1" applyAlignment="1">
      <alignment horizontal="center" vertical="center"/>
    </xf>
    <xf numFmtId="0" fontId="13" fillId="0" borderId="0" xfId="1" applyAlignment="1" applyProtection="1">
      <alignment horizontal="center" vertical="center"/>
    </xf>
    <xf numFmtId="0" fontId="29" fillId="3" borderId="31" xfId="30" applyFont="1" applyFill="1" applyBorder="1" applyAlignment="1">
      <alignment horizontal="center" vertical="center"/>
    </xf>
    <xf numFmtId="0" fontId="29" fillId="3" borderId="1" xfId="0" applyFont="1" applyFill="1" applyBorder="1" applyAlignment="1">
      <alignment horizontal="center" vertical="center" wrapText="1"/>
    </xf>
    <xf numFmtId="2" fontId="29" fillId="3" borderId="0" xfId="0" applyNumberFormat="1" applyFont="1" applyFill="1" applyAlignment="1">
      <alignment horizontal="center"/>
    </xf>
    <xf numFmtId="4" fontId="25" fillId="4" borderId="0" xfId="30" applyNumberFormat="1" applyFont="1" applyFill="1" applyAlignment="1">
      <alignment horizontal="center"/>
    </xf>
    <xf numFmtId="4" fontId="29" fillId="4" borderId="4" xfId="30" applyNumberFormat="1" applyFont="1" applyFill="1" applyBorder="1" applyAlignment="1">
      <alignment horizontal="center"/>
    </xf>
    <xf numFmtId="2" fontId="25" fillId="0" borderId="0" xfId="30" applyNumberFormat="1" applyFont="1"/>
    <xf numFmtId="0" fontId="26" fillId="3" borderId="3" xfId="30" applyFont="1" applyFill="1" applyBorder="1"/>
    <xf numFmtId="0" fontId="26" fillId="3" borderId="7" xfId="30" applyFont="1" applyFill="1" applyBorder="1"/>
    <xf numFmtId="165" fontId="26" fillId="3" borderId="7" xfId="30" applyNumberFormat="1" applyFont="1" applyFill="1" applyBorder="1"/>
    <xf numFmtId="0" fontId="26" fillId="3" borderId="8" xfId="30" applyFont="1" applyFill="1" applyBorder="1"/>
    <xf numFmtId="0" fontId="35" fillId="3" borderId="1" xfId="30" applyFont="1" applyFill="1" applyBorder="1" applyAlignment="1">
      <alignment horizontal="center" vertical="center" wrapText="1"/>
    </xf>
    <xf numFmtId="0" fontId="35" fillId="3" borderId="31" xfId="30" applyFont="1" applyFill="1" applyBorder="1" applyAlignment="1">
      <alignment horizontal="center"/>
    </xf>
    <xf numFmtId="0" fontId="26" fillId="3" borderId="31" xfId="30" applyFont="1" applyFill="1" applyBorder="1" applyAlignment="1">
      <alignment horizontal="center"/>
    </xf>
    <xf numFmtId="4" fontId="26" fillId="3" borderId="31" xfId="30" applyNumberFormat="1" applyFont="1" applyFill="1" applyBorder="1" applyAlignment="1">
      <alignment horizontal="center"/>
    </xf>
    <xf numFmtId="4" fontId="35" fillId="5" borderId="34" xfId="30" applyNumberFormat="1" applyFont="1" applyFill="1" applyBorder="1" applyAlignment="1">
      <alignment horizontal="center"/>
    </xf>
    <xf numFmtId="0" fontId="35" fillId="3" borderId="32" xfId="30" applyFont="1" applyFill="1" applyBorder="1" applyAlignment="1">
      <alignment horizontal="center"/>
    </xf>
    <xf numFmtId="0" fontId="26" fillId="3" borderId="32" xfId="30" applyFont="1" applyFill="1" applyBorder="1" applyAlignment="1">
      <alignment horizontal="center"/>
    </xf>
    <xf numFmtId="4" fontId="26" fillId="3" borderId="32" xfId="30" applyNumberFormat="1" applyFont="1" applyFill="1" applyBorder="1" applyAlignment="1">
      <alignment horizontal="center"/>
    </xf>
    <xf numFmtId="0" fontId="35" fillId="3" borderId="1" xfId="30" applyFont="1" applyFill="1" applyBorder="1" applyAlignment="1">
      <alignment vertical="center" wrapText="1"/>
    </xf>
    <xf numFmtId="0" fontId="40" fillId="3" borderId="1" xfId="30" applyFont="1" applyFill="1" applyBorder="1" applyAlignment="1">
      <alignment horizontal="center"/>
    </xf>
    <xf numFmtId="0" fontId="40" fillId="3" borderId="1" xfId="30" applyFont="1" applyFill="1" applyBorder="1" applyAlignment="1">
      <alignment horizontal="left"/>
    </xf>
    <xf numFmtId="0" fontId="40" fillId="3" borderId="2" xfId="30" applyFont="1" applyFill="1" applyBorder="1" applyAlignment="1">
      <alignment horizontal="left"/>
    </xf>
    <xf numFmtId="0" fontId="35" fillId="3" borderId="5" xfId="30" applyFont="1" applyFill="1" applyBorder="1" applyAlignment="1">
      <alignment horizontal="center"/>
    </xf>
    <xf numFmtId="0" fontId="26" fillId="3" borderId="5" xfId="30" applyFont="1" applyFill="1" applyBorder="1" applyAlignment="1">
      <alignment horizontal="center"/>
    </xf>
    <xf numFmtId="2" fontId="26" fillId="3" borderId="5" xfId="30" applyNumberFormat="1" applyFont="1" applyFill="1" applyBorder="1" applyAlignment="1">
      <alignment horizontal="center"/>
    </xf>
    <xf numFmtId="2" fontId="35" fillId="3" borderId="6" xfId="30" applyNumberFormat="1" applyFont="1" applyFill="1" applyBorder="1" applyAlignment="1">
      <alignment horizontal="center"/>
    </xf>
    <xf numFmtId="0" fontId="28" fillId="3" borderId="1" xfId="30" applyFont="1" applyFill="1" applyBorder="1" applyAlignment="1">
      <alignment horizontal="center"/>
    </xf>
    <xf numFmtId="4" fontId="29" fillId="4" borderId="32" xfId="30" applyNumberFormat="1" applyFont="1" applyFill="1" applyBorder="1" applyAlignment="1">
      <alignment horizontal="center"/>
    </xf>
    <xf numFmtId="0" fontId="40" fillId="3" borderId="3" xfId="30" applyFont="1" applyFill="1" applyBorder="1" applyAlignment="1">
      <alignment horizontal="left"/>
    </xf>
    <xf numFmtId="0" fontId="35" fillId="3" borderId="7" xfId="30" applyFont="1" applyFill="1" applyBorder="1"/>
    <xf numFmtId="0" fontId="26" fillId="3" borderId="7" xfId="30" applyFont="1" applyFill="1" applyBorder="1" applyAlignment="1">
      <alignment horizontal="center"/>
    </xf>
    <xf numFmtId="165" fontId="35" fillId="3" borderId="8" xfId="30" applyNumberFormat="1" applyFont="1" applyFill="1" applyBorder="1" applyAlignment="1">
      <alignment horizontal="center"/>
    </xf>
    <xf numFmtId="0" fontId="35" fillId="4" borderId="32" xfId="30" applyFont="1" applyFill="1" applyBorder="1" applyAlignment="1">
      <alignment horizontal="center"/>
    </xf>
    <xf numFmtId="0" fontId="26" fillId="4" borderId="32" xfId="30" applyFont="1" applyFill="1" applyBorder="1" applyAlignment="1">
      <alignment horizontal="center"/>
    </xf>
    <xf numFmtId="2" fontId="35" fillId="3" borderId="5" xfId="30" applyNumberFormat="1" applyFont="1" applyFill="1" applyBorder="1" applyAlignment="1">
      <alignment horizontal="center"/>
    </xf>
    <xf numFmtId="167" fontId="25" fillId="0" borderId="0" xfId="30" applyNumberFormat="1" applyFont="1"/>
    <xf numFmtId="167" fontId="25" fillId="3" borderId="8" xfId="30" applyNumberFormat="1" applyFont="1" applyFill="1" applyBorder="1"/>
    <xf numFmtId="0" fontId="25" fillId="4" borderId="31" xfId="30" applyFont="1" applyFill="1" applyBorder="1" applyAlignment="1">
      <alignment horizontal="center" vertical="center"/>
    </xf>
    <xf numFmtId="2" fontId="29" fillId="4" borderId="31" xfId="30" applyNumberFormat="1" applyFont="1" applyFill="1" applyBorder="1" applyAlignment="1">
      <alignment horizontal="center"/>
    </xf>
    <xf numFmtId="0" fontId="25" fillId="3" borderId="0" xfId="30" applyFont="1" applyFill="1" applyAlignment="1">
      <alignment horizontal="center" vertical="center"/>
    </xf>
    <xf numFmtId="0" fontId="25" fillId="3" borderId="5" xfId="30" applyFont="1" applyFill="1" applyBorder="1" applyAlignment="1">
      <alignment horizontal="center" vertical="center"/>
    </xf>
    <xf numFmtId="0" fontId="38" fillId="3" borderId="1" xfId="30" applyFont="1" applyFill="1" applyBorder="1" applyAlignment="1">
      <alignment horizontal="center" vertical="center" wrapText="1"/>
    </xf>
    <xf numFmtId="0" fontId="38" fillId="3" borderId="1" xfId="30" applyFont="1" applyFill="1" applyBorder="1" applyAlignment="1">
      <alignment vertical="center" wrapText="1"/>
    </xf>
    <xf numFmtId="0" fontId="39" fillId="3" borderId="1" xfId="30" applyFont="1" applyFill="1" applyBorder="1" applyAlignment="1">
      <alignment horizontal="center"/>
    </xf>
    <xf numFmtId="0" fontId="39" fillId="3" borderId="1" xfId="30" applyFont="1" applyFill="1" applyBorder="1" applyAlignment="1">
      <alignment horizontal="left"/>
    </xf>
    <xf numFmtId="0" fontId="25" fillId="3" borderId="31" xfId="30" applyFont="1" applyFill="1" applyBorder="1" applyAlignment="1">
      <alignment horizontal="center" vertical="center"/>
    </xf>
    <xf numFmtId="0" fontId="29" fillId="3" borderId="32" xfId="30" applyFont="1" applyFill="1" applyBorder="1" applyAlignment="1">
      <alignment horizontal="center" vertical="center"/>
    </xf>
    <xf numFmtId="0" fontId="25" fillId="3" borderId="32" xfId="30" applyFont="1" applyFill="1" applyBorder="1" applyAlignment="1">
      <alignment horizontal="center" vertical="center"/>
    </xf>
    <xf numFmtId="4" fontId="25" fillId="3" borderId="32" xfId="30" applyNumberFormat="1" applyFont="1" applyFill="1" applyBorder="1" applyAlignment="1">
      <alignment horizontal="center" vertical="center"/>
    </xf>
    <xf numFmtId="165" fontId="25" fillId="3" borderId="5" xfId="30" applyNumberFormat="1" applyFont="1" applyFill="1" applyBorder="1"/>
    <xf numFmtId="167" fontId="32" fillId="0" borderId="0" xfId="30" applyNumberFormat="1" applyFont="1"/>
    <xf numFmtId="0" fontId="26" fillId="3" borderId="1" xfId="30" applyFont="1" applyFill="1" applyBorder="1" applyAlignment="1">
      <alignment horizontal="center" vertical="center" wrapText="1"/>
    </xf>
    <xf numFmtId="4" fontId="29" fillId="0" borderId="0" xfId="30" applyNumberFormat="1" applyFont="1" applyAlignment="1">
      <alignment horizontal="center"/>
    </xf>
    <xf numFmtId="4" fontId="25" fillId="0" borderId="0" xfId="30" applyNumberFormat="1" applyFont="1"/>
    <xf numFmtId="4" fontId="29" fillId="3" borderId="7" xfId="30" applyNumberFormat="1" applyFont="1" applyFill="1" applyBorder="1" applyAlignment="1">
      <alignment horizontal="center"/>
    </xf>
    <xf numFmtId="4" fontId="25" fillId="3" borderId="8" xfId="30" applyNumberFormat="1" applyFont="1" applyFill="1" applyBorder="1"/>
    <xf numFmtId="4" fontId="25" fillId="3" borderId="7" xfId="30" applyNumberFormat="1" applyFont="1" applyFill="1" applyBorder="1" applyAlignment="1">
      <alignment horizontal="center"/>
    </xf>
    <xf numFmtId="4" fontId="29" fillId="3" borderId="8" xfId="30" applyNumberFormat="1" applyFont="1" applyFill="1" applyBorder="1" applyAlignment="1">
      <alignment horizontal="center"/>
    </xf>
    <xf numFmtId="0" fontId="26" fillId="3" borderId="1" xfId="30" applyFont="1" applyFill="1" applyBorder="1" applyAlignment="1">
      <alignment horizontal="center" vertical="top" wrapText="1"/>
    </xf>
    <xf numFmtId="0" fontId="28" fillId="3" borderId="1" xfId="30" applyFont="1" applyFill="1" applyBorder="1" applyAlignment="1">
      <alignment horizontal="center" vertical="center"/>
    </xf>
    <xf numFmtId="0" fontId="28" fillId="3" borderId="1" xfId="30" applyFont="1" applyFill="1" applyBorder="1" applyAlignment="1">
      <alignment horizontal="left" vertical="center"/>
    </xf>
    <xf numFmtId="0" fontId="28" fillId="3" borderId="2" xfId="30" applyFont="1" applyFill="1" applyBorder="1" applyAlignment="1">
      <alignment horizontal="left" vertical="center"/>
    </xf>
    <xf numFmtId="0" fontId="28" fillId="0" borderId="0" xfId="30" applyFont="1" applyAlignment="1">
      <alignment horizontal="left" vertical="center"/>
    </xf>
    <xf numFmtId="0" fontId="25" fillId="0" borderId="0" xfId="30" applyFont="1" applyAlignment="1">
      <alignment horizontal="center" vertical="center"/>
    </xf>
    <xf numFmtId="0" fontId="28" fillId="3" borderId="3" xfId="30" applyFont="1" applyFill="1" applyBorder="1" applyAlignment="1">
      <alignment horizontal="left" vertical="center"/>
    </xf>
    <xf numFmtId="0" fontId="25" fillId="3" borderId="7" xfId="30" applyFont="1" applyFill="1" applyBorder="1" applyAlignment="1">
      <alignment horizontal="center" vertical="center"/>
    </xf>
    <xf numFmtId="0" fontId="31" fillId="3" borderId="1" xfId="30" applyFont="1" applyFill="1" applyBorder="1" applyAlignment="1">
      <alignment horizontal="center" vertical="top" wrapText="1"/>
    </xf>
    <xf numFmtId="0" fontId="25" fillId="3" borderId="1" xfId="30" applyFont="1" applyFill="1" applyBorder="1" applyAlignment="1">
      <alignment horizontal="center" vertical="top" wrapText="1"/>
    </xf>
    <xf numFmtId="0" fontId="28" fillId="3" borderId="2" xfId="30" applyFont="1" applyFill="1" applyBorder="1" applyAlignment="1">
      <alignment horizontal="center"/>
    </xf>
    <xf numFmtId="0" fontId="28" fillId="3" borderId="3" xfId="30" applyFont="1" applyFill="1" applyBorder="1" applyAlignment="1">
      <alignment horizontal="center"/>
    </xf>
    <xf numFmtId="0" fontId="28" fillId="0" borderId="0" xfId="30" applyFont="1" applyAlignment="1">
      <alignment horizontal="center" vertical="center"/>
    </xf>
    <xf numFmtId="0" fontId="32" fillId="0" borderId="0" xfId="30" applyFont="1" applyAlignment="1">
      <alignment horizontal="center" vertical="center"/>
    </xf>
    <xf numFmtId="4" fontId="32" fillId="0" borderId="0" xfId="30" applyNumberFormat="1" applyFont="1" applyAlignment="1">
      <alignment horizontal="center" vertical="center"/>
    </xf>
    <xf numFmtId="4" fontId="28" fillId="0" borderId="0" xfId="30" applyNumberFormat="1" applyFont="1" applyAlignment="1">
      <alignment horizontal="center" vertical="center"/>
    </xf>
    <xf numFmtId="0" fontId="28" fillId="3" borderId="7" xfId="30" applyFont="1" applyFill="1" applyBorder="1" applyAlignment="1">
      <alignment horizontal="center" vertical="center"/>
    </xf>
    <xf numFmtId="0" fontId="32" fillId="3" borderId="7" xfId="30" applyFont="1" applyFill="1" applyBorder="1" applyAlignment="1">
      <alignment horizontal="center" vertical="center"/>
    </xf>
    <xf numFmtId="4" fontId="32" fillId="3" borderId="7" xfId="30" applyNumberFormat="1" applyFont="1" applyFill="1" applyBorder="1" applyAlignment="1">
      <alignment horizontal="center" vertical="center"/>
    </xf>
    <xf numFmtId="4" fontId="28" fillId="3" borderId="8" xfId="30" applyNumberFormat="1" applyFont="1" applyFill="1" applyBorder="1" applyAlignment="1">
      <alignment horizontal="center" vertical="center"/>
    </xf>
    <xf numFmtId="0" fontId="31" fillId="3" borderId="1" xfId="30" applyFont="1" applyFill="1" applyBorder="1" applyAlignment="1">
      <alignment vertical="center"/>
    </xf>
    <xf numFmtId="165" fontId="28" fillId="3" borderId="4" xfId="30" applyNumberFormat="1" applyFont="1" applyFill="1" applyBorder="1" applyAlignment="1">
      <alignment horizontal="center"/>
    </xf>
    <xf numFmtId="0" fontId="32" fillId="3" borderId="4" xfId="30" applyFont="1" applyFill="1" applyBorder="1"/>
    <xf numFmtId="0" fontId="28" fillId="3" borderId="5" xfId="30" applyFont="1" applyFill="1" applyBorder="1"/>
    <xf numFmtId="165" fontId="32" fillId="3" borderId="5" xfId="30" applyNumberFormat="1" applyFont="1" applyFill="1" applyBorder="1" applyAlignment="1">
      <alignment horizontal="center"/>
    </xf>
    <xf numFmtId="165" fontId="28" fillId="3" borderId="6" xfId="30" applyNumberFormat="1" applyFont="1" applyFill="1" applyBorder="1" applyAlignment="1">
      <alignment horizontal="center"/>
    </xf>
    <xf numFmtId="165" fontId="32" fillId="0" borderId="0" xfId="30" applyNumberFormat="1" applyFont="1" applyAlignment="1">
      <alignment horizontal="center"/>
    </xf>
    <xf numFmtId="165" fontId="25" fillId="3" borderId="7" xfId="30" applyNumberFormat="1" applyFont="1" applyFill="1" applyBorder="1" applyAlignment="1">
      <alignment horizontal="center"/>
    </xf>
    <xf numFmtId="165" fontId="25" fillId="3" borderId="5" xfId="30" applyNumberFormat="1" applyFont="1" applyFill="1" applyBorder="1" applyAlignment="1">
      <alignment horizontal="center"/>
    </xf>
    <xf numFmtId="165" fontId="29" fillId="3" borderId="6" xfId="30" applyNumberFormat="1" applyFont="1" applyFill="1" applyBorder="1" applyAlignment="1">
      <alignment horizontal="center"/>
    </xf>
    <xf numFmtId="0" fontId="31" fillId="3" borderId="1" xfId="30" applyFont="1" applyFill="1" applyBorder="1" applyAlignment="1">
      <alignment horizontal="center" vertical="center"/>
    </xf>
    <xf numFmtId="0" fontId="31" fillId="3" borderId="1" xfId="30" applyFont="1" applyFill="1" applyBorder="1" applyAlignment="1">
      <alignment horizontal="center" vertical="top"/>
    </xf>
    <xf numFmtId="49" fontId="29" fillId="0" borderId="0" xfId="30" applyNumberFormat="1" applyFont="1" applyAlignment="1">
      <alignment horizontal="center" vertical="center" wrapText="1"/>
    </xf>
    <xf numFmtId="165" fontId="29" fillId="0" borderId="0" xfId="30" applyNumberFormat="1" applyFont="1" applyAlignment="1">
      <alignment horizontal="center" vertical="center" wrapText="1"/>
    </xf>
    <xf numFmtId="0" fontId="29" fillId="3" borderId="3" xfId="30" applyFont="1" applyFill="1" applyBorder="1" applyAlignment="1">
      <alignment horizontal="center" vertical="center"/>
    </xf>
    <xf numFmtId="0" fontId="29" fillId="3" borderId="7" xfId="30" applyFont="1" applyFill="1" applyBorder="1" applyAlignment="1">
      <alignment horizontal="center" vertical="center" wrapText="1"/>
    </xf>
    <xf numFmtId="49" fontId="29" fillId="3" borderId="7" xfId="30" applyNumberFormat="1" applyFont="1" applyFill="1" applyBorder="1" applyAlignment="1">
      <alignment horizontal="center" vertical="center" wrapText="1"/>
    </xf>
    <xf numFmtId="165" fontId="29" fillId="3" borderId="7" xfId="30" applyNumberFormat="1" applyFont="1" applyFill="1" applyBorder="1" applyAlignment="1">
      <alignment horizontal="center" vertical="center" wrapText="1"/>
    </xf>
    <xf numFmtId="0" fontId="35" fillId="3" borderId="7" xfId="30" applyFont="1" applyFill="1" applyBorder="1" applyAlignment="1">
      <alignment horizontal="center"/>
    </xf>
    <xf numFmtId="0" fontId="29" fillId="4" borderId="31" xfId="30" applyFont="1" applyFill="1" applyBorder="1" applyAlignment="1">
      <alignment horizontal="center"/>
    </xf>
    <xf numFmtId="165" fontId="29" fillId="3" borderId="4" xfId="30" applyNumberFormat="1" applyFont="1" applyFill="1" applyBorder="1" applyAlignment="1">
      <alignment horizontal="center"/>
    </xf>
    <xf numFmtId="0" fontId="28" fillId="0" borderId="0" xfId="30" applyFont="1" applyAlignment="1">
      <alignment horizontal="center" vertical="center" wrapText="1"/>
    </xf>
    <xf numFmtId="49" fontId="28" fillId="0" borderId="0" xfId="30" applyNumberFormat="1" applyFont="1" applyAlignment="1">
      <alignment horizontal="center" vertical="center" wrapText="1"/>
    </xf>
    <xf numFmtId="165" fontId="28" fillId="0" borderId="0" xfId="30" applyNumberFormat="1" applyFont="1" applyAlignment="1">
      <alignment horizontal="center" vertical="center" wrapText="1"/>
    </xf>
    <xf numFmtId="0" fontId="29" fillId="3" borderId="8" xfId="30" applyFont="1" applyFill="1" applyBorder="1" applyAlignment="1">
      <alignment horizontal="center" vertical="center"/>
    </xf>
    <xf numFmtId="0" fontId="32" fillId="3" borderId="5" xfId="30" applyFont="1" applyFill="1" applyBorder="1"/>
    <xf numFmtId="165" fontId="32" fillId="3" borderId="5" xfId="30" applyNumberFormat="1" applyFont="1" applyFill="1" applyBorder="1"/>
    <xf numFmtId="0" fontId="38" fillId="0" borderId="0" xfId="30" applyFont="1" applyAlignment="1">
      <alignment horizontal="left"/>
    </xf>
    <xf numFmtId="0" fontId="38" fillId="3" borderId="2" xfId="30" applyFont="1" applyFill="1" applyBorder="1" applyAlignment="1">
      <alignment horizontal="left"/>
    </xf>
    <xf numFmtId="49" fontId="29" fillId="3" borderId="0" xfId="30" applyNumberFormat="1" applyFont="1" applyFill="1" applyAlignment="1">
      <alignment horizontal="center"/>
    </xf>
    <xf numFmtId="49" fontId="29" fillId="3" borderId="4" xfId="30" applyNumberFormat="1" applyFont="1" applyFill="1" applyBorder="1" applyAlignment="1">
      <alignment horizontal="center"/>
    </xf>
    <xf numFmtId="1" fontId="29" fillId="0" borderId="0" xfId="21" applyNumberFormat="1" applyFont="1" applyFill="1" applyBorder="1" applyAlignment="1">
      <alignment horizontal="center"/>
    </xf>
    <xf numFmtId="4" fontId="29" fillId="3" borderId="8" xfId="21" applyNumberFormat="1" applyFont="1" applyFill="1" applyBorder="1" applyAlignment="1">
      <alignment horizontal="center"/>
    </xf>
    <xf numFmtId="0" fontId="24" fillId="3" borderId="3" xfId="30" applyFont="1" applyFill="1" applyBorder="1" applyAlignment="1">
      <alignment horizontal="center" vertical="center"/>
    </xf>
    <xf numFmtId="0" fontId="24" fillId="3" borderId="7" xfId="30" applyFont="1" applyFill="1" applyBorder="1" applyAlignment="1">
      <alignment horizontal="center" vertical="center"/>
    </xf>
    <xf numFmtId="0" fontId="24" fillId="3" borderId="8" xfId="30" applyFont="1" applyFill="1" applyBorder="1" applyAlignment="1">
      <alignment horizontal="center" vertical="center"/>
    </xf>
    <xf numFmtId="0" fontId="38" fillId="0" borderId="2" xfId="30" applyFont="1" applyBorder="1" applyAlignment="1">
      <alignment horizontal="left"/>
    </xf>
    <xf numFmtId="49" fontId="29" fillId="3" borderId="10" xfId="30" applyNumberFormat="1" applyFont="1" applyFill="1" applyBorder="1" applyAlignment="1">
      <alignment horizontal="center"/>
    </xf>
    <xf numFmtId="0" fontId="25" fillId="3" borderId="10" xfId="30" applyFont="1" applyFill="1" applyBorder="1" applyAlignment="1">
      <alignment horizontal="center"/>
    </xf>
    <xf numFmtId="4" fontId="25" fillId="3" borderId="10" xfId="30" applyNumberFormat="1" applyFont="1" applyFill="1" applyBorder="1" applyAlignment="1">
      <alignment horizontal="center"/>
    </xf>
    <xf numFmtId="167" fontId="25" fillId="3" borderId="6" xfId="30" applyNumberFormat="1" applyFont="1" applyFill="1" applyBorder="1"/>
    <xf numFmtId="0" fontId="29" fillId="5" borderId="18" xfId="0" applyFont="1" applyFill="1" applyBorder="1" applyAlignment="1">
      <alignment horizontal="center" vertical="center"/>
    </xf>
    <xf numFmtId="0" fontId="25" fillId="3" borderId="0" xfId="0" applyFont="1" applyFill="1" applyAlignment="1">
      <alignment vertical="center"/>
    </xf>
    <xf numFmtId="0" fontId="33" fillId="3" borderId="0" xfId="0" applyFont="1" applyFill="1" applyAlignment="1">
      <alignment horizontal="left"/>
    </xf>
    <xf numFmtId="14" fontId="29" fillId="3" borderId="0" xfId="0" applyNumberFormat="1" applyFont="1" applyFill="1"/>
    <xf numFmtId="4" fontId="25" fillId="0" borderId="0" xfId="0" applyNumberFormat="1" applyFont="1" applyAlignment="1">
      <alignment horizontal="center"/>
    </xf>
    <xf numFmtId="4" fontId="25" fillId="4" borderId="31" xfId="0" applyNumberFormat="1" applyFont="1" applyFill="1" applyBorder="1" applyAlignment="1">
      <alignment horizontal="center"/>
    </xf>
    <xf numFmtId="4" fontId="29" fillId="4" borderId="34" xfId="0" applyNumberFormat="1" applyFont="1" applyFill="1" applyBorder="1" applyAlignment="1">
      <alignment horizontal="center"/>
    </xf>
    <xf numFmtId="0" fontId="25" fillId="4" borderId="0" xfId="0" applyFont="1" applyFill="1" applyAlignment="1">
      <alignment horizontal="center" vertical="center" wrapText="1"/>
    </xf>
    <xf numFmtId="0" fontId="31" fillId="3" borderId="1" xfId="0" applyFont="1" applyFill="1" applyBorder="1" applyAlignment="1">
      <alignment horizontal="center" vertical="center"/>
    </xf>
    <xf numFmtId="49" fontId="29" fillId="4" borderId="31" xfId="0" applyNumberFormat="1" applyFont="1" applyFill="1" applyBorder="1" applyAlignment="1">
      <alignment horizontal="center"/>
    </xf>
    <xf numFmtId="49" fontId="29" fillId="4" borderId="32" xfId="0" applyNumberFormat="1" applyFont="1" applyFill="1" applyBorder="1" applyAlignment="1">
      <alignment horizontal="center"/>
    </xf>
    <xf numFmtId="49" fontId="29" fillId="3" borderId="0" xfId="0" applyNumberFormat="1" applyFont="1" applyFill="1" applyAlignment="1">
      <alignment horizontal="center"/>
    </xf>
    <xf numFmtId="0" fontId="38" fillId="0" borderId="2" xfId="0" applyFont="1" applyBorder="1" applyAlignment="1">
      <alignment horizontal="left"/>
    </xf>
    <xf numFmtId="0" fontId="29" fillId="0" borderId="5" xfId="0" applyFont="1" applyBorder="1"/>
    <xf numFmtId="0" fontId="25" fillId="0" borderId="5" xfId="0" applyFont="1" applyBorder="1" applyAlignment="1">
      <alignment horizontal="center"/>
    </xf>
    <xf numFmtId="165" fontId="29" fillId="0" borderId="5" xfId="0" applyNumberFormat="1" applyFont="1" applyBorder="1" applyAlignment="1">
      <alignment horizontal="center"/>
    </xf>
    <xf numFmtId="167" fontId="25" fillId="0" borderId="6" xfId="0" applyNumberFormat="1" applyFont="1" applyBorder="1"/>
    <xf numFmtId="4" fontId="25" fillId="4" borderId="31" xfId="30" applyNumberFormat="1" applyFont="1" applyFill="1" applyBorder="1" applyAlignment="1">
      <alignment horizontal="center" vertical="center"/>
    </xf>
    <xf numFmtId="4" fontId="29" fillId="4" borderId="34" xfId="30" applyNumberFormat="1" applyFont="1" applyFill="1" applyBorder="1" applyAlignment="1">
      <alignment horizontal="center" vertical="center"/>
    </xf>
    <xf numFmtId="4" fontId="29" fillId="4" borderId="33" xfId="30" applyNumberFormat="1" applyFont="1" applyFill="1" applyBorder="1" applyAlignment="1">
      <alignment horizontal="center" vertical="center"/>
    </xf>
    <xf numFmtId="4" fontId="29" fillId="4" borderId="31" xfId="30" applyNumberFormat="1" applyFont="1" applyFill="1" applyBorder="1" applyAlignment="1">
      <alignment horizontal="center"/>
    </xf>
    <xf numFmtId="0" fontId="29" fillId="4" borderId="10" xfId="0" applyFont="1" applyFill="1" applyBorder="1" applyAlignment="1">
      <alignment horizontal="center" vertical="center" wrapText="1"/>
    </xf>
    <xf numFmtId="0" fontId="29" fillId="4" borderId="31" xfId="0" applyFont="1" applyFill="1" applyBorder="1" applyAlignment="1">
      <alignment horizontal="center" vertical="center" wrapText="1"/>
    </xf>
    <xf numFmtId="1" fontId="50" fillId="4" borderId="28" xfId="0" applyNumberFormat="1" applyFont="1" applyFill="1" applyBorder="1" applyAlignment="1">
      <alignment horizontal="center" vertical="center" wrapText="1"/>
    </xf>
    <xf numFmtId="0" fontId="28" fillId="3" borderId="0" xfId="0" applyFont="1" applyFill="1" applyAlignment="1">
      <alignment horizontal="left"/>
    </xf>
    <xf numFmtId="2" fontId="28" fillId="3" borderId="0" xfId="0" applyNumberFormat="1" applyFont="1" applyFill="1" applyAlignment="1">
      <alignment horizontal="center"/>
    </xf>
    <xf numFmtId="0" fontId="3" fillId="3" borderId="1" xfId="34" applyFont="1" applyFill="1" applyBorder="1" applyAlignment="1">
      <alignment horizontal="center"/>
    </xf>
    <xf numFmtId="0" fontId="29" fillId="3" borderId="0" xfId="30" applyFont="1" applyFill="1" applyAlignment="1">
      <alignment horizontal="left"/>
    </xf>
    <xf numFmtId="49" fontId="26" fillId="4" borderId="31" xfId="8" applyNumberFormat="1" applyFont="1" applyFill="1" applyBorder="1" applyAlignment="1">
      <alignment horizontal="center" vertical="center" wrapText="1"/>
    </xf>
    <xf numFmtId="2" fontId="29" fillId="3" borderId="4" xfId="30" applyNumberFormat="1" applyFont="1" applyFill="1" applyBorder="1" applyAlignment="1">
      <alignment horizontal="center" vertical="center"/>
    </xf>
    <xf numFmtId="0" fontId="47" fillId="0" borderId="0" xfId="0" applyFont="1"/>
    <xf numFmtId="0" fontId="46" fillId="0" borderId="0" xfId="0" applyFont="1"/>
    <xf numFmtId="9" fontId="46" fillId="0" borderId="0" xfId="3" applyFont="1" applyAlignment="1"/>
    <xf numFmtId="170" fontId="46" fillId="0" borderId="0" xfId="0" applyNumberFormat="1" applyFont="1"/>
    <xf numFmtId="0" fontId="25" fillId="4" borderId="0" xfId="0" applyFont="1" applyFill="1"/>
    <xf numFmtId="0" fontId="31" fillId="3" borderId="0" xfId="0" applyFont="1" applyFill="1"/>
    <xf numFmtId="0" fontId="51" fillId="4" borderId="28" xfId="10" applyFont="1" applyFill="1" applyBorder="1" applyAlignment="1">
      <alignment horizontal="center" vertical="center"/>
    </xf>
    <xf numFmtId="0" fontId="45" fillId="4" borderId="0" xfId="0" applyFont="1" applyFill="1" applyAlignment="1">
      <alignment horizontal="right"/>
    </xf>
    <xf numFmtId="0" fontId="26" fillId="4" borderId="0" xfId="0" applyFont="1" applyFill="1" applyAlignment="1">
      <alignment horizontal="right"/>
    </xf>
    <xf numFmtId="0" fontId="26" fillId="4" borderId="0" xfId="0" applyFont="1" applyFill="1"/>
    <xf numFmtId="0" fontId="52" fillId="4" borderId="0" xfId="0" applyFont="1" applyFill="1"/>
    <xf numFmtId="1" fontId="32" fillId="4" borderId="28" xfId="0" applyNumberFormat="1" applyFont="1" applyFill="1" applyBorder="1" applyAlignment="1">
      <alignment horizontal="center" vertical="center" wrapText="1"/>
    </xf>
    <xf numFmtId="2" fontId="32" fillId="4" borderId="0" xfId="0" applyNumberFormat="1" applyFont="1" applyFill="1" applyAlignment="1">
      <alignment horizontal="center" vertical="center" wrapText="1"/>
    </xf>
    <xf numFmtId="2" fontId="33" fillId="4" borderId="0" xfId="0" applyNumberFormat="1" applyFont="1" applyFill="1" applyAlignment="1">
      <alignment horizontal="center" vertical="center" wrapText="1"/>
    </xf>
    <xf numFmtId="0" fontId="25" fillId="4" borderId="0" xfId="0" applyFont="1" applyFill="1" applyAlignment="1">
      <alignment horizontal="center"/>
    </xf>
    <xf numFmtId="170" fontId="25" fillId="4" borderId="0" xfId="0" applyNumberFormat="1" applyFont="1" applyFill="1" applyAlignment="1">
      <alignment horizontal="center"/>
    </xf>
    <xf numFmtId="1" fontId="32" fillId="4" borderId="28" xfId="3" applyNumberFormat="1" applyFont="1" applyFill="1" applyBorder="1" applyAlignment="1">
      <alignment horizontal="center"/>
    </xf>
    <xf numFmtId="0" fontId="25" fillId="4" borderId="28" xfId="21" applyNumberFormat="1" applyFont="1" applyFill="1" applyBorder="1" applyAlignment="1">
      <alignment horizontal="center"/>
    </xf>
    <xf numFmtId="0" fontId="32" fillId="4" borderId="28" xfId="35" applyNumberFormat="1" applyFont="1" applyFill="1" applyBorder="1" applyAlignment="1">
      <alignment horizontal="center"/>
    </xf>
    <xf numFmtId="0" fontId="25" fillId="3" borderId="8" xfId="0" applyFont="1" applyFill="1" applyBorder="1" applyAlignment="1">
      <alignment horizontal="center"/>
    </xf>
    <xf numFmtId="0" fontId="29" fillId="3" borderId="10" xfId="30" applyFont="1" applyFill="1" applyBorder="1" applyAlignment="1">
      <alignment horizontal="center" vertical="center"/>
    </xf>
    <xf numFmtId="0" fontId="38" fillId="0" borderId="0" xfId="0" applyFont="1" applyAlignment="1">
      <alignment horizontal="left"/>
    </xf>
    <xf numFmtId="0" fontId="38" fillId="3" borderId="3" xfId="0" applyFont="1" applyFill="1" applyBorder="1" applyAlignment="1">
      <alignment horizontal="left"/>
    </xf>
    <xf numFmtId="165" fontId="29" fillId="3" borderId="7" xfId="0" applyNumberFormat="1" applyFont="1" applyFill="1" applyBorder="1" applyAlignment="1">
      <alignment horizontal="center"/>
    </xf>
    <xf numFmtId="165" fontId="25" fillId="3" borderId="8" xfId="0" applyNumberFormat="1" applyFont="1" applyFill="1" applyBorder="1"/>
    <xf numFmtId="49" fontId="29" fillId="3" borderId="31" xfId="0" applyNumberFormat="1" applyFont="1" applyFill="1" applyBorder="1" applyAlignment="1">
      <alignment horizontal="center"/>
    </xf>
    <xf numFmtId="49" fontId="29" fillId="3" borderId="32" xfId="0" applyNumberFormat="1" applyFont="1" applyFill="1" applyBorder="1" applyAlignment="1">
      <alignment horizontal="center"/>
    </xf>
    <xf numFmtId="0" fontId="29" fillId="3" borderId="1" xfId="0" applyFont="1" applyFill="1" applyBorder="1" applyAlignment="1">
      <alignment horizontal="left"/>
    </xf>
    <xf numFmtId="0" fontId="29" fillId="3" borderId="2" xfId="0" applyFont="1" applyFill="1" applyBorder="1" applyAlignment="1">
      <alignment horizontal="left"/>
    </xf>
    <xf numFmtId="49" fontId="29" fillId="3" borderId="5" xfId="0" applyNumberFormat="1" applyFont="1" applyFill="1" applyBorder="1" applyAlignment="1">
      <alignment horizontal="center"/>
    </xf>
    <xf numFmtId="4" fontId="25" fillId="3" borderId="5" xfId="0" applyNumberFormat="1" applyFont="1" applyFill="1" applyBorder="1" applyAlignment="1">
      <alignment horizontal="center"/>
    </xf>
    <xf numFmtId="4" fontId="29" fillId="3" borderId="6" xfId="0" applyNumberFormat="1" applyFont="1" applyFill="1" applyBorder="1" applyAlignment="1">
      <alignment horizontal="center"/>
    </xf>
    <xf numFmtId="0" fontId="29" fillId="0" borderId="0" xfId="0" applyFont="1" applyAlignment="1">
      <alignment horizontal="left"/>
    </xf>
    <xf numFmtId="49" fontId="29" fillId="0" borderId="0" xfId="0" applyNumberFormat="1" applyFont="1" applyAlignment="1">
      <alignment horizontal="center"/>
    </xf>
    <xf numFmtId="4" fontId="29" fillId="0" borderId="0" xfId="0" applyNumberFormat="1" applyFont="1" applyAlignment="1">
      <alignment horizontal="center"/>
    </xf>
    <xf numFmtId="0" fontId="29" fillId="3" borderId="3" xfId="0" applyFont="1" applyFill="1" applyBorder="1" applyAlignment="1">
      <alignment horizontal="left"/>
    </xf>
    <xf numFmtId="49" fontId="29" fillId="3" borderId="7" xfId="0" applyNumberFormat="1" applyFont="1" applyFill="1" applyBorder="1" applyAlignment="1">
      <alignment horizontal="center"/>
    </xf>
    <xf numFmtId="4" fontId="25" fillId="3" borderId="7" xfId="0" applyNumberFormat="1" applyFont="1" applyFill="1" applyBorder="1" applyAlignment="1">
      <alignment horizontal="center"/>
    </xf>
    <xf numFmtId="4" fontId="29" fillId="3" borderId="8" xfId="0" applyNumberFormat="1" applyFont="1" applyFill="1" applyBorder="1" applyAlignment="1">
      <alignment horizontal="center"/>
    </xf>
    <xf numFmtId="0" fontId="31" fillId="3" borderId="1" xfId="0" applyFont="1" applyFill="1" applyBorder="1" applyAlignment="1">
      <alignment horizontal="center" vertical="center" wrapText="1"/>
    </xf>
    <xf numFmtId="4" fontId="35" fillId="5" borderId="33" xfId="0" applyNumberFormat="1" applyFont="1" applyFill="1" applyBorder="1" applyAlignment="1">
      <alignment horizontal="center"/>
    </xf>
    <xf numFmtId="0" fontId="38" fillId="3" borderId="1" xfId="0" applyFont="1" applyFill="1" applyBorder="1" applyAlignment="1">
      <alignment horizontal="left"/>
    </xf>
    <xf numFmtId="0" fontId="38" fillId="3" borderId="2" xfId="0" applyFont="1" applyFill="1" applyBorder="1" applyAlignment="1">
      <alignment horizontal="left"/>
    </xf>
    <xf numFmtId="4" fontId="35" fillId="5" borderId="34" xfId="0" applyNumberFormat="1" applyFont="1" applyFill="1" applyBorder="1" applyAlignment="1">
      <alignment horizontal="center"/>
    </xf>
    <xf numFmtId="49" fontId="29" fillId="3" borderId="6" xfId="0" applyNumberFormat="1" applyFont="1" applyFill="1" applyBorder="1" applyAlignment="1">
      <alignment horizontal="center"/>
    </xf>
    <xf numFmtId="49" fontId="29" fillId="3" borderId="8" xfId="0" applyNumberFormat="1" applyFont="1" applyFill="1" applyBorder="1" applyAlignment="1">
      <alignment horizontal="center"/>
    </xf>
    <xf numFmtId="0" fontId="29" fillId="3" borderId="3" xfId="0" applyFont="1" applyFill="1" applyBorder="1" applyAlignment="1">
      <alignment horizontal="center" vertical="center" wrapText="1"/>
    </xf>
    <xf numFmtId="0" fontId="0" fillId="0" borderId="1" xfId="0" applyBorder="1"/>
    <xf numFmtId="0" fontId="25" fillId="3" borderId="0" xfId="0" applyFont="1" applyFill="1" applyAlignment="1">
      <alignment horizontal="right"/>
    </xf>
    <xf numFmtId="165" fontId="25" fillId="3" borderId="4" xfId="0" applyNumberFormat="1" applyFont="1" applyFill="1" applyBorder="1"/>
    <xf numFmtId="165" fontId="25" fillId="3" borderId="6" xfId="0" applyNumberFormat="1" applyFont="1" applyFill="1" applyBorder="1"/>
    <xf numFmtId="4" fontId="29" fillId="0" borderId="4" xfId="30" applyNumberFormat="1" applyFont="1" applyBorder="1" applyAlignment="1">
      <alignment horizontal="center" vertical="center"/>
    </xf>
    <xf numFmtId="0" fontId="28" fillId="3" borderId="0" xfId="30" applyFont="1" applyFill="1" applyAlignment="1">
      <alignment horizontal="left"/>
    </xf>
    <xf numFmtId="4" fontId="29" fillId="3" borderId="0" xfId="30" applyNumberFormat="1" applyFont="1" applyFill="1" applyAlignment="1">
      <alignment horizontal="center" vertical="center"/>
    </xf>
    <xf numFmtId="4" fontId="25" fillId="0" borderId="31" xfId="30" applyNumberFormat="1" applyFont="1" applyBorder="1" applyAlignment="1">
      <alignment horizontal="center"/>
    </xf>
    <xf numFmtId="0" fontId="2" fillId="3" borderId="1" xfId="30" applyFont="1" applyFill="1" applyBorder="1" applyAlignment="1">
      <alignment horizontal="center" vertical="top" wrapText="1"/>
    </xf>
    <xf numFmtId="0" fontId="2" fillId="3" borderId="1" xfId="30" applyFont="1" applyFill="1" applyBorder="1" applyAlignment="1">
      <alignment horizontal="center" vertical="center" wrapText="1"/>
    </xf>
    <xf numFmtId="0" fontId="2" fillId="3" borderId="1" xfId="30" applyFont="1" applyFill="1" applyBorder="1" applyAlignment="1">
      <alignment horizontal="center" vertical="center"/>
    </xf>
    <xf numFmtId="0" fontId="40" fillId="3" borderId="0" xfId="30" applyFont="1" applyFill="1" applyAlignment="1">
      <alignment horizontal="left"/>
    </xf>
    <xf numFmtId="0" fontId="35" fillId="3" borderId="0" xfId="30" applyFont="1" applyFill="1" applyAlignment="1">
      <alignment horizontal="center"/>
    </xf>
    <xf numFmtId="0" fontId="26" fillId="3" borderId="0" xfId="30" applyFont="1" applyFill="1" applyAlignment="1">
      <alignment horizontal="center"/>
    </xf>
    <xf numFmtId="2" fontId="26" fillId="3" borderId="0" xfId="30" applyNumberFormat="1" applyFont="1" applyFill="1" applyAlignment="1">
      <alignment horizontal="center"/>
    </xf>
    <xf numFmtId="2" fontId="35" fillId="3" borderId="0" xfId="30" applyNumberFormat="1" applyFont="1" applyFill="1" applyAlignment="1">
      <alignment horizontal="center"/>
    </xf>
    <xf numFmtId="0" fontId="35" fillId="0" borderId="5" xfId="30" applyFont="1" applyBorder="1" applyAlignment="1">
      <alignment horizontal="center"/>
    </xf>
    <xf numFmtId="0" fontId="26" fillId="0" borderId="5" xfId="30" applyFont="1" applyBorder="1" applyAlignment="1">
      <alignment horizontal="center"/>
    </xf>
    <xf numFmtId="2" fontId="26" fillId="0" borderId="5" xfId="30" applyNumberFormat="1" applyFont="1" applyBorder="1" applyAlignment="1">
      <alignment horizontal="center"/>
    </xf>
    <xf numFmtId="2" fontId="35" fillId="0" borderId="6" xfId="30" applyNumberFormat="1" applyFont="1" applyBorder="1" applyAlignment="1">
      <alignment horizontal="center"/>
    </xf>
    <xf numFmtId="0" fontId="2" fillId="3" borderId="1" xfId="30" applyFont="1" applyFill="1" applyBorder="1" applyAlignment="1">
      <alignment horizontal="center"/>
    </xf>
    <xf numFmtId="0" fontId="2" fillId="3" borderId="1" xfId="30" applyFont="1" applyFill="1" applyBorder="1" applyAlignment="1">
      <alignment horizontal="center" vertical="top"/>
    </xf>
    <xf numFmtId="2" fontId="29" fillId="3" borderId="0" xfId="30" applyNumberFormat="1" applyFont="1" applyFill="1" applyAlignment="1">
      <alignment horizontal="center"/>
    </xf>
    <xf numFmtId="2" fontId="26" fillId="3" borderId="7" xfId="30" applyNumberFormat="1" applyFont="1" applyFill="1" applyBorder="1" applyAlignment="1">
      <alignment horizontal="center"/>
    </xf>
    <xf numFmtId="2" fontId="35" fillId="3" borderId="8" xfId="30" applyNumberFormat="1" applyFont="1" applyFill="1" applyBorder="1" applyAlignment="1">
      <alignment horizontal="center"/>
    </xf>
    <xf numFmtId="0" fontId="29" fillId="6" borderId="25" xfId="0" applyFont="1" applyFill="1" applyBorder="1" applyAlignment="1">
      <alignment horizontal="center" vertical="center"/>
    </xf>
    <xf numFmtId="0" fontId="29" fillId="0" borderId="7" xfId="20" applyFont="1" applyBorder="1" applyAlignment="1">
      <alignment vertical="center"/>
    </xf>
    <xf numFmtId="0" fontId="29" fillId="0" borderId="8" xfId="20" applyFont="1" applyBorder="1" applyAlignment="1">
      <alignment vertical="center"/>
    </xf>
    <xf numFmtId="4" fontId="25" fillId="0" borderId="31" xfId="20" applyNumberFormat="1" applyFont="1" applyBorder="1" applyAlignment="1">
      <alignment horizontal="center" vertical="center"/>
    </xf>
    <xf numFmtId="0" fontId="32" fillId="3" borderId="0" xfId="20" applyFont="1" applyFill="1"/>
    <xf numFmtId="0" fontId="29" fillId="0" borderId="3" xfId="20" applyFont="1" applyBorder="1" applyAlignment="1">
      <alignment horizontal="center"/>
    </xf>
    <xf numFmtId="0" fontId="29" fillId="0" borderId="2" xfId="20" applyFont="1" applyBorder="1" applyAlignment="1">
      <alignment horizontal="left"/>
    </xf>
    <xf numFmtId="0" fontId="29" fillId="2" borderId="1" xfId="20" applyFont="1" applyFill="1" applyBorder="1" applyAlignment="1">
      <alignment horizontal="center"/>
    </xf>
    <xf numFmtId="0" fontId="29" fillId="0" borderId="31" xfId="0" applyFont="1" applyBorder="1" applyAlignment="1">
      <alignment horizontal="center"/>
    </xf>
    <xf numFmtId="4" fontId="25" fillId="0" borderId="32" xfId="20" applyNumberFormat="1" applyFont="1" applyBorder="1" applyAlignment="1">
      <alignment horizontal="center" vertical="center"/>
    </xf>
    <xf numFmtId="4" fontId="29" fillId="0" borderId="0" xfId="20" applyNumberFormat="1" applyFont="1" applyAlignment="1">
      <alignment vertical="center"/>
    </xf>
    <xf numFmtId="4" fontId="29" fillId="0" borderId="4" xfId="20" applyNumberFormat="1" applyFont="1" applyBorder="1" applyAlignment="1">
      <alignment vertical="center"/>
    </xf>
    <xf numFmtId="0" fontId="43" fillId="3" borderId="0" xfId="0" applyFont="1" applyFill="1" applyAlignment="1">
      <alignment horizontal="center"/>
    </xf>
    <xf numFmtId="14" fontId="43" fillId="3" borderId="0" xfId="0" applyNumberFormat="1" applyFont="1" applyFill="1" applyAlignment="1">
      <alignment horizontal="center"/>
    </xf>
    <xf numFmtId="170" fontId="25" fillId="3" borderId="0" xfId="0" applyNumberFormat="1" applyFont="1" applyFill="1" applyAlignment="1">
      <alignment horizontal="center"/>
    </xf>
    <xf numFmtId="165" fontId="32" fillId="0" borderId="0" xfId="20" applyNumberFormat="1" applyFont="1" applyAlignment="1">
      <alignment horizontal="center"/>
    </xf>
    <xf numFmtId="165" fontId="32" fillId="0" borderId="0" xfId="20" applyNumberFormat="1" applyFont="1" applyAlignment="1">
      <alignment horizontal="center" vertical="center" wrapText="1"/>
    </xf>
    <xf numFmtId="0" fontId="29" fillId="3" borderId="3" xfId="20" applyFont="1" applyFill="1" applyBorder="1" applyAlignment="1">
      <alignment horizontal="center"/>
    </xf>
    <xf numFmtId="0" fontId="29" fillId="3" borderId="8" xfId="20" applyFont="1" applyFill="1" applyBorder="1" applyAlignment="1">
      <alignment vertical="center"/>
    </xf>
    <xf numFmtId="0" fontId="31" fillId="3" borderId="1" xfId="20" applyFont="1" applyFill="1" applyBorder="1" applyAlignment="1">
      <alignment horizontal="center"/>
    </xf>
    <xf numFmtId="0" fontId="29" fillId="3" borderId="4" xfId="20" applyFont="1" applyFill="1" applyBorder="1" applyAlignment="1">
      <alignment vertical="center"/>
    </xf>
    <xf numFmtId="0" fontId="25" fillId="2" borderId="0" xfId="20" applyFont="1" applyFill="1" applyAlignment="1">
      <alignment horizontal="center" vertical="center"/>
    </xf>
    <xf numFmtId="0" fontId="25" fillId="2" borderId="5" xfId="20" applyFont="1" applyFill="1" applyBorder="1" applyAlignment="1">
      <alignment horizontal="center" vertical="center"/>
    </xf>
    <xf numFmtId="0" fontId="25" fillId="3" borderId="3" xfId="20" applyFont="1" applyFill="1" applyBorder="1" applyAlignment="1">
      <alignment horizontal="center" vertical="center"/>
    </xf>
    <xf numFmtId="0" fontId="29" fillId="3" borderId="7" xfId="20" applyFont="1" applyFill="1" applyBorder="1" applyAlignment="1">
      <alignment horizontal="center" vertical="center" wrapText="1"/>
    </xf>
    <xf numFmtId="49" fontId="29" fillId="3" borderId="7" xfId="20" applyNumberFormat="1" applyFont="1" applyFill="1" applyBorder="1" applyAlignment="1">
      <alignment horizontal="center" vertical="center" wrapText="1"/>
    </xf>
    <xf numFmtId="165" fontId="25" fillId="3" borderId="7" xfId="20" applyNumberFormat="1" applyFont="1" applyFill="1" applyBorder="1" applyAlignment="1">
      <alignment horizontal="center" vertical="center" wrapText="1"/>
    </xf>
    <xf numFmtId="0" fontId="29" fillId="3" borderId="8" xfId="21" applyNumberFormat="1" applyFont="1" applyFill="1" applyBorder="1" applyAlignment="1">
      <alignment horizontal="center"/>
    </xf>
    <xf numFmtId="0" fontId="31" fillId="3" borderId="1" xfId="20" applyFont="1" applyFill="1" applyBorder="1" applyAlignment="1">
      <alignment horizontal="center" vertical="center"/>
    </xf>
    <xf numFmtId="165" fontId="25" fillId="3" borderId="0" xfId="20" applyNumberFormat="1" applyFont="1" applyFill="1" applyAlignment="1">
      <alignment horizontal="center" vertical="center" wrapText="1"/>
    </xf>
    <xf numFmtId="0" fontId="29" fillId="3" borderId="4" xfId="21" applyNumberFormat="1" applyFont="1" applyFill="1" applyBorder="1" applyAlignment="1">
      <alignment horizontal="center"/>
    </xf>
    <xf numFmtId="165" fontId="25" fillId="3" borderId="0" xfId="21" applyNumberFormat="1" applyFont="1" applyFill="1" applyBorder="1" applyAlignment="1">
      <alignment horizontal="center"/>
    </xf>
    <xf numFmtId="0" fontId="28" fillId="3" borderId="7" xfId="20" applyFont="1" applyFill="1" applyBorder="1" applyAlignment="1">
      <alignment horizontal="center" vertical="center" wrapText="1"/>
    </xf>
    <xf numFmtId="49" fontId="28" fillId="3" borderId="7" xfId="20" applyNumberFormat="1" applyFont="1" applyFill="1" applyBorder="1" applyAlignment="1">
      <alignment horizontal="center" vertical="center" wrapText="1"/>
    </xf>
    <xf numFmtId="165" fontId="32" fillId="3" borderId="7" xfId="20" applyNumberFormat="1" applyFont="1" applyFill="1" applyBorder="1" applyAlignment="1">
      <alignment horizontal="center" vertical="center" wrapText="1"/>
    </xf>
    <xf numFmtId="0" fontId="28" fillId="3" borderId="8" xfId="21" applyNumberFormat="1" applyFont="1" applyFill="1" applyBorder="1" applyAlignment="1">
      <alignment horizontal="center"/>
    </xf>
    <xf numFmtId="0" fontId="29" fillId="3" borderId="7" xfId="20" applyFont="1" applyFill="1" applyBorder="1" applyAlignment="1">
      <alignment horizontal="center" vertical="center"/>
    </xf>
    <xf numFmtId="0" fontId="29" fillId="3" borderId="8" xfId="20" applyFont="1" applyFill="1" applyBorder="1" applyAlignment="1">
      <alignment horizontal="center" vertical="center"/>
    </xf>
    <xf numFmtId="0" fontId="31" fillId="3" borderId="0" xfId="20" applyFont="1" applyFill="1"/>
    <xf numFmtId="165" fontId="31" fillId="0" borderId="0" xfId="0" applyNumberFormat="1" applyFont="1" applyAlignment="1">
      <alignment horizontal="center" vertical="center"/>
    </xf>
    <xf numFmtId="165" fontId="25" fillId="3" borderId="7" xfId="20" applyNumberFormat="1" applyFont="1" applyFill="1" applyBorder="1" applyAlignment="1">
      <alignment horizontal="center" vertical="center"/>
    </xf>
    <xf numFmtId="165" fontId="25" fillId="3" borderId="0" xfId="20" applyNumberFormat="1" applyFont="1" applyFill="1" applyAlignment="1">
      <alignment horizontal="center" vertical="center"/>
    </xf>
    <xf numFmtId="4" fontId="29" fillId="5" borderId="34" xfId="0" applyNumberFormat="1" applyFont="1" applyFill="1" applyBorder="1" applyAlignment="1">
      <alignment horizontal="center" vertical="center"/>
    </xf>
    <xf numFmtId="0" fontId="25" fillId="3" borderId="5" xfId="20" applyFont="1" applyFill="1" applyBorder="1" applyAlignment="1">
      <alignment horizontal="center" vertical="center"/>
    </xf>
    <xf numFmtId="0" fontId="31" fillId="0" borderId="1" xfId="0" applyFont="1" applyBorder="1" applyAlignment="1">
      <alignment horizontal="center"/>
    </xf>
    <xf numFmtId="0" fontId="25" fillId="3" borderId="0" xfId="0" applyFont="1" applyFill="1" applyAlignment="1">
      <alignment horizontal="center" vertical="center" wrapText="1"/>
    </xf>
    <xf numFmtId="0" fontId="29" fillId="3" borderId="0" xfId="0" applyFont="1" applyFill="1" applyAlignment="1">
      <alignment horizontal="center" vertical="center"/>
    </xf>
    <xf numFmtId="4" fontId="25" fillId="3" borderId="0" xfId="0" applyNumberFormat="1" applyFont="1" applyFill="1" applyAlignment="1">
      <alignment horizontal="center" vertical="center"/>
    </xf>
    <xf numFmtId="0" fontId="29" fillId="3" borderId="31" xfId="0" applyFont="1" applyFill="1" applyBorder="1" applyAlignment="1">
      <alignment horizontal="center" vertical="center"/>
    </xf>
    <xf numFmtId="4" fontId="25" fillId="3" borderId="31" xfId="0" applyNumberFormat="1" applyFont="1" applyFill="1" applyBorder="1" applyAlignment="1">
      <alignment horizontal="center" vertical="center"/>
    </xf>
    <xf numFmtId="4" fontId="29" fillId="3" borderId="4" xfId="0" applyNumberFormat="1" applyFont="1" applyFill="1" applyBorder="1" applyAlignment="1">
      <alignment horizontal="center" vertical="center"/>
    </xf>
    <xf numFmtId="0" fontId="29" fillId="3" borderId="5" xfId="0" applyFont="1" applyFill="1" applyBorder="1" applyAlignment="1">
      <alignment horizontal="center" vertical="center"/>
    </xf>
    <xf numFmtId="0" fontId="25" fillId="3" borderId="5" xfId="0" applyFont="1" applyFill="1" applyBorder="1" applyAlignment="1">
      <alignment horizontal="center" vertical="center" wrapText="1"/>
    </xf>
    <xf numFmtId="4" fontId="25" fillId="3" borderId="5" xfId="0" applyNumberFormat="1" applyFont="1" applyFill="1" applyBorder="1" applyAlignment="1">
      <alignment horizontal="center" vertical="center"/>
    </xf>
    <xf numFmtId="4" fontId="29" fillId="3" borderId="6" xfId="0" applyNumberFormat="1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5" fillId="0" borderId="0" xfId="0" applyFont="1" applyAlignment="1">
      <alignment horizontal="center" vertical="center" wrapText="1"/>
    </xf>
    <xf numFmtId="4" fontId="25" fillId="0" borderId="0" xfId="0" applyNumberFormat="1" applyFont="1" applyAlignment="1">
      <alignment horizontal="center" vertical="center"/>
    </xf>
    <xf numFmtId="4" fontId="29" fillId="0" borderId="0" xfId="0" applyNumberFormat="1" applyFont="1" applyAlignment="1">
      <alignment horizontal="center" vertical="center"/>
    </xf>
    <xf numFmtId="0" fontId="29" fillId="3" borderId="7" xfId="0" applyFont="1" applyFill="1" applyBorder="1" applyAlignment="1">
      <alignment horizontal="center" vertical="center"/>
    </xf>
    <xf numFmtId="0" fontId="25" fillId="3" borderId="7" xfId="0" applyFont="1" applyFill="1" applyBorder="1" applyAlignment="1">
      <alignment horizontal="center" vertical="center" wrapText="1"/>
    </xf>
    <xf numFmtId="4" fontId="25" fillId="3" borderId="7" xfId="0" applyNumberFormat="1" applyFont="1" applyFill="1" applyBorder="1" applyAlignment="1">
      <alignment horizontal="center" vertical="center"/>
    </xf>
    <xf numFmtId="4" fontId="29" fillId="3" borderId="8" xfId="0" applyNumberFormat="1" applyFont="1" applyFill="1" applyBorder="1" applyAlignment="1">
      <alignment horizontal="center" vertical="center"/>
    </xf>
    <xf numFmtId="165" fontId="25" fillId="3" borderId="0" xfId="0" applyNumberFormat="1" applyFont="1" applyFill="1" applyAlignment="1">
      <alignment horizontal="center"/>
    </xf>
    <xf numFmtId="165" fontId="25" fillId="3" borderId="4" xfId="0" applyNumberFormat="1" applyFont="1" applyFill="1" applyBorder="1" applyAlignment="1">
      <alignment horizontal="center"/>
    </xf>
    <xf numFmtId="0" fontId="29" fillId="3" borderId="31" xfId="0" applyFont="1" applyFill="1" applyBorder="1"/>
    <xf numFmtId="0" fontId="25" fillId="3" borderId="6" xfId="0" applyFont="1" applyFill="1" applyBorder="1" applyAlignment="1">
      <alignment horizontal="center"/>
    </xf>
    <xf numFmtId="0" fontId="25" fillId="3" borderId="5" xfId="0" applyFont="1" applyFill="1" applyBorder="1" applyAlignment="1">
      <alignment horizontal="center" vertical="center"/>
    </xf>
    <xf numFmtId="0" fontId="29" fillId="3" borderId="6" xfId="0" applyFont="1" applyFill="1" applyBorder="1" applyAlignment="1">
      <alignment horizontal="center" vertical="center"/>
    </xf>
    <xf numFmtId="165" fontId="25" fillId="0" borderId="0" xfId="20" applyNumberFormat="1" applyFont="1" applyAlignment="1">
      <alignment horizontal="center" vertical="center"/>
    </xf>
    <xf numFmtId="0" fontId="29" fillId="3" borderId="0" xfId="0" applyFont="1" applyFill="1" applyAlignment="1">
      <alignment horizontal="left"/>
    </xf>
    <xf numFmtId="0" fontId="25" fillId="3" borderId="0" xfId="0" applyFont="1" applyFill="1" applyAlignment="1">
      <alignment horizontal="center" vertical="center"/>
    </xf>
    <xf numFmtId="0" fontId="29" fillId="3" borderId="3" xfId="0" applyFont="1" applyFill="1" applyBorder="1" applyAlignment="1">
      <alignment vertical="center" wrapText="1"/>
    </xf>
    <xf numFmtId="4" fontId="29" fillId="5" borderId="33" xfId="0" applyNumberFormat="1" applyFont="1" applyFill="1" applyBorder="1" applyAlignment="1">
      <alignment horizontal="center" vertical="center"/>
    </xf>
    <xf numFmtId="165" fontId="25" fillId="0" borderId="0" xfId="0" applyNumberFormat="1" applyFont="1" applyAlignment="1">
      <alignment horizontal="center"/>
    </xf>
    <xf numFmtId="165" fontId="25" fillId="5" borderId="4" xfId="0" applyNumberFormat="1" applyFont="1" applyFill="1" applyBorder="1" applyAlignment="1">
      <alignment horizontal="center"/>
    </xf>
    <xf numFmtId="0" fontId="29" fillId="0" borderId="0" xfId="0" applyFont="1" applyAlignment="1">
      <alignment vertical="center"/>
    </xf>
    <xf numFmtId="0" fontId="29" fillId="3" borderId="2" xfId="0" applyFont="1" applyFill="1" applyBorder="1" applyAlignment="1">
      <alignment horizontal="center" vertical="center" wrapText="1"/>
    </xf>
    <xf numFmtId="0" fontId="29" fillId="0" borderId="0" xfId="0" applyFont="1" applyAlignment="1">
      <alignment horizontal="center" vertical="center" wrapText="1"/>
    </xf>
    <xf numFmtId="165" fontId="29" fillId="0" borderId="0" xfId="0" applyNumberFormat="1" applyFont="1" applyAlignment="1">
      <alignment horizontal="center" vertical="center"/>
    </xf>
    <xf numFmtId="165" fontId="25" fillId="0" borderId="0" xfId="0" applyNumberFormat="1" applyFont="1" applyAlignment="1">
      <alignment horizontal="center" vertical="center"/>
    </xf>
    <xf numFmtId="4" fontId="25" fillId="3" borderId="32" xfId="0" applyNumberFormat="1" applyFont="1" applyFill="1" applyBorder="1" applyAlignment="1">
      <alignment horizontal="center" vertical="center"/>
    </xf>
    <xf numFmtId="0" fontId="29" fillId="3" borderId="0" xfId="0" applyFont="1" applyFill="1" applyAlignment="1">
      <alignment vertical="center"/>
    </xf>
    <xf numFmtId="0" fontId="25" fillId="3" borderId="0" xfId="0" applyFont="1" applyFill="1" applyAlignment="1">
      <alignment vertical="center" wrapText="1"/>
    </xf>
    <xf numFmtId="4" fontId="25" fillId="3" borderId="0" xfId="0" applyNumberFormat="1" applyFont="1" applyFill="1" applyAlignment="1">
      <alignment vertical="center"/>
    </xf>
    <xf numFmtId="4" fontId="29" fillId="0" borderId="4" xfId="0" applyNumberFormat="1" applyFont="1" applyBorder="1" applyAlignment="1">
      <alignment vertical="center"/>
    </xf>
    <xf numFmtId="0" fontId="29" fillId="3" borderId="5" xfId="0" applyFont="1" applyFill="1" applyBorder="1"/>
    <xf numFmtId="165" fontId="25" fillId="3" borderId="5" xfId="0" applyNumberFormat="1" applyFont="1" applyFill="1" applyBorder="1" applyAlignment="1">
      <alignment horizontal="center"/>
    </xf>
    <xf numFmtId="165" fontId="25" fillId="3" borderId="6" xfId="0" applyNumberFormat="1" applyFont="1" applyFill="1" applyBorder="1" applyAlignment="1">
      <alignment horizontal="center"/>
    </xf>
    <xf numFmtId="165" fontId="25" fillId="3" borderId="7" xfId="0" applyNumberFormat="1" applyFont="1" applyFill="1" applyBorder="1" applyAlignment="1">
      <alignment horizontal="center"/>
    </xf>
    <xf numFmtId="165" fontId="25" fillId="3" borderId="8" xfId="0" applyNumberFormat="1" applyFont="1" applyFill="1" applyBorder="1" applyAlignment="1">
      <alignment horizontal="center"/>
    </xf>
    <xf numFmtId="165" fontId="32" fillId="0" borderId="8" xfId="20" applyNumberFormat="1" applyFont="1" applyBorder="1"/>
    <xf numFmtId="3" fontId="57" fillId="3" borderId="4" xfId="20" applyNumberFormat="1" applyFont="1" applyFill="1" applyBorder="1" applyAlignment="1">
      <alignment horizontal="center"/>
    </xf>
    <xf numFmtId="165" fontId="32" fillId="3" borderId="4" xfId="20" applyNumberFormat="1" applyFont="1" applyFill="1" applyBorder="1"/>
    <xf numFmtId="165" fontId="32" fillId="0" borderId="6" xfId="20" applyNumberFormat="1" applyFont="1" applyBorder="1"/>
    <xf numFmtId="167" fontId="25" fillId="0" borderId="0" xfId="0" applyNumberFormat="1" applyFont="1"/>
    <xf numFmtId="1" fontId="51" fillId="4" borderId="28" xfId="21" applyNumberFormat="1" applyFont="1" applyFill="1" applyBorder="1" applyAlignment="1">
      <alignment horizontal="center"/>
    </xf>
    <xf numFmtId="0" fontId="35" fillId="0" borderId="0" xfId="0" applyFont="1" applyAlignment="1">
      <alignment horizontal="center" vertical="center"/>
    </xf>
    <xf numFmtId="49" fontId="29" fillId="0" borderId="0" xfId="0" applyNumberFormat="1" applyFont="1" applyAlignment="1">
      <alignment horizontal="center" vertical="center" wrapText="1"/>
    </xf>
    <xf numFmtId="165" fontId="29" fillId="0" borderId="0" xfId="0" applyNumberFormat="1" applyFont="1" applyAlignment="1">
      <alignment horizontal="center" vertical="center" wrapText="1"/>
    </xf>
    <xf numFmtId="0" fontId="35" fillId="3" borderId="3" xfId="0" applyFont="1" applyFill="1" applyBorder="1" applyAlignment="1">
      <alignment horizontal="center" vertical="center"/>
    </xf>
    <xf numFmtId="0" fontId="29" fillId="3" borderId="7" xfId="0" applyFont="1" applyFill="1" applyBorder="1" applyAlignment="1">
      <alignment horizontal="center" vertical="center" wrapText="1"/>
    </xf>
    <xf numFmtId="49" fontId="29" fillId="3" borderId="7" xfId="0" applyNumberFormat="1" applyFont="1" applyFill="1" applyBorder="1" applyAlignment="1">
      <alignment horizontal="center" vertical="center" wrapText="1"/>
    </xf>
    <xf numFmtId="4" fontId="29" fillId="3" borderId="7" xfId="0" applyNumberFormat="1" applyFont="1" applyFill="1" applyBorder="1" applyAlignment="1">
      <alignment horizontal="center" vertical="center" wrapText="1"/>
    </xf>
    <xf numFmtId="0" fontId="35" fillId="3" borderId="1" xfId="0" applyFont="1" applyFill="1" applyBorder="1" applyAlignment="1">
      <alignment horizontal="center" vertical="center"/>
    </xf>
    <xf numFmtId="0" fontId="29" fillId="0" borderId="32" xfId="0" applyFont="1" applyBorder="1" applyAlignment="1">
      <alignment horizontal="center"/>
    </xf>
    <xf numFmtId="0" fontId="25" fillId="3" borderId="1" xfId="0" applyFont="1" applyFill="1" applyBorder="1" applyAlignment="1">
      <alignment horizontal="center" vertical="center" wrapText="1"/>
    </xf>
    <xf numFmtId="4" fontId="29" fillId="3" borderId="5" xfId="0" applyNumberFormat="1" applyFont="1" applyFill="1" applyBorder="1" applyAlignment="1">
      <alignment horizontal="center"/>
    </xf>
    <xf numFmtId="4" fontId="25" fillId="3" borderId="8" xfId="0" applyNumberFormat="1" applyFont="1" applyFill="1" applyBorder="1"/>
    <xf numFmtId="4" fontId="29" fillId="3" borderId="7" xfId="0" applyNumberFormat="1" applyFont="1" applyFill="1" applyBorder="1" applyAlignment="1">
      <alignment horizontal="center"/>
    </xf>
    <xf numFmtId="0" fontId="2" fillId="3" borderId="1" xfId="0" applyFont="1" applyFill="1" applyBorder="1" applyAlignment="1">
      <alignment horizontal="center" vertical="center"/>
    </xf>
    <xf numFmtId="0" fontId="38" fillId="3" borderId="1" xfId="0" applyFont="1" applyFill="1" applyBorder="1" applyAlignment="1">
      <alignment vertical="center" wrapText="1"/>
    </xf>
    <xf numFmtId="0" fontId="38" fillId="3" borderId="1" xfId="0" applyFont="1" applyFill="1" applyBorder="1" applyAlignment="1">
      <alignment horizontal="center"/>
    </xf>
    <xf numFmtId="4" fontId="29" fillId="0" borderId="4" xfId="0" applyNumberFormat="1" applyFont="1" applyBorder="1" applyAlignment="1">
      <alignment horizontal="center"/>
    </xf>
    <xf numFmtId="2" fontId="29" fillId="0" borderId="31" xfId="0" applyNumberFormat="1" applyFont="1" applyBorder="1" applyAlignment="1">
      <alignment horizontal="center"/>
    </xf>
    <xf numFmtId="2" fontId="29" fillId="0" borderId="32" xfId="0" applyNumberFormat="1" applyFont="1" applyBorder="1" applyAlignment="1">
      <alignment horizontal="center"/>
    </xf>
    <xf numFmtId="2" fontId="29" fillId="3" borderId="32" xfId="0" applyNumberFormat="1" applyFont="1" applyFill="1" applyBorder="1" applyAlignment="1">
      <alignment horizontal="center"/>
    </xf>
    <xf numFmtId="0" fontId="36" fillId="6" borderId="12" xfId="0" applyFont="1" applyFill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3" borderId="3" xfId="0" applyFont="1" applyFill="1" applyBorder="1" applyAlignment="1">
      <alignment horizontal="center" vertical="center"/>
    </xf>
    <xf numFmtId="0" fontId="24" fillId="3" borderId="7" xfId="0" applyFont="1" applyFill="1" applyBorder="1" applyAlignment="1">
      <alignment horizontal="center" vertical="center"/>
    </xf>
    <xf numFmtId="0" fontId="24" fillId="3" borderId="8" xfId="0" applyFont="1" applyFill="1" applyBorder="1" applyAlignment="1">
      <alignment horizontal="center" vertical="center"/>
    </xf>
    <xf numFmtId="4" fontId="25" fillId="0" borderId="0" xfId="0" applyNumberFormat="1" applyFont="1"/>
    <xf numFmtId="4" fontId="25" fillId="0" borderId="31" xfId="0" applyNumberFormat="1" applyFont="1" applyBorder="1" applyAlignment="1">
      <alignment horizontal="center"/>
    </xf>
    <xf numFmtId="0" fontId="29" fillId="3" borderId="3" xfId="0" applyFont="1" applyFill="1" applyBorder="1" applyAlignment="1">
      <alignment horizontal="center" vertical="center"/>
    </xf>
    <xf numFmtId="165" fontId="29" fillId="3" borderId="7" xfId="0" applyNumberFormat="1" applyFont="1" applyFill="1" applyBorder="1" applyAlignment="1">
      <alignment horizontal="center" vertical="center" wrapText="1"/>
    </xf>
    <xf numFmtId="4" fontId="29" fillId="4" borderId="33" xfId="0" applyNumberFormat="1" applyFont="1" applyFill="1" applyBorder="1" applyAlignment="1">
      <alignment horizontal="center"/>
    </xf>
    <xf numFmtId="0" fontId="2" fillId="3" borderId="1" xfId="0" applyFont="1" applyFill="1" applyBorder="1" applyAlignment="1">
      <alignment horizontal="center" vertical="center" wrapText="1"/>
    </xf>
    <xf numFmtId="0" fontId="35" fillId="0" borderId="0" xfId="0" applyFont="1" applyAlignment="1">
      <alignment horizontal="left"/>
    </xf>
    <xf numFmtId="0" fontId="35" fillId="0" borderId="0" xfId="0" applyFont="1" applyAlignment="1">
      <alignment horizontal="center"/>
    </xf>
    <xf numFmtId="0" fontId="26" fillId="0" borderId="0" xfId="0" applyFont="1" applyAlignment="1">
      <alignment horizontal="center"/>
    </xf>
    <xf numFmtId="4" fontId="26" fillId="0" borderId="0" xfId="0" applyNumberFormat="1" applyFont="1" applyAlignment="1">
      <alignment horizontal="center"/>
    </xf>
    <xf numFmtId="4" fontId="35" fillId="0" borderId="0" xfId="0" applyNumberFormat="1" applyFont="1" applyAlignment="1">
      <alignment horizontal="center"/>
    </xf>
    <xf numFmtId="0" fontId="35" fillId="3" borderId="3" xfId="0" applyFont="1" applyFill="1" applyBorder="1" applyAlignment="1">
      <alignment horizontal="left"/>
    </xf>
    <xf numFmtId="0" fontId="35" fillId="3" borderId="7" xfId="0" applyFont="1" applyFill="1" applyBorder="1" applyAlignment="1">
      <alignment horizontal="center"/>
    </xf>
    <xf numFmtId="4" fontId="26" fillId="3" borderId="7" xfId="0" applyNumberFormat="1" applyFont="1" applyFill="1" applyBorder="1" applyAlignment="1">
      <alignment horizontal="center"/>
    </xf>
    <xf numFmtId="4" fontId="35" fillId="3" borderId="8" xfId="0" applyNumberFormat="1" applyFont="1" applyFill="1" applyBorder="1" applyAlignment="1">
      <alignment horizontal="center"/>
    </xf>
    <xf numFmtId="0" fontId="29" fillId="3" borderId="2" xfId="0" applyFont="1" applyFill="1" applyBorder="1" applyAlignment="1">
      <alignment horizontal="center"/>
    </xf>
    <xf numFmtId="4" fontId="25" fillId="4" borderId="32" xfId="0" applyNumberFormat="1" applyFont="1" applyFill="1" applyBorder="1" applyAlignment="1">
      <alignment horizontal="center"/>
    </xf>
    <xf numFmtId="4" fontId="29" fillId="3" borderId="0" xfId="0" applyNumberFormat="1" applyFont="1" applyFill="1" applyAlignment="1">
      <alignment horizontal="center"/>
    </xf>
    <xf numFmtId="0" fontId="25" fillId="3" borderId="31" xfId="0" applyFont="1" applyFill="1" applyBorder="1" applyAlignment="1">
      <alignment horizontal="center" vertical="center"/>
    </xf>
    <xf numFmtId="0" fontId="29" fillId="3" borderId="32" xfId="0" applyFont="1" applyFill="1" applyBorder="1" applyAlignment="1">
      <alignment horizontal="center" vertical="center"/>
    </xf>
    <xf numFmtId="0" fontId="25" fillId="3" borderId="32" xfId="0" applyFont="1" applyFill="1" applyBorder="1" applyAlignment="1">
      <alignment horizontal="center" vertical="center"/>
    </xf>
    <xf numFmtId="0" fontId="29" fillId="3" borderId="42" xfId="0" applyFont="1" applyFill="1" applyBorder="1" applyAlignment="1">
      <alignment horizontal="center" vertical="center"/>
    </xf>
    <xf numFmtId="0" fontId="25" fillId="3" borderId="42" xfId="0" applyFont="1" applyFill="1" applyBorder="1" applyAlignment="1">
      <alignment horizontal="center" vertical="center"/>
    </xf>
    <xf numFmtId="0" fontId="25" fillId="0" borderId="0" xfId="0" applyFont="1" applyAlignment="1">
      <alignment horizontal="center" vertical="center"/>
    </xf>
    <xf numFmtId="0" fontId="25" fillId="3" borderId="7" xfId="0" applyFont="1" applyFill="1" applyBorder="1" applyAlignment="1">
      <alignment horizontal="center" vertical="center"/>
    </xf>
    <xf numFmtId="0" fontId="29" fillId="3" borderId="2" xfId="0" applyFont="1" applyFill="1" applyBorder="1" applyAlignment="1">
      <alignment vertical="center" wrapText="1"/>
    </xf>
    <xf numFmtId="0" fontId="0" fillId="3" borderId="1" xfId="0" applyFill="1" applyBorder="1"/>
    <xf numFmtId="0" fontId="25" fillId="3" borderId="1" xfId="30" applyFont="1" applyFill="1" applyBorder="1" applyAlignment="1">
      <alignment horizontal="center"/>
    </xf>
    <xf numFmtId="0" fontId="25" fillId="3" borderId="10" xfId="30" applyFont="1" applyFill="1" applyBorder="1" applyAlignment="1">
      <alignment horizontal="center" vertical="center"/>
    </xf>
    <xf numFmtId="0" fontId="38" fillId="3" borderId="1" xfId="0" applyFont="1" applyFill="1" applyBorder="1" applyAlignment="1">
      <alignment horizontal="center" vertical="center" wrapText="1"/>
    </xf>
    <xf numFmtId="165" fontId="29" fillId="3" borderId="6" xfId="0" applyNumberFormat="1" applyFont="1" applyFill="1" applyBorder="1" applyAlignment="1">
      <alignment horizontal="center"/>
    </xf>
    <xf numFmtId="0" fontId="25" fillId="3" borderId="3" xfId="0" applyFont="1" applyFill="1" applyBorder="1" applyAlignment="1">
      <alignment horizontal="left"/>
    </xf>
    <xf numFmtId="0" fontId="31" fillId="3" borderId="1" xfId="0" applyFont="1" applyFill="1" applyBorder="1" applyAlignment="1">
      <alignment horizontal="left"/>
    </xf>
    <xf numFmtId="0" fontId="32" fillId="3" borderId="1" xfId="0" applyFont="1" applyFill="1" applyBorder="1" applyAlignment="1">
      <alignment horizontal="left"/>
    </xf>
    <xf numFmtId="0" fontId="59" fillId="3" borderId="1" xfId="0" applyFont="1" applyFill="1" applyBorder="1" applyAlignment="1">
      <alignment horizontal="left"/>
    </xf>
    <xf numFmtId="0" fontId="59" fillId="3" borderId="2" xfId="0" applyFont="1" applyFill="1" applyBorder="1" applyAlignment="1">
      <alignment horizontal="left"/>
    </xf>
    <xf numFmtId="0" fontId="59" fillId="0" borderId="0" xfId="0" applyFont="1" applyAlignment="1">
      <alignment horizontal="left"/>
    </xf>
    <xf numFmtId="0" fontId="60" fillId="7" borderId="1" xfId="0" applyFont="1" applyFill="1" applyBorder="1" applyAlignment="1">
      <alignment horizontal="center" vertical="center" wrapText="1"/>
    </xf>
    <xf numFmtId="2" fontId="35" fillId="3" borderId="4" xfId="30" applyNumberFormat="1" applyFont="1" applyFill="1" applyBorder="1" applyAlignment="1">
      <alignment horizontal="center"/>
    </xf>
    <xf numFmtId="2" fontId="26" fillId="3" borderId="31" xfId="30" applyNumberFormat="1" applyFont="1" applyFill="1" applyBorder="1" applyAlignment="1">
      <alignment horizontal="center"/>
    </xf>
    <xf numFmtId="2" fontId="26" fillId="3" borderId="32" xfId="30" applyNumberFormat="1" applyFont="1" applyFill="1" applyBorder="1" applyAlignment="1">
      <alignment horizontal="center"/>
    </xf>
    <xf numFmtId="2" fontId="61" fillId="3" borderId="4" xfId="30" applyNumberFormat="1" applyFont="1" applyFill="1" applyBorder="1" applyAlignment="1">
      <alignment horizontal="center"/>
    </xf>
    <xf numFmtId="0" fontId="62" fillId="0" borderId="0" xfId="0" applyFont="1"/>
    <xf numFmtId="0" fontId="63" fillId="0" borderId="0" xfId="0" applyFont="1" applyAlignment="1">
      <alignment vertical="center" wrapText="1"/>
    </xf>
    <xf numFmtId="0" fontId="31" fillId="0" borderId="1" xfId="0" applyFont="1" applyBorder="1" applyAlignment="1">
      <alignment horizontal="center" vertical="center" wrapText="1"/>
    </xf>
    <xf numFmtId="0" fontId="29" fillId="3" borderId="10" xfId="20" applyFont="1" applyFill="1" applyBorder="1" applyAlignment="1">
      <alignment vertical="center"/>
    </xf>
    <xf numFmtId="2" fontId="32" fillId="0" borderId="0" xfId="20" applyNumberFormat="1" applyFont="1"/>
    <xf numFmtId="0" fontId="38" fillId="3" borderId="0" xfId="0" applyFont="1" applyFill="1" applyAlignment="1">
      <alignment horizontal="left"/>
    </xf>
    <xf numFmtId="4" fontId="58" fillId="4" borderId="34" xfId="0" applyNumberFormat="1" applyFont="1" applyFill="1" applyBorder="1" applyAlignment="1">
      <alignment horizontal="center"/>
    </xf>
    <xf numFmtId="0" fontId="29" fillId="3" borderId="5" xfId="20" applyFont="1" applyFill="1" applyBorder="1" applyAlignment="1">
      <alignment vertical="center"/>
    </xf>
    <xf numFmtId="0" fontId="29" fillId="3" borderId="6" xfId="20" applyFont="1" applyFill="1" applyBorder="1" applyAlignment="1">
      <alignment vertical="center"/>
    </xf>
    <xf numFmtId="0" fontId="29" fillId="3" borderId="35" xfId="20" applyFont="1" applyFill="1" applyBorder="1" applyAlignment="1">
      <alignment vertical="center"/>
    </xf>
    <xf numFmtId="0" fontId="29" fillId="3" borderId="0" xfId="30" applyFont="1" applyFill="1" applyAlignment="1">
      <alignment horizontal="center" vertical="top" wrapText="1"/>
    </xf>
    <xf numFmtId="4" fontId="29" fillId="3" borderId="0" xfId="0" applyNumberFormat="1" applyFont="1" applyFill="1"/>
    <xf numFmtId="4" fontId="29" fillId="3" borderId="4" xfId="0" applyNumberFormat="1" applyFont="1" applyFill="1" applyBorder="1"/>
    <xf numFmtId="4" fontId="25" fillId="3" borderId="42" xfId="0" applyNumberFormat="1" applyFont="1" applyFill="1" applyBorder="1" applyAlignment="1">
      <alignment horizontal="center" vertical="center"/>
    </xf>
    <xf numFmtId="4" fontId="29" fillId="5" borderId="43" xfId="0" applyNumberFormat="1" applyFont="1" applyFill="1" applyBorder="1" applyAlignment="1">
      <alignment horizontal="center" vertical="center"/>
    </xf>
    <xf numFmtId="4" fontId="25" fillId="3" borderId="5" xfId="0" applyNumberFormat="1" applyFont="1" applyFill="1" applyBorder="1"/>
    <xf numFmtId="4" fontId="25" fillId="3" borderId="0" xfId="0" applyNumberFormat="1" applyFont="1" applyFill="1"/>
    <xf numFmtId="0" fontId="25" fillId="3" borderId="4" xfId="30" applyFont="1" applyFill="1" applyBorder="1" applyAlignment="1">
      <alignment horizontal="center"/>
    </xf>
    <xf numFmtId="49" fontId="29" fillId="3" borderId="31" xfId="42" applyNumberFormat="1" applyFont="1" applyFill="1" applyBorder="1" applyAlignment="1">
      <alignment horizontal="center"/>
    </xf>
    <xf numFmtId="49" fontId="29" fillId="3" borderId="32" xfId="42" applyNumberFormat="1" applyFont="1" applyFill="1" applyBorder="1" applyAlignment="1">
      <alignment horizontal="center"/>
    </xf>
    <xf numFmtId="0" fontId="28" fillId="3" borderId="0" xfId="30" applyFont="1" applyFill="1"/>
    <xf numFmtId="165" fontId="32" fillId="3" borderId="0" xfId="30" applyNumberFormat="1" applyFont="1" applyFill="1" applyAlignment="1">
      <alignment horizontal="center"/>
    </xf>
    <xf numFmtId="165" fontId="29" fillId="3" borderId="0" xfId="30" applyNumberFormat="1" applyFont="1" applyFill="1" applyAlignment="1">
      <alignment horizontal="center"/>
    </xf>
    <xf numFmtId="0" fontId="32" fillId="3" borderId="0" xfId="30" applyFont="1" applyFill="1"/>
    <xf numFmtId="165" fontId="28" fillId="3" borderId="0" xfId="30" applyNumberFormat="1" applyFont="1" applyFill="1" applyAlignment="1">
      <alignment horizontal="center"/>
    </xf>
    <xf numFmtId="0" fontId="25" fillId="3" borderId="5" xfId="20" applyFont="1" applyFill="1" applyBorder="1" applyAlignment="1">
      <alignment vertical="center" wrapText="1"/>
    </xf>
    <xf numFmtId="4" fontId="25" fillId="3" borderId="5" xfId="20" applyNumberFormat="1" applyFont="1" applyFill="1" applyBorder="1" applyAlignment="1">
      <alignment vertical="center"/>
    </xf>
    <xf numFmtId="4" fontId="29" fillId="3" borderId="6" xfId="20" applyNumberFormat="1" applyFont="1" applyFill="1" applyBorder="1" applyAlignment="1">
      <alignment vertical="center"/>
    </xf>
    <xf numFmtId="0" fontId="29" fillId="3" borderId="31" xfId="0" applyFont="1" applyFill="1" applyBorder="1" applyAlignment="1">
      <alignment vertical="center"/>
    </xf>
    <xf numFmtId="4" fontId="29" fillId="3" borderId="0" xfId="8" applyNumberFormat="1" applyFont="1" applyFill="1" applyAlignment="1">
      <alignment horizontal="center"/>
    </xf>
    <xf numFmtId="0" fontId="64" fillId="3" borderId="1" xfId="8" applyFont="1" applyFill="1" applyBorder="1" applyAlignment="1">
      <alignment horizontal="center"/>
    </xf>
    <xf numFmtId="0" fontId="25" fillId="3" borderId="4" xfId="8" applyFont="1" applyFill="1" applyBorder="1" applyAlignment="1">
      <alignment horizontal="center"/>
    </xf>
    <xf numFmtId="0" fontId="25" fillId="3" borderId="6" xfId="8" applyFont="1" applyFill="1" applyBorder="1" applyAlignment="1">
      <alignment horizontal="center"/>
    </xf>
    <xf numFmtId="4" fontId="25" fillId="3" borderId="8" xfId="0" applyNumberFormat="1" applyFont="1" applyFill="1" applyBorder="1" applyAlignment="1">
      <alignment horizontal="center"/>
    </xf>
    <xf numFmtId="0" fontId="65" fillId="3" borderId="1" xfId="0" applyFont="1" applyFill="1" applyBorder="1"/>
    <xf numFmtId="0" fontId="66" fillId="3" borderId="0" xfId="0" applyFont="1" applyFill="1"/>
    <xf numFmtId="0" fontId="65" fillId="3" borderId="0" xfId="0" applyFont="1" applyFill="1"/>
    <xf numFmtId="0" fontId="65" fillId="3" borderId="4" xfId="0" applyFont="1" applyFill="1" applyBorder="1"/>
    <xf numFmtId="4" fontId="25" fillId="3" borderId="4" xfId="0" applyNumberFormat="1" applyFont="1" applyFill="1" applyBorder="1" applyAlignment="1">
      <alignment horizontal="center"/>
    </xf>
    <xf numFmtId="0" fontId="31" fillId="3" borderId="1" xfId="0" applyFont="1" applyFill="1" applyBorder="1"/>
    <xf numFmtId="0" fontId="67" fillId="3" borderId="0" xfId="0" applyFont="1" applyFill="1" applyAlignment="1">
      <alignment horizontal="left"/>
    </xf>
    <xf numFmtId="4" fontId="25" fillId="3" borderId="6" xfId="0" applyNumberFormat="1" applyFont="1" applyFill="1" applyBorder="1" applyAlignment="1">
      <alignment horizontal="center"/>
    </xf>
    <xf numFmtId="0" fontId="68" fillId="3" borderId="0" xfId="0" applyFont="1" applyFill="1"/>
    <xf numFmtId="0" fontId="68" fillId="3" borderId="0" xfId="0" applyFont="1" applyFill="1" applyAlignment="1">
      <alignment horizontal="left"/>
    </xf>
    <xf numFmtId="0" fontId="29" fillId="0" borderId="3" xfId="0" applyFont="1" applyBorder="1" applyAlignment="1">
      <alignment horizontal="left"/>
    </xf>
    <xf numFmtId="0" fontId="29" fillId="0" borderId="7" xfId="0" applyFont="1" applyBorder="1" applyAlignment="1">
      <alignment horizontal="center"/>
    </xf>
    <xf numFmtId="0" fontId="25" fillId="0" borderId="7" xfId="0" applyFont="1" applyBorder="1" applyAlignment="1">
      <alignment horizontal="center"/>
    </xf>
    <xf numFmtId="4" fontId="25" fillId="0" borderId="7" xfId="0" applyNumberFormat="1" applyFont="1" applyBorder="1" applyAlignment="1">
      <alignment horizontal="center"/>
    </xf>
    <xf numFmtId="4" fontId="29" fillId="0" borderId="8" xfId="0" applyNumberFormat="1" applyFont="1" applyBorder="1" applyAlignment="1">
      <alignment horizontal="center"/>
    </xf>
    <xf numFmtId="0" fontId="65" fillId="0" borderId="1" xfId="0" applyFont="1" applyBorder="1"/>
    <xf numFmtId="0" fontId="65" fillId="0" borderId="0" xfId="0" applyFont="1"/>
    <xf numFmtId="0" fontId="65" fillId="0" borderId="4" xfId="0" applyFont="1" applyBorder="1"/>
    <xf numFmtId="0" fontId="29" fillId="0" borderId="1" xfId="0" applyFont="1" applyBorder="1" applyAlignment="1">
      <alignment horizontal="left"/>
    </xf>
    <xf numFmtId="0" fontId="31" fillId="0" borderId="0" xfId="0" applyFont="1"/>
    <xf numFmtId="0" fontId="31" fillId="0" borderId="1" xfId="0" applyFont="1" applyBorder="1"/>
    <xf numFmtId="0" fontId="29" fillId="0" borderId="2" xfId="0" applyFont="1" applyBorder="1" applyAlignment="1">
      <alignment horizontal="left"/>
    </xf>
    <xf numFmtId="0" fontId="29" fillId="0" borderId="5" xfId="0" applyFont="1" applyBorder="1" applyAlignment="1">
      <alignment horizontal="center"/>
    </xf>
    <xf numFmtId="4" fontId="25" fillId="0" borderId="5" xfId="0" applyNumberFormat="1" applyFont="1" applyBorder="1" applyAlignment="1">
      <alignment horizontal="center"/>
    </xf>
    <xf numFmtId="4" fontId="29" fillId="0" borderId="6" xfId="0" applyNumberFormat="1" applyFont="1" applyBorder="1" applyAlignment="1">
      <alignment horizontal="center"/>
    </xf>
    <xf numFmtId="0" fontId="68" fillId="0" borderId="0" xfId="0" applyFont="1"/>
    <xf numFmtId="0" fontId="68" fillId="0" borderId="0" xfId="0" applyFont="1" applyAlignment="1">
      <alignment horizontal="left"/>
    </xf>
    <xf numFmtId="0" fontId="29" fillId="3" borderId="1" xfId="0" applyFont="1" applyFill="1" applyBorder="1" applyAlignment="1">
      <alignment horizontal="right"/>
    </xf>
    <xf numFmtId="0" fontId="29" fillId="3" borderId="1" xfId="0" applyFont="1" applyFill="1" applyBorder="1" applyAlignment="1">
      <alignment horizontal="right" vertical="center" wrapText="1"/>
    </xf>
    <xf numFmtId="0" fontId="25" fillId="2" borderId="3" xfId="20" applyFont="1" applyFill="1" applyBorder="1" applyAlignment="1">
      <alignment horizontal="left"/>
    </xf>
    <xf numFmtId="0" fontId="29" fillId="2" borderId="7" xfId="20" applyFont="1" applyFill="1" applyBorder="1" applyAlignment="1">
      <alignment horizontal="center" vertical="center"/>
    </xf>
    <xf numFmtId="0" fontId="29" fillId="2" borderId="8" xfId="20" applyFont="1" applyFill="1" applyBorder="1" applyAlignment="1">
      <alignment horizontal="center" vertical="center"/>
    </xf>
    <xf numFmtId="0" fontId="29" fillId="2" borderId="31" xfId="20" applyFont="1" applyFill="1" applyBorder="1" applyAlignment="1">
      <alignment horizontal="center" vertical="center"/>
    </xf>
    <xf numFmtId="0" fontId="29" fillId="2" borderId="3" xfId="20" applyFont="1" applyFill="1" applyBorder="1" applyAlignment="1">
      <alignment horizontal="left"/>
    </xf>
    <xf numFmtId="4" fontId="25" fillId="2" borderId="31" xfId="20" applyNumberFormat="1" applyFont="1" applyFill="1" applyBorder="1" applyAlignment="1">
      <alignment horizontal="center" vertical="center"/>
    </xf>
    <xf numFmtId="0" fontId="29" fillId="2" borderId="32" xfId="20" applyFont="1" applyFill="1" applyBorder="1" applyAlignment="1">
      <alignment horizontal="center" vertical="center"/>
    </xf>
    <xf numFmtId="4" fontId="25" fillId="2" borderId="32" xfId="20" applyNumberFormat="1" applyFont="1" applyFill="1" applyBorder="1" applyAlignment="1">
      <alignment horizontal="center" vertical="center"/>
    </xf>
    <xf numFmtId="0" fontId="4" fillId="4" borderId="18" xfId="0" applyFont="1" applyFill="1" applyBorder="1" applyAlignment="1">
      <alignment horizontal="center" vertical="center"/>
    </xf>
    <xf numFmtId="0" fontId="5" fillId="4" borderId="19" xfId="0" applyFont="1" applyFill="1" applyBorder="1" applyAlignment="1">
      <alignment horizontal="center" vertical="center"/>
    </xf>
    <xf numFmtId="0" fontId="5" fillId="4" borderId="20" xfId="0" applyFont="1" applyFill="1" applyBorder="1" applyAlignment="1">
      <alignment horizontal="center" vertical="center"/>
    </xf>
    <xf numFmtId="0" fontId="5" fillId="4" borderId="18" xfId="0" applyFont="1" applyFill="1" applyBorder="1" applyAlignment="1">
      <alignment horizontal="center" vertical="center"/>
    </xf>
    <xf numFmtId="0" fontId="48" fillId="5" borderId="0" xfId="0" applyFont="1" applyFill="1" applyAlignment="1">
      <alignment horizontal="center" vertical="center"/>
    </xf>
    <xf numFmtId="0" fontId="49" fillId="5" borderId="0" xfId="0" applyFont="1" applyFill="1" applyAlignment="1">
      <alignment horizontal="center" vertical="center"/>
    </xf>
    <xf numFmtId="0" fontId="20" fillId="4" borderId="0" xfId="0" applyFont="1" applyFill="1" applyAlignment="1">
      <alignment horizontal="center"/>
    </xf>
    <xf numFmtId="0" fontId="26" fillId="4" borderId="0" xfId="0" applyFont="1" applyFill="1" applyAlignment="1">
      <alignment horizontal="center"/>
    </xf>
    <xf numFmtId="49" fontId="26" fillId="4" borderId="5" xfId="1" applyNumberFormat="1" applyFont="1" applyFill="1" applyBorder="1" applyAlignment="1" applyProtection="1">
      <alignment horizontal="center"/>
    </xf>
    <xf numFmtId="0" fontId="7" fillId="4" borderId="21" xfId="0" applyFont="1" applyFill="1" applyBorder="1" applyAlignment="1">
      <alignment horizontal="center"/>
    </xf>
    <xf numFmtId="0" fontId="7" fillId="4" borderId="22" xfId="0" applyFont="1" applyFill="1" applyBorder="1" applyAlignment="1">
      <alignment horizontal="center"/>
    </xf>
    <xf numFmtId="0" fontId="7" fillId="4" borderId="23" xfId="0" applyFont="1" applyFill="1" applyBorder="1" applyAlignment="1">
      <alignment horizontal="center"/>
    </xf>
    <xf numFmtId="0" fontId="6" fillId="5" borderId="38" xfId="0" applyFont="1" applyFill="1" applyBorder="1" applyAlignment="1">
      <alignment horizontal="center" vertical="center" wrapText="1"/>
    </xf>
    <xf numFmtId="0" fontId="0" fillId="0" borderId="21" xfId="0" applyBorder="1" applyAlignment="1">
      <alignment horizontal="center" vertical="center" wrapText="1"/>
    </xf>
    <xf numFmtId="0" fontId="52" fillId="4" borderId="0" xfId="0" applyFont="1" applyFill="1" applyAlignment="1">
      <alignment horizontal="right"/>
    </xf>
    <xf numFmtId="0" fontId="2" fillId="4" borderId="0" xfId="0" applyFont="1" applyFill="1" applyAlignment="1">
      <alignment horizontal="center" vertical="center"/>
    </xf>
    <xf numFmtId="0" fontId="5" fillId="4" borderId="0" xfId="0" applyFont="1" applyFill="1" applyAlignment="1">
      <alignment horizontal="center" vertical="center"/>
    </xf>
    <xf numFmtId="0" fontId="5" fillId="4" borderId="11" xfId="0" applyFont="1" applyFill="1" applyBorder="1" applyAlignment="1">
      <alignment horizontal="center" vertical="center"/>
    </xf>
    <xf numFmtId="0" fontId="31" fillId="0" borderId="7" xfId="0" applyFont="1" applyBorder="1" applyAlignment="1">
      <alignment horizontal="center" wrapText="1"/>
    </xf>
    <xf numFmtId="0" fontId="31" fillId="0" borderId="8" xfId="0" applyFont="1" applyBorder="1" applyAlignment="1">
      <alignment horizontal="center" wrapText="1"/>
    </xf>
    <xf numFmtId="0" fontId="31" fillId="0" borderId="0" xfId="0" applyFont="1" applyAlignment="1">
      <alignment horizontal="center" wrapText="1"/>
    </xf>
    <xf numFmtId="0" fontId="31" fillId="0" borderId="4" xfId="0" applyFont="1" applyBorder="1" applyAlignment="1">
      <alignment horizontal="center" wrapText="1"/>
    </xf>
    <xf numFmtId="0" fontId="10" fillId="0" borderId="5" xfId="0" applyFont="1" applyBorder="1" applyAlignment="1">
      <alignment horizontal="center"/>
    </xf>
    <xf numFmtId="0" fontId="10" fillId="0" borderId="6" xfId="0" applyFont="1" applyBorder="1" applyAlignment="1">
      <alignment horizontal="center"/>
    </xf>
    <xf numFmtId="0" fontId="29" fillId="2" borderId="7" xfId="0" applyFont="1" applyFill="1" applyBorder="1" applyAlignment="1">
      <alignment horizontal="center"/>
    </xf>
    <xf numFmtId="0" fontId="10" fillId="0" borderId="7" xfId="0" applyFont="1" applyBorder="1" applyAlignment="1">
      <alignment horizontal="center"/>
    </xf>
    <xf numFmtId="0" fontId="10" fillId="0" borderId="8" xfId="0" applyFont="1" applyBorder="1" applyAlignment="1">
      <alignment horizontal="center"/>
    </xf>
    <xf numFmtId="0" fontId="10" fillId="0" borderId="0" xfId="0" applyFont="1" applyAlignment="1">
      <alignment horizontal="center"/>
    </xf>
    <xf numFmtId="0" fontId="10" fillId="0" borderId="4" xfId="0" applyFont="1" applyBorder="1" applyAlignment="1">
      <alignment horizontal="center"/>
    </xf>
    <xf numFmtId="0" fontId="20" fillId="5" borderId="0" xfId="0" applyFont="1" applyFill="1" applyAlignment="1">
      <alignment horizontal="left" vertical="center"/>
    </xf>
    <xf numFmtId="0" fontId="27" fillId="5" borderId="0" xfId="0" applyFont="1" applyFill="1" applyAlignment="1">
      <alignment horizontal="left" vertical="center"/>
    </xf>
    <xf numFmtId="0" fontId="26" fillId="4" borderId="9" xfId="0" applyFont="1" applyFill="1" applyBorder="1" applyAlignment="1">
      <alignment horizontal="center" vertical="center"/>
    </xf>
    <xf numFmtId="0" fontId="26" fillId="4" borderId="29" xfId="0" applyFont="1" applyFill="1" applyBorder="1" applyAlignment="1">
      <alignment horizontal="center" vertical="center"/>
    </xf>
    <xf numFmtId="0" fontId="26" fillId="4" borderId="30" xfId="0" applyFont="1" applyFill="1" applyBorder="1" applyAlignment="1">
      <alignment horizontal="center" vertical="center"/>
    </xf>
    <xf numFmtId="0" fontId="25" fillId="4" borderId="10" xfId="0" applyFont="1" applyFill="1" applyBorder="1" applyAlignment="1">
      <alignment horizontal="center" vertical="center" wrapText="1"/>
    </xf>
    <xf numFmtId="0" fontId="25" fillId="4" borderId="0" xfId="0" applyFont="1" applyFill="1" applyAlignment="1">
      <alignment horizontal="center" vertical="center" wrapText="1"/>
    </xf>
    <xf numFmtId="0" fontId="25" fillId="4" borderId="31" xfId="0" applyFont="1" applyFill="1" applyBorder="1" applyAlignment="1">
      <alignment horizontal="center" vertical="center" wrapText="1"/>
    </xf>
    <xf numFmtId="165" fontId="25" fillId="4" borderId="27" xfId="0" applyNumberFormat="1" applyFont="1" applyFill="1" applyBorder="1" applyAlignment="1">
      <alignment horizontal="center" vertical="center" wrapText="1"/>
    </xf>
    <xf numFmtId="165" fontId="25" fillId="4" borderId="39" xfId="0" applyNumberFormat="1" applyFont="1" applyFill="1" applyBorder="1" applyAlignment="1">
      <alignment horizontal="center" vertical="center" wrapText="1"/>
    </xf>
    <xf numFmtId="0" fontId="25" fillId="3" borderId="7" xfId="0" applyFont="1" applyFill="1" applyBorder="1" applyAlignment="1">
      <alignment horizontal="center"/>
    </xf>
    <xf numFmtId="0" fontId="25" fillId="3" borderId="8" xfId="0" applyFont="1" applyFill="1" applyBorder="1" applyAlignment="1">
      <alignment horizontal="center"/>
    </xf>
    <xf numFmtId="0" fontId="25" fillId="3" borderId="0" xfId="0" applyFont="1" applyFill="1" applyAlignment="1">
      <alignment horizontal="center"/>
    </xf>
    <xf numFmtId="0" fontId="25" fillId="3" borderId="4" xfId="0" applyFont="1" applyFill="1" applyBorder="1" applyAlignment="1">
      <alignment horizontal="center"/>
    </xf>
    <xf numFmtId="0" fontId="29" fillId="3" borderId="0" xfId="0" applyFont="1" applyFill="1" applyAlignment="1">
      <alignment horizontal="center"/>
    </xf>
    <xf numFmtId="0" fontId="29" fillId="3" borderId="4" xfId="0" applyFont="1" applyFill="1" applyBorder="1" applyAlignment="1">
      <alignment horizontal="center"/>
    </xf>
    <xf numFmtId="0" fontId="29" fillId="3" borderId="5" xfId="0" applyFont="1" applyFill="1" applyBorder="1" applyAlignment="1">
      <alignment horizontal="center"/>
    </xf>
    <xf numFmtId="0" fontId="29" fillId="3" borderId="6" xfId="0" applyFont="1" applyFill="1" applyBorder="1" applyAlignment="1">
      <alignment horizontal="center"/>
    </xf>
    <xf numFmtId="1" fontId="31" fillId="3" borderId="0" xfId="30" applyNumberFormat="1" applyFont="1" applyFill="1" applyAlignment="1">
      <alignment horizontal="center" wrapText="1"/>
    </xf>
    <xf numFmtId="1" fontId="31" fillId="3" borderId="4" xfId="30" applyNumberFormat="1" applyFont="1" applyFill="1" applyBorder="1" applyAlignment="1">
      <alignment horizontal="center" wrapText="1"/>
    </xf>
    <xf numFmtId="1" fontId="31" fillId="3" borderId="31" xfId="30" applyNumberFormat="1" applyFont="1" applyFill="1" applyBorder="1" applyAlignment="1">
      <alignment horizontal="center" wrapText="1"/>
    </xf>
    <xf numFmtId="1" fontId="31" fillId="3" borderId="34" xfId="30" applyNumberFormat="1" applyFont="1" applyFill="1" applyBorder="1" applyAlignment="1">
      <alignment horizontal="center" wrapText="1"/>
    </xf>
    <xf numFmtId="0" fontId="29" fillId="3" borderId="0" xfId="30" applyFont="1" applyFill="1" applyAlignment="1">
      <alignment horizontal="center"/>
    </xf>
    <xf numFmtId="0" fontId="29" fillId="3" borderId="4" xfId="30" applyFont="1" applyFill="1" applyBorder="1" applyAlignment="1">
      <alignment horizontal="center"/>
    </xf>
    <xf numFmtId="1" fontId="31" fillId="3" borderId="7" xfId="30" applyNumberFormat="1" applyFont="1" applyFill="1" applyBorder="1" applyAlignment="1">
      <alignment horizontal="center" wrapText="1"/>
    </xf>
    <xf numFmtId="1" fontId="31" fillId="3" borderId="8" xfId="30" applyNumberFormat="1" applyFont="1" applyFill="1" applyBorder="1" applyAlignment="1">
      <alignment horizontal="center" wrapText="1"/>
    </xf>
    <xf numFmtId="0" fontId="31" fillId="0" borderId="7" xfId="30" applyFont="1" applyBorder="1" applyAlignment="1">
      <alignment horizontal="center" wrapText="1"/>
    </xf>
    <xf numFmtId="0" fontId="31" fillId="0" borderId="8" xfId="30" applyFont="1" applyBorder="1" applyAlignment="1">
      <alignment horizontal="center" wrapText="1"/>
    </xf>
    <xf numFmtId="0" fontId="31" fillId="0" borderId="0" xfId="30" applyFont="1" applyAlignment="1">
      <alignment horizontal="center" wrapText="1"/>
    </xf>
    <xf numFmtId="0" fontId="31" fillId="0" borderId="4" xfId="30" applyFont="1" applyBorder="1" applyAlignment="1">
      <alignment horizontal="center" wrapText="1"/>
    </xf>
    <xf numFmtId="0" fontId="31" fillId="0" borderId="10" xfId="30" applyFont="1" applyBorder="1" applyAlignment="1">
      <alignment horizontal="center" wrapText="1"/>
    </xf>
    <xf numFmtId="0" fontId="31" fillId="0" borderId="35" xfId="30" applyFont="1" applyBorder="1" applyAlignment="1">
      <alignment horizontal="center" wrapText="1"/>
    </xf>
    <xf numFmtId="0" fontId="20" fillId="5" borderId="0" xfId="30" applyFont="1" applyFill="1" applyAlignment="1">
      <alignment horizontal="left" vertical="center"/>
    </xf>
    <xf numFmtId="1" fontId="31" fillId="3" borderId="10" xfId="30" applyNumberFormat="1" applyFont="1" applyFill="1" applyBorder="1" applyAlignment="1">
      <alignment horizontal="center" wrapText="1"/>
    </xf>
    <xf numFmtId="1" fontId="31" fillId="3" borderId="35" xfId="30" applyNumberFormat="1" applyFont="1" applyFill="1" applyBorder="1" applyAlignment="1">
      <alignment horizontal="center" wrapText="1"/>
    </xf>
    <xf numFmtId="0" fontId="6" fillId="5" borderId="0" xfId="30" applyFont="1" applyFill="1" applyAlignment="1">
      <alignment horizontal="left" vertical="center"/>
    </xf>
    <xf numFmtId="0" fontId="31" fillId="0" borderId="7" xfId="0" applyFont="1" applyBorder="1" applyAlignment="1">
      <alignment horizontal="center" vertical="center" wrapText="1"/>
    </xf>
    <xf numFmtId="0" fontId="31" fillId="0" borderId="8" xfId="0" applyFont="1" applyBorder="1" applyAlignment="1">
      <alignment horizontal="center" vertical="center" wrapText="1"/>
    </xf>
    <xf numFmtId="0" fontId="31" fillId="0" borderId="0" xfId="0" applyFont="1" applyAlignment="1">
      <alignment horizontal="center" vertical="center" wrapText="1"/>
    </xf>
    <xf numFmtId="0" fontId="31" fillId="0" borderId="4" xfId="0" applyFont="1" applyBorder="1" applyAlignment="1">
      <alignment horizontal="center" vertical="center" wrapText="1"/>
    </xf>
    <xf numFmtId="0" fontId="25" fillId="3" borderId="0" xfId="30" applyFont="1" applyFill="1" applyAlignment="1">
      <alignment horizontal="center"/>
    </xf>
    <xf numFmtId="0" fontId="25" fillId="3" borderId="4" xfId="30" applyFont="1" applyFill="1" applyBorder="1" applyAlignment="1">
      <alignment horizontal="center"/>
    </xf>
    <xf numFmtId="0" fontId="31" fillId="0" borderId="31" xfId="30" applyFont="1" applyBorder="1" applyAlignment="1">
      <alignment horizontal="center" wrapText="1"/>
    </xf>
    <xf numFmtId="0" fontId="31" fillId="0" borderId="34" xfId="30" applyFont="1" applyBorder="1" applyAlignment="1">
      <alignment horizontal="center" wrapText="1"/>
    </xf>
    <xf numFmtId="0" fontId="20" fillId="5" borderId="17" xfId="30" applyFont="1" applyFill="1" applyBorder="1" applyAlignment="1">
      <alignment horizontal="left" vertical="center"/>
    </xf>
    <xf numFmtId="0" fontId="24" fillId="5" borderId="14" xfId="30" applyFont="1" applyFill="1" applyBorder="1" applyAlignment="1">
      <alignment horizontal="left" vertical="center"/>
    </xf>
    <xf numFmtId="0" fontId="24" fillId="5" borderId="26" xfId="30" applyFont="1" applyFill="1" applyBorder="1" applyAlignment="1">
      <alignment horizontal="left" vertical="center"/>
    </xf>
    <xf numFmtId="0" fontId="25" fillId="4" borderId="9" xfId="30" applyFont="1" applyFill="1" applyBorder="1" applyAlignment="1">
      <alignment horizontal="center" vertical="center"/>
    </xf>
    <xf numFmtId="0" fontId="32" fillId="4" borderId="29" xfId="30" applyFont="1" applyFill="1" applyBorder="1" applyAlignment="1">
      <alignment horizontal="center" vertical="center"/>
    </xf>
    <xf numFmtId="0" fontId="32" fillId="4" borderId="30" xfId="30" applyFont="1" applyFill="1" applyBorder="1" applyAlignment="1">
      <alignment horizontal="center" vertical="center"/>
    </xf>
    <xf numFmtId="0" fontId="25" fillId="4" borderId="10" xfId="30" applyFont="1" applyFill="1" applyBorder="1" applyAlignment="1">
      <alignment horizontal="center" vertical="center" wrapText="1"/>
    </xf>
    <xf numFmtId="0" fontId="28" fillId="4" borderId="0" xfId="30" applyFont="1" applyFill="1" applyAlignment="1">
      <alignment horizontal="center" vertical="center" wrapText="1"/>
    </xf>
    <xf numFmtId="0" fontId="28" fillId="4" borderId="31" xfId="30" applyFont="1" applyFill="1" applyBorder="1" applyAlignment="1">
      <alignment horizontal="center" vertical="center" wrapText="1"/>
    </xf>
    <xf numFmtId="49" fontId="25" fillId="4" borderId="10" xfId="30" applyNumberFormat="1" applyFont="1" applyFill="1" applyBorder="1" applyAlignment="1">
      <alignment horizontal="center" vertical="center" wrapText="1"/>
    </xf>
    <xf numFmtId="49" fontId="28" fillId="4" borderId="0" xfId="30" applyNumberFormat="1" applyFont="1" applyFill="1" applyAlignment="1">
      <alignment horizontal="center" vertical="center" wrapText="1"/>
    </xf>
    <xf numFmtId="49" fontId="28" fillId="4" borderId="31" xfId="30" applyNumberFormat="1" applyFont="1" applyFill="1" applyBorder="1" applyAlignment="1">
      <alignment horizontal="center" vertical="center" wrapText="1"/>
    </xf>
    <xf numFmtId="0" fontId="32" fillId="4" borderId="0" xfId="30" applyFont="1" applyFill="1" applyAlignment="1">
      <alignment horizontal="center" vertical="center" wrapText="1"/>
    </xf>
    <xf numFmtId="0" fontId="32" fillId="4" borderId="31" xfId="30" applyFont="1" applyFill="1" applyBorder="1" applyAlignment="1">
      <alignment horizontal="center" vertical="center" wrapText="1"/>
    </xf>
    <xf numFmtId="165" fontId="25" fillId="4" borderId="10" xfId="30" applyNumberFormat="1" applyFont="1" applyFill="1" applyBorder="1" applyAlignment="1">
      <alignment horizontal="center" vertical="center" wrapText="1"/>
    </xf>
    <xf numFmtId="165" fontId="25" fillId="4" borderId="0" xfId="30" applyNumberFormat="1" applyFont="1" applyFill="1" applyAlignment="1">
      <alignment horizontal="center" vertical="center" wrapText="1"/>
    </xf>
    <xf numFmtId="165" fontId="25" fillId="4" borderId="31" xfId="30" applyNumberFormat="1" applyFont="1" applyFill="1" applyBorder="1" applyAlignment="1">
      <alignment horizontal="center" vertical="center" wrapText="1"/>
    </xf>
    <xf numFmtId="0" fontId="25" fillId="3" borderId="5" xfId="30" applyFont="1" applyFill="1" applyBorder="1" applyAlignment="1">
      <alignment horizontal="center"/>
    </xf>
    <xf numFmtId="0" fontId="25" fillId="3" borderId="6" xfId="30" applyFont="1" applyFill="1" applyBorder="1" applyAlignment="1">
      <alignment horizontal="center"/>
    </xf>
    <xf numFmtId="0" fontId="29" fillId="3" borderId="0" xfId="0" applyFont="1" applyFill="1" applyAlignment="1">
      <alignment horizontal="center" vertical="center"/>
    </xf>
    <xf numFmtId="0" fontId="29" fillId="3" borderId="31" xfId="0" applyFont="1" applyFill="1" applyBorder="1" applyAlignment="1">
      <alignment horizontal="center" vertical="center"/>
    </xf>
    <xf numFmtId="0" fontId="25" fillId="0" borderId="0" xfId="0" applyFont="1" applyAlignment="1">
      <alignment horizontal="center" vertical="center" wrapText="1"/>
    </xf>
    <xf numFmtId="0" fontId="25" fillId="0" borderId="31" xfId="0" applyFont="1" applyBorder="1" applyAlignment="1">
      <alignment horizontal="center" vertical="center" wrapText="1"/>
    </xf>
    <xf numFmtId="4" fontId="25" fillId="3" borderId="0" xfId="0" applyNumberFormat="1" applyFont="1" applyFill="1" applyAlignment="1">
      <alignment horizontal="center" vertical="center"/>
    </xf>
    <xf numFmtId="4" fontId="25" fillId="3" borderId="31" xfId="0" applyNumberFormat="1" applyFont="1" applyFill="1" applyBorder="1" applyAlignment="1">
      <alignment horizontal="center" vertical="center"/>
    </xf>
    <xf numFmtId="4" fontId="29" fillId="5" borderId="4" xfId="0" applyNumberFormat="1" applyFont="1" applyFill="1" applyBorder="1" applyAlignment="1">
      <alignment horizontal="center" vertical="center"/>
    </xf>
    <xf numFmtId="4" fontId="29" fillId="5" borderId="34" xfId="0" applyNumberFormat="1" applyFont="1" applyFill="1" applyBorder="1" applyAlignment="1">
      <alignment horizontal="center" vertical="center"/>
    </xf>
    <xf numFmtId="0" fontId="30" fillId="3" borderId="0" xfId="0" applyFont="1" applyFill="1" applyAlignment="1">
      <alignment horizontal="center" vertical="center"/>
    </xf>
    <xf numFmtId="0" fontId="30" fillId="3" borderId="31" xfId="0" applyFont="1" applyFill="1" applyBorder="1" applyAlignment="1">
      <alignment horizontal="center" vertical="center"/>
    </xf>
    <xf numFmtId="0" fontId="25" fillId="3" borderId="31" xfId="30" applyFont="1" applyFill="1" applyBorder="1" applyAlignment="1">
      <alignment horizontal="center"/>
    </xf>
    <xf numFmtId="0" fontId="25" fillId="3" borderId="32" xfId="30" applyFont="1" applyFill="1" applyBorder="1" applyAlignment="1">
      <alignment horizontal="center"/>
    </xf>
    <xf numFmtId="0" fontId="29" fillId="3" borderId="10" xfId="0" applyFont="1" applyFill="1" applyBorder="1" applyAlignment="1">
      <alignment horizontal="center" vertical="center"/>
    </xf>
    <xf numFmtId="0" fontId="25" fillId="3" borderId="10" xfId="0" applyFont="1" applyFill="1" applyBorder="1" applyAlignment="1">
      <alignment horizontal="center" vertical="center" wrapText="1"/>
    </xf>
    <xf numFmtId="0" fontId="25" fillId="3" borderId="31" xfId="0" applyFont="1" applyFill="1" applyBorder="1" applyAlignment="1">
      <alignment horizontal="center" vertical="center" wrapText="1"/>
    </xf>
    <xf numFmtId="4" fontId="25" fillId="3" borderId="10" xfId="0" applyNumberFormat="1" applyFont="1" applyFill="1" applyBorder="1" applyAlignment="1">
      <alignment horizontal="center" vertical="center"/>
    </xf>
    <xf numFmtId="0" fontId="25" fillId="3" borderId="0" xfId="0" applyFont="1" applyFill="1" applyAlignment="1">
      <alignment horizontal="center" vertical="center" wrapText="1"/>
    </xf>
    <xf numFmtId="4" fontId="25" fillId="0" borderId="0" xfId="0" applyNumberFormat="1" applyFont="1" applyAlignment="1">
      <alignment horizontal="center" vertical="center"/>
    </xf>
    <xf numFmtId="4" fontId="25" fillId="0" borderId="31" xfId="0" applyNumberFormat="1" applyFont="1" applyBorder="1" applyAlignment="1">
      <alignment horizontal="center" vertical="center"/>
    </xf>
    <xf numFmtId="0" fontId="25" fillId="3" borderId="32" xfId="0" applyFont="1" applyFill="1" applyBorder="1" applyAlignment="1">
      <alignment horizontal="center" vertical="center" wrapText="1"/>
    </xf>
    <xf numFmtId="165" fontId="31" fillId="4" borderId="0" xfId="0" applyNumberFormat="1" applyFont="1" applyFill="1" applyAlignment="1">
      <alignment horizontal="center" vertical="center"/>
    </xf>
    <xf numFmtId="165" fontId="31" fillId="4" borderId="13" xfId="30" applyNumberFormat="1" applyFont="1" applyFill="1" applyBorder="1" applyAlignment="1">
      <alignment horizontal="center" vertical="center"/>
    </xf>
    <xf numFmtId="165" fontId="31" fillId="4" borderId="0" xfId="30" applyNumberFormat="1" applyFont="1" applyFill="1" applyAlignment="1">
      <alignment horizontal="center" vertical="center"/>
    </xf>
    <xf numFmtId="165" fontId="31" fillId="4" borderId="37" xfId="30" applyNumberFormat="1" applyFont="1" applyFill="1" applyBorder="1" applyAlignment="1">
      <alignment horizontal="center" vertical="center"/>
    </xf>
    <xf numFmtId="0" fontId="25" fillId="3" borderId="0" xfId="30" applyFont="1" applyFill="1" applyAlignment="1">
      <alignment horizontal="center" vertical="center" wrapText="1"/>
    </xf>
    <xf numFmtId="0" fontId="25" fillId="3" borderId="31" xfId="30" applyFont="1" applyFill="1" applyBorder="1" applyAlignment="1">
      <alignment horizontal="center" vertical="center" wrapText="1"/>
    </xf>
    <xf numFmtId="0" fontId="25" fillId="3" borderId="32" xfId="0" applyFont="1" applyFill="1" applyBorder="1" applyAlignment="1">
      <alignment horizontal="center"/>
    </xf>
    <xf numFmtId="165" fontId="31" fillId="4" borderId="24" xfId="0" applyNumberFormat="1" applyFont="1" applyFill="1" applyBorder="1" applyAlignment="1">
      <alignment horizontal="center" vertical="center"/>
    </xf>
    <xf numFmtId="0" fontId="32" fillId="3" borderId="0" xfId="0" applyFont="1" applyFill="1" applyAlignment="1">
      <alignment horizontal="center" vertical="center" wrapText="1"/>
    </xf>
    <xf numFmtId="0" fontId="32" fillId="3" borderId="31" xfId="0" applyFont="1" applyFill="1" applyBorder="1" applyAlignment="1">
      <alignment horizontal="center" vertical="center" wrapText="1"/>
    </xf>
    <xf numFmtId="0" fontId="25" fillId="3" borderId="0" xfId="20" applyFont="1" applyFill="1" applyAlignment="1">
      <alignment horizontal="center" vertical="center" wrapText="1"/>
    </xf>
    <xf numFmtId="0" fontId="25" fillId="3" borderId="31" xfId="20" applyFont="1" applyFill="1" applyBorder="1" applyAlignment="1">
      <alignment horizontal="center" vertical="center" wrapText="1"/>
    </xf>
    <xf numFmtId="0" fontId="29" fillId="3" borderId="10" xfId="20" applyFont="1" applyFill="1" applyBorder="1" applyAlignment="1">
      <alignment horizontal="center" vertical="center"/>
    </xf>
    <xf numFmtId="0" fontId="29" fillId="3" borderId="35" xfId="20" applyFont="1" applyFill="1" applyBorder="1" applyAlignment="1">
      <alignment horizontal="center" vertical="center"/>
    </xf>
    <xf numFmtId="0" fontId="25" fillId="3" borderId="10" xfId="20" applyFont="1" applyFill="1" applyBorder="1" applyAlignment="1">
      <alignment horizontal="center" vertical="center" wrapText="1"/>
    </xf>
    <xf numFmtId="2" fontId="25" fillId="3" borderId="0" xfId="20" applyNumberFormat="1" applyFont="1" applyFill="1" applyAlignment="1">
      <alignment horizontal="center" vertical="center"/>
    </xf>
    <xf numFmtId="2" fontId="25" fillId="3" borderId="31" xfId="20" applyNumberFormat="1" applyFont="1" applyFill="1" applyBorder="1" applyAlignment="1">
      <alignment horizontal="center" vertical="center"/>
    </xf>
    <xf numFmtId="0" fontId="25" fillId="3" borderId="10" xfId="20" applyFont="1" applyFill="1" applyBorder="1" applyAlignment="1">
      <alignment horizontal="center" vertical="center"/>
    </xf>
    <xf numFmtId="0" fontId="25" fillId="3" borderId="31" xfId="20" applyFont="1" applyFill="1" applyBorder="1" applyAlignment="1">
      <alignment horizontal="center" vertical="center"/>
    </xf>
    <xf numFmtId="0" fontId="25" fillId="3" borderId="31" xfId="0" applyFont="1" applyFill="1" applyBorder="1" applyAlignment="1">
      <alignment horizontal="left" vertical="center" wrapText="1"/>
    </xf>
    <xf numFmtId="0" fontId="25" fillId="3" borderId="32" xfId="0" applyFont="1" applyFill="1" applyBorder="1" applyAlignment="1">
      <alignment horizontal="left" vertical="center" wrapText="1"/>
    </xf>
    <xf numFmtId="0" fontId="29" fillId="3" borderId="0" xfId="20" applyFont="1" applyFill="1" applyAlignment="1">
      <alignment horizontal="center" vertical="center"/>
    </xf>
    <xf numFmtId="0" fontId="29" fillId="3" borderId="31" xfId="20" applyFont="1" applyFill="1" applyBorder="1" applyAlignment="1">
      <alignment horizontal="center" vertical="center"/>
    </xf>
    <xf numFmtId="4" fontId="25" fillId="3" borderId="0" xfId="20" applyNumberFormat="1" applyFont="1" applyFill="1" applyAlignment="1">
      <alignment horizontal="center" vertical="center"/>
    </xf>
    <xf numFmtId="4" fontId="25" fillId="3" borderId="31" xfId="20" applyNumberFormat="1" applyFont="1" applyFill="1" applyBorder="1" applyAlignment="1">
      <alignment horizontal="center" vertical="center"/>
    </xf>
    <xf numFmtId="4" fontId="29" fillId="5" borderId="4" xfId="20" applyNumberFormat="1" applyFont="1" applyFill="1" applyBorder="1" applyAlignment="1">
      <alignment horizontal="center" vertical="center"/>
    </xf>
    <xf numFmtId="4" fontId="29" fillId="5" borderId="34" xfId="20" applyNumberFormat="1" applyFont="1" applyFill="1" applyBorder="1" applyAlignment="1">
      <alignment horizontal="center" vertical="center"/>
    </xf>
    <xf numFmtId="0" fontId="29" fillId="3" borderId="0" xfId="20" applyFont="1" applyFill="1" applyAlignment="1">
      <alignment horizontal="left" vertical="center"/>
    </xf>
    <xf numFmtId="0" fontId="29" fillId="3" borderId="31" xfId="20" applyFont="1" applyFill="1" applyBorder="1" applyAlignment="1">
      <alignment horizontal="left" vertical="center"/>
    </xf>
    <xf numFmtId="0" fontId="20" fillId="5" borderId="9" xfId="20" applyFont="1" applyFill="1" applyBorder="1" applyAlignment="1">
      <alignment horizontal="left" vertical="center"/>
    </xf>
    <xf numFmtId="0" fontId="20" fillId="5" borderId="10" xfId="20" applyFont="1" applyFill="1" applyBorder="1" applyAlignment="1">
      <alignment horizontal="left" vertical="center"/>
    </xf>
    <xf numFmtId="0" fontId="20" fillId="5" borderId="27" xfId="20" applyFont="1" applyFill="1" applyBorder="1" applyAlignment="1">
      <alignment horizontal="left" vertical="center"/>
    </xf>
    <xf numFmtId="0" fontId="25" fillId="4" borderId="9" xfId="20" applyFont="1" applyFill="1" applyBorder="1" applyAlignment="1">
      <alignment horizontal="center" vertical="center"/>
    </xf>
    <xf numFmtId="0" fontId="25" fillId="4" borderId="29" xfId="20" applyFont="1" applyFill="1" applyBorder="1" applyAlignment="1">
      <alignment horizontal="center" vertical="center"/>
    </xf>
    <xf numFmtId="0" fontId="25" fillId="4" borderId="30" xfId="20" applyFont="1" applyFill="1" applyBorder="1" applyAlignment="1">
      <alignment horizontal="center" vertical="center"/>
    </xf>
    <xf numFmtId="0" fontId="25" fillId="4" borderId="10" xfId="20" applyFont="1" applyFill="1" applyBorder="1" applyAlignment="1">
      <alignment horizontal="center" vertical="center" wrapText="1"/>
    </xf>
    <xf numFmtId="0" fontId="25" fillId="4" borderId="0" xfId="20" applyFont="1" applyFill="1" applyAlignment="1">
      <alignment horizontal="center" vertical="center" wrapText="1"/>
    </xf>
    <xf numFmtId="0" fontId="25" fillId="4" borderId="31" xfId="20" applyFont="1" applyFill="1" applyBorder="1" applyAlignment="1">
      <alignment horizontal="center" vertical="center" wrapText="1"/>
    </xf>
    <xf numFmtId="49" fontId="25" fillId="4" borderId="10" xfId="20" applyNumberFormat="1" applyFont="1" applyFill="1" applyBorder="1" applyAlignment="1">
      <alignment horizontal="center" vertical="center" wrapText="1"/>
    </xf>
    <xf numFmtId="49" fontId="25" fillId="4" borderId="0" xfId="20" applyNumberFormat="1" applyFont="1" applyFill="1" applyAlignment="1">
      <alignment horizontal="center" vertical="center" wrapText="1"/>
    </xf>
    <xf numFmtId="49" fontId="25" fillId="4" borderId="31" xfId="20" applyNumberFormat="1" applyFont="1" applyFill="1" applyBorder="1" applyAlignment="1">
      <alignment horizontal="center" vertical="center" wrapText="1"/>
    </xf>
    <xf numFmtId="165" fontId="25" fillId="4" borderId="10" xfId="20" applyNumberFormat="1" applyFont="1" applyFill="1" applyBorder="1" applyAlignment="1">
      <alignment horizontal="center" vertical="center" wrapText="1"/>
    </xf>
    <xf numFmtId="165" fontId="25" fillId="4" borderId="0" xfId="20" applyNumberFormat="1" applyFont="1" applyFill="1" applyAlignment="1">
      <alignment horizontal="center" vertical="center" wrapText="1"/>
    </xf>
    <xf numFmtId="165" fontId="25" fillId="4" borderId="31" xfId="20" applyNumberFormat="1" applyFont="1" applyFill="1" applyBorder="1" applyAlignment="1">
      <alignment horizontal="center" vertical="center" wrapText="1"/>
    </xf>
    <xf numFmtId="165" fontId="25" fillId="4" borderId="27" xfId="20" applyNumberFormat="1" applyFont="1" applyFill="1" applyBorder="1" applyAlignment="1">
      <alignment horizontal="center" vertical="center" wrapText="1"/>
    </xf>
    <xf numFmtId="165" fontId="25" fillId="4" borderId="39" xfId="20" applyNumberFormat="1" applyFont="1" applyFill="1" applyBorder="1" applyAlignment="1">
      <alignment horizontal="center" vertical="center" wrapText="1"/>
    </xf>
    <xf numFmtId="4" fontId="25" fillId="3" borderId="10" xfId="20" applyNumberFormat="1" applyFont="1" applyFill="1" applyBorder="1" applyAlignment="1">
      <alignment horizontal="center" vertical="center"/>
    </xf>
    <xf numFmtId="4" fontId="29" fillId="5" borderId="35" xfId="20" applyNumberFormat="1" applyFont="1" applyFill="1" applyBorder="1" applyAlignment="1">
      <alignment horizontal="center" vertical="center"/>
    </xf>
    <xf numFmtId="0" fontId="26" fillId="4" borderId="15" xfId="0" applyFont="1" applyFill="1" applyBorder="1" applyAlignment="1">
      <alignment horizontal="center" vertical="center"/>
    </xf>
    <xf numFmtId="0" fontId="26" fillId="4" borderId="16" xfId="0" applyFont="1" applyFill="1" applyBorder="1" applyAlignment="1">
      <alignment horizontal="center" vertical="center"/>
    </xf>
    <xf numFmtId="0" fontId="26" fillId="4" borderId="25" xfId="0" applyFont="1" applyFill="1" applyBorder="1" applyAlignment="1">
      <alignment horizontal="center" vertical="center"/>
    </xf>
    <xf numFmtId="2" fontId="20" fillId="5" borderId="0" xfId="0" applyNumberFormat="1" applyFont="1" applyFill="1" applyAlignment="1">
      <alignment horizontal="left" vertical="center"/>
    </xf>
    <xf numFmtId="49" fontId="25" fillId="4" borderId="10" xfId="0" applyNumberFormat="1" applyFont="1" applyFill="1" applyBorder="1" applyAlignment="1">
      <alignment horizontal="center" vertical="center" wrapText="1"/>
    </xf>
    <xf numFmtId="49" fontId="25" fillId="4" borderId="0" xfId="0" applyNumberFormat="1" applyFont="1" applyFill="1" applyAlignment="1">
      <alignment horizontal="center" vertical="center" wrapText="1"/>
    </xf>
    <xf numFmtId="49" fontId="25" fillId="4" borderId="31" xfId="0" applyNumberFormat="1" applyFont="1" applyFill="1" applyBorder="1" applyAlignment="1">
      <alignment horizontal="center" vertical="center" wrapText="1"/>
    </xf>
    <xf numFmtId="165" fontId="25" fillId="4" borderId="10" xfId="0" applyNumberFormat="1" applyFont="1" applyFill="1" applyBorder="1" applyAlignment="1">
      <alignment horizontal="center" vertical="center" wrapText="1"/>
    </xf>
    <xf numFmtId="165" fontId="25" fillId="4" borderId="0" xfId="0" applyNumberFormat="1" applyFont="1" applyFill="1" applyAlignment="1">
      <alignment horizontal="center" vertical="center" wrapText="1"/>
    </xf>
    <xf numFmtId="165" fontId="25" fillId="4" borderId="31" xfId="0" applyNumberFormat="1" applyFont="1" applyFill="1" applyBorder="1" applyAlignment="1">
      <alignment horizontal="center" vertical="center" wrapText="1"/>
    </xf>
    <xf numFmtId="0" fontId="31" fillId="3" borderId="1" xfId="30" applyFont="1" applyFill="1" applyBorder="1" applyAlignment="1">
      <alignment horizontal="center" vertical="center"/>
    </xf>
    <xf numFmtId="0" fontId="31" fillId="3" borderId="0" xfId="30" applyFont="1" applyFill="1" applyAlignment="1">
      <alignment horizontal="center" vertical="center"/>
    </xf>
    <xf numFmtId="0" fontId="31" fillId="3" borderId="4" xfId="30" applyFont="1" applyFill="1" applyBorder="1" applyAlignment="1">
      <alignment horizontal="center" vertical="center"/>
    </xf>
    <xf numFmtId="0" fontId="20" fillId="5" borderId="40" xfId="30" applyFont="1" applyFill="1" applyBorder="1" applyAlignment="1">
      <alignment horizontal="left" vertical="center"/>
    </xf>
    <xf numFmtId="0" fontId="20" fillId="5" borderId="32" xfId="30" applyFont="1" applyFill="1" applyBorder="1" applyAlignment="1">
      <alignment horizontal="left" vertical="center"/>
    </xf>
    <xf numFmtId="0" fontId="20" fillId="5" borderId="41" xfId="30" applyFont="1" applyFill="1" applyBorder="1" applyAlignment="1">
      <alignment horizontal="left" vertical="center"/>
    </xf>
    <xf numFmtId="0" fontId="25" fillId="4" borderId="12" xfId="30" applyFont="1" applyFill="1" applyBorder="1" applyAlignment="1">
      <alignment horizontal="center" vertical="center"/>
    </xf>
    <xf numFmtId="0" fontId="43" fillId="5" borderId="0" xfId="30" applyFont="1" applyFill="1" applyAlignment="1">
      <alignment horizontal="left" vertical="center"/>
    </xf>
    <xf numFmtId="0" fontId="25" fillId="4" borderId="9" xfId="0" applyFont="1" applyFill="1" applyBorder="1" applyAlignment="1">
      <alignment horizontal="center" vertical="center"/>
    </xf>
    <xf numFmtId="0" fontId="25" fillId="4" borderId="29" xfId="0" applyFont="1" applyFill="1" applyBorder="1" applyAlignment="1">
      <alignment horizontal="center" vertical="center"/>
    </xf>
    <xf numFmtId="0" fontId="25" fillId="4" borderId="30" xfId="0" applyFont="1" applyFill="1" applyBorder="1" applyAlignment="1">
      <alignment horizontal="center" vertical="center"/>
    </xf>
    <xf numFmtId="4" fontId="25" fillId="3" borderId="10" xfId="30" applyNumberFormat="1" applyFont="1" applyFill="1" applyBorder="1" applyAlignment="1">
      <alignment horizontal="center" vertical="center"/>
    </xf>
    <xf numFmtId="4" fontId="25" fillId="3" borderId="31" xfId="30" applyNumberFormat="1" applyFont="1" applyFill="1" applyBorder="1" applyAlignment="1">
      <alignment horizontal="center" vertical="center"/>
    </xf>
    <xf numFmtId="4" fontId="29" fillId="5" borderId="35" xfId="30" applyNumberFormat="1" applyFont="1" applyFill="1" applyBorder="1" applyAlignment="1">
      <alignment horizontal="center" vertical="center"/>
    </xf>
    <xf numFmtId="4" fontId="29" fillId="5" borderId="34" xfId="30" applyNumberFormat="1" applyFont="1" applyFill="1" applyBorder="1" applyAlignment="1">
      <alignment horizontal="center" vertical="center"/>
    </xf>
    <xf numFmtId="0" fontId="32" fillId="3" borderId="31" xfId="30" applyFont="1" applyFill="1" applyBorder="1" applyAlignment="1">
      <alignment horizontal="right"/>
    </xf>
    <xf numFmtId="4" fontId="25" fillId="3" borderId="0" xfId="30" applyNumberFormat="1" applyFont="1" applyFill="1" applyAlignment="1">
      <alignment horizontal="center" vertical="center"/>
    </xf>
    <xf numFmtId="4" fontId="29" fillId="5" borderId="4" xfId="30" applyNumberFormat="1" applyFont="1" applyFill="1" applyBorder="1" applyAlignment="1">
      <alignment horizontal="center" vertical="center"/>
    </xf>
    <xf numFmtId="0" fontId="32" fillId="3" borderId="31" xfId="30" applyFont="1" applyFill="1" applyBorder="1" applyAlignment="1">
      <alignment horizontal="right" vertical="center"/>
    </xf>
    <xf numFmtId="0" fontId="25" fillId="3" borderId="0" xfId="30" applyFont="1" applyFill="1" applyAlignment="1">
      <alignment horizontal="center" wrapText="1"/>
    </xf>
    <xf numFmtId="0" fontId="25" fillId="3" borderId="31" xfId="30" applyFont="1" applyFill="1" applyBorder="1" applyAlignment="1">
      <alignment horizontal="center" wrapText="1"/>
    </xf>
    <xf numFmtId="2" fontId="25" fillId="3" borderId="0" xfId="30" applyNumberFormat="1" applyFont="1" applyFill="1" applyAlignment="1">
      <alignment horizontal="center" vertical="center"/>
    </xf>
    <xf numFmtId="2" fontId="25" fillId="3" borderId="31" xfId="30" applyNumberFormat="1" applyFont="1" applyFill="1" applyBorder="1" applyAlignment="1">
      <alignment horizontal="center" vertical="center"/>
    </xf>
    <xf numFmtId="4" fontId="35" fillId="5" borderId="4" xfId="30" applyNumberFormat="1" applyFont="1" applyFill="1" applyBorder="1" applyAlignment="1">
      <alignment horizontal="center" vertical="center"/>
    </xf>
    <xf numFmtId="4" fontId="35" fillId="5" borderId="34" xfId="30" applyNumberFormat="1" applyFont="1" applyFill="1" applyBorder="1" applyAlignment="1">
      <alignment horizontal="center" vertical="center"/>
    </xf>
    <xf numFmtId="0" fontId="29" fillId="3" borderId="0" xfId="30" applyFont="1" applyFill="1" applyAlignment="1">
      <alignment horizontal="center" vertical="center"/>
    </xf>
    <xf numFmtId="0" fontId="29" fillId="3" borderId="31" xfId="30" applyFont="1" applyFill="1" applyBorder="1" applyAlignment="1">
      <alignment horizontal="center" vertical="center"/>
    </xf>
    <xf numFmtId="2" fontId="25" fillId="0" borderId="0" xfId="30" applyNumberFormat="1" applyFont="1" applyAlignment="1">
      <alignment horizontal="center" vertical="center"/>
    </xf>
    <xf numFmtId="2" fontId="25" fillId="0" borderId="31" xfId="30" applyNumberFormat="1" applyFont="1" applyBorder="1" applyAlignment="1">
      <alignment horizontal="center" vertical="center"/>
    </xf>
    <xf numFmtId="0" fontId="60" fillId="3" borderId="0" xfId="0" applyFont="1" applyFill="1" applyAlignment="1">
      <alignment horizontal="center" wrapText="1"/>
    </xf>
    <xf numFmtId="0" fontId="60" fillId="3" borderId="31" xfId="0" applyFont="1" applyFill="1" applyBorder="1" applyAlignment="1">
      <alignment horizontal="center" wrapText="1"/>
    </xf>
    <xf numFmtId="0" fontId="43" fillId="5" borderId="0" xfId="0" applyFont="1" applyFill="1" applyAlignment="1">
      <alignment horizontal="left" vertical="center"/>
    </xf>
    <xf numFmtId="0" fontId="25" fillId="4" borderId="0" xfId="8" applyFont="1" applyFill="1" applyAlignment="1">
      <alignment horizontal="center"/>
    </xf>
    <xf numFmtId="0" fontId="26" fillId="4" borderId="10" xfId="30" applyFont="1" applyFill="1" applyBorder="1" applyAlignment="1">
      <alignment horizontal="center" vertical="center" wrapText="1"/>
    </xf>
    <xf numFmtId="0" fontId="26" fillId="4" borderId="0" xfId="30" applyFont="1" applyFill="1" applyAlignment="1">
      <alignment horizontal="center" vertical="center" wrapText="1"/>
    </xf>
    <xf numFmtId="0" fontId="26" fillId="4" borderId="31" xfId="30" applyFont="1" applyFill="1" applyBorder="1" applyAlignment="1">
      <alignment horizontal="center" vertical="center" wrapText="1"/>
    </xf>
    <xf numFmtId="49" fontId="26" fillId="4" borderId="10" xfId="30" applyNumberFormat="1" applyFont="1" applyFill="1" applyBorder="1" applyAlignment="1">
      <alignment horizontal="center" vertical="center" wrapText="1"/>
    </xf>
    <xf numFmtId="166" fontId="26" fillId="4" borderId="27" xfId="8" applyNumberFormat="1" applyFont="1" applyFill="1" applyBorder="1" applyAlignment="1">
      <alignment horizontal="center" vertical="center" wrapText="1"/>
    </xf>
    <xf numFmtId="166" fontId="26" fillId="4" borderId="39" xfId="8" applyNumberFormat="1" applyFont="1" applyFill="1" applyBorder="1" applyAlignment="1">
      <alignment horizontal="center" vertical="center" wrapText="1"/>
    </xf>
    <xf numFmtId="0" fontId="29" fillId="3" borderId="1" xfId="30" applyFont="1" applyFill="1" applyBorder="1" applyAlignment="1">
      <alignment horizontal="center" vertical="top" wrapText="1"/>
    </xf>
    <xf numFmtId="0" fontId="29" fillId="4" borderId="32" xfId="17" applyFont="1" applyFill="1" applyBorder="1" applyAlignment="1">
      <alignment horizontal="center" vertical="center"/>
    </xf>
    <xf numFmtId="0" fontId="6" fillId="4" borderId="0" xfId="17" applyFont="1" applyFill="1" applyAlignment="1">
      <alignment horizontal="center"/>
    </xf>
    <xf numFmtId="0" fontId="29" fillId="3" borderId="1" xfId="17" applyFont="1" applyFill="1" applyBorder="1" applyAlignment="1">
      <alignment horizontal="center" vertical="top" wrapText="1"/>
    </xf>
    <xf numFmtId="0" fontId="29" fillId="3" borderId="2" xfId="17" applyFont="1" applyFill="1" applyBorder="1" applyAlignment="1">
      <alignment horizontal="center" vertical="top" wrapText="1"/>
    </xf>
    <xf numFmtId="0" fontId="29" fillId="4" borderId="10" xfId="17" applyFont="1" applyFill="1" applyBorder="1" applyAlignment="1">
      <alignment horizontal="center" vertical="center"/>
    </xf>
    <xf numFmtId="0" fontId="29" fillId="4" borderId="31" xfId="17" applyFont="1" applyFill="1" applyBorder="1" applyAlignment="1">
      <alignment horizontal="center" vertical="center"/>
    </xf>
    <xf numFmtId="49" fontId="31" fillId="3" borderId="0" xfId="17" applyNumberFormat="1" applyFont="1" applyFill="1" applyAlignment="1">
      <alignment horizontal="center"/>
    </xf>
    <xf numFmtId="49" fontId="31" fillId="3" borderId="4" xfId="17" applyNumberFormat="1" applyFont="1" applyFill="1" applyBorder="1" applyAlignment="1">
      <alignment horizontal="center"/>
    </xf>
    <xf numFmtId="49" fontId="31" fillId="3" borderId="31" xfId="17" applyNumberFormat="1" applyFont="1" applyFill="1" applyBorder="1" applyAlignment="1">
      <alignment horizontal="center"/>
    </xf>
    <xf numFmtId="49" fontId="31" fillId="3" borderId="34" xfId="17" applyNumberFormat="1" applyFont="1" applyFill="1" applyBorder="1" applyAlignment="1">
      <alignment horizontal="center"/>
    </xf>
    <xf numFmtId="0" fontId="20" fillId="5" borderId="0" xfId="17" applyFont="1" applyFill="1" applyAlignment="1">
      <alignment horizontal="left" vertical="center"/>
    </xf>
    <xf numFmtId="0" fontId="25" fillId="4" borderId="9" xfId="17" applyFont="1" applyFill="1" applyBorder="1" applyAlignment="1">
      <alignment horizontal="center" vertical="center"/>
    </xf>
    <xf numFmtId="0" fontId="29" fillId="4" borderId="29" xfId="17" applyFont="1" applyFill="1" applyBorder="1" applyAlignment="1">
      <alignment horizontal="center" vertical="center"/>
    </xf>
    <xf numFmtId="0" fontId="29" fillId="4" borderId="30" xfId="17" applyFont="1" applyFill="1" applyBorder="1" applyAlignment="1">
      <alignment horizontal="center" vertical="center"/>
    </xf>
    <xf numFmtId="0" fontId="25" fillId="4" borderId="10" xfId="17" applyFont="1" applyFill="1" applyBorder="1" applyAlignment="1">
      <alignment horizontal="center" vertical="center" wrapText="1"/>
    </xf>
    <xf numFmtId="0" fontId="25" fillId="4" borderId="0" xfId="17" applyFont="1" applyFill="1" applyAlignment="1">
      <alignment horizontal="center" vertical="center" wrapText="1"/>
    </xf>
    <xf numFmtId="0" fontId="25" fillId="4" borderId="31" xfId="17" applyFont="1" applyFill="1" applyBorder="1" applyAlignment="1">
      <alignment horizontal="center" vertical="center" wrapText="1"/>
    </xf>
    <xf numFmtId="49" fontId="25" fillId="4" borderId="10" xfId="17" applyNumberFormat="1" applyFont="1" applyFill="1" applyBorder="1" applyAlignment="1">
      <alignment horizontal="center" vertical="center" wrapText="1"/>
    </xf>
    <xf numFmtId="49" fontId="32" fillId="4" borderId="0" xfId="17" applyNumberFormat="1" applyFont="1" applyFill="1" applyAlignment="1">
      <alignment horizontal="center" vertical="center" wrapText="1"/>
    </xf>
    <xf numFmtId="49" fontId="32" fillId="4" borderId="31" xfId="17" applyNumberFormat="1" applyFont="1" applyFill="1" applyBorder="1" applyAlignment="1">
      <alignment horizontal="center" vertical="center" wrapText="1"/>
    </xf>
    <xf numFmtId="167" fontId="25" fillId="4" borderId="27" xfId="17" applyNumberFormat="1" applyFont="1" applyFill="1" applyBorder="1" applyAlignment="1">
      <alignment horizontal="center" vertical="center" wrapText="1"/>
    </xf>
    <xf numFmtId="167" fontId="28" fillId="4" borderId="39" xfId="17" applyNumberFormat="1" applyFont="1" applyFill="1" applyBorder="1" applyAlignment="1">
      <alignment horizontal="center" vertical="center" wrapText="1"/>
    </xf>
    <xf numFmtId="167" fontId="28" fillId="4" borderId="28" xfId="17" applyNumberFormat="1" applyFont="1" applyFill="1" applyBorder="1" applyAlignment="1">
      <alignment horizontal="center" vertical="center" wrapText="1"/>
    </xf>
    <xf numFmtId="2" fontId="29" fillId="5" borderId="4" xfId="20" applyNumberFormat="1" applyFont="1" applyFill="1" applyBorder="1" applyAlignment="1">
      <alignment horizontal="center" vertical="center"/>
    </xf>
    <xf numFmtId="2" fontId="29" fillId="5" borderId="34" xfId="20" applyNumberFormat="1" applyFont="1" applyFill="1" applyBorder="1" applyAlignment="1">
      <alignment horizontal="center" vertical="center"/>
    </xf>
    <xf numFmtId="0" fontId="29" fillId="2" borderId="10" xfId="20" applyFont="1" applyFill="1" applyBorder="1" applyAlignment="1">
      <alignment horizontal="center" vertical="center"/>
    </xf>
    <xf numFmtId="0" fontId="29" fillId="2" borderId="31" xfId="20" applyFont="1" applyFill="1" applyBorder="1" applyAlignment="1">
      <alignment horizontal="center" vertical="center"/>
    </xf>
    <xf numFmtId="0" fontId="25" fillId="2" borderId="0" xfId="20" applyFont="1" applyFill="1" applyAlignment="1">
      <alignment horizontal="center" vertical="center" wrapText="1"/>
    </xf>
    <xf numFmtId="0" fontId="25" fillId="2" borderId="31" xfId="20" applyFont="1" applyFill="1" applyBorder="1" applyAlignment="1">
      <alignment horizontal="center" vertical="center" wrapText="1"/>
    </xf>
    <xf numFmtId="4" fontId="25" fillId="0" borderId="10" xfId="20" applyNumberFormat="1" applyFont="1" applyBorder="1" applyAlignment="1">
      <alignment horizontal="center" vertical="center"/>
    </xf>
    <xf numFmtId="4" fontId="25" fillId="0" borderId="31" xfId="20" applyNumberFormat="1" applyFont="1" applyBorder="1" applyAlignment="1">
      <alignment horizontal="center" vertical="center"/>
    </xf>
    <xf numFmtId="0" fontId="25" fillId="6" borderId="9" xfId="20" applyFont="1" applyFill="1" applyBorder="1" applyAlignment="1">
      <alignment horizontal="center" vertical="center"/>
    </xf>
    <xf numFmtId="0" fontId="25" fillId="6" borderId="29" xfId="20" applyFont="1" applyFill="1" applyBorder="1" applyAlignment="1">
      <alignment horizontal="center" vertical="center"/>
    </xf>
    <xf numFmtId="0" fontId="25" fillId="6" borderId="30" xfId="20" applyFont="1" applyFill="1" applyBorder="1" applyAlignment="1">
      <alignment horizontal="center" vertical="center"/>
    </xf>
    <xf numFmtId="0" fontId="25" fillId="6" borderId="10" xfId="20" applyFont="1" applyFill="1" applyBorder="1" applyAlignment="1">
      <alignment horizontal="center" vertical="center" wrapText="1"/>
    </xf>
    <xf numFmtId="0" fontId="25" fillId="6" borderId="0" xfId="20" applyFont="1" applyFill="1" applyAlignment="1">
      <alignment horizontal="center" vertical="center" wrapText="1"/>
    </xf>
    <xf numFmtId="0" fontId="25" fillId="6" borderId="31" xfId="20" applyFont="1" applyFill="1" applyBorder="1" applyAlignment="1">
      <alignment horizontal="center" vertical="center" wrapText="1"/>
    </xf>
    <xf numFmtId="49" fontId="25" fillId="6" borderId="10" xfId="20" applyNumberFormat="1" applyFont="1" applyFill="1" applyBorder="1" applyAlignment="1">
      <alignment horizontal="center" vertical="center" wrapText="1"/>
    </xf>
    <xf numFmtId="49" fontId="25" fillId="6" borderId="0" xfId="20" applyNumberFormat="1" applyFont="1" applyFill="1" applyAlignment="1">
      <alignment horizontal="center" vertical="center" wrapText="1"/>
    </xf>
    <xf numFmtId="49" fontId="25" fillId="6" borderId="31" xfId="20" applyNumberFormat="1" applyFont="1" applyFill="1" applyBorder="1" applyAlignment="1">
      <alignment horizontal="center" vertical="center" wrapText="1"/>
    </xf>
    <xf numFmtId="165" fontId="25" fillId="6" borderId="10" xfId="20" applyNumberFormat="1" applyFont="1" applyFill="1" applyBorder="1" applyAlignment="1">
      <alignment horizontal="center" vertical="center"/>
    </xf>
    <xf numFmtId="165" fontId="25" fillId="6" borderId="0" xfId="20" applyNumberFormat="1" applyFont="1" applyFill="1" applyAlignment="1">
      <alignment horizontal="center" vertical="center"/>
    </xf>
    <xf numFmtId="165" fontId="25" fillId="6" borderId="31" xfId="20" applyNumberFormat="1" applyFont="1" applyFill="1" applyBorder="1" applyAlignment="1">
      <alignment horizontal="center" vertical="center"/>
    </xf>
    <xf numFmtId="165" fontId="25" fillId="6" borderId="27" xfId="20" applyNumberFormat="1" applyFont="1" applyFill="1" applyBorder="1" applyAlignment="1">
      <alignment horizontal="center" vertical="center" wrapText="1"/>
    </xf>
    <xf numFmtId="165" fontId="25" fillId="6" borderId="39" xfId="20" applyNumberFormat="1" applyFont="1" applyFill="1" applyBorder="1" applyAlignment="1">
      <alignment horizontal="center" vertical="center" wrapText="1"/>
    </xf>
    <xf numFmtId="165" fontId="25" fillId="6" borderId="28" xfId="20" applyNumberFormat="1" applyFont="1" applyFill="1" applyBorder="1" applyAlignment="1">
      <alignment horizontal="center" vertical="center" wrapText="1"/>
    </xf>
    <xf numFmtId="0" fontId="29" fillId="0" borderId="5" xfId="20" applyFont="1" applyBorder="1" applyAlignment="1">
      <alignment horizontal="center" vertical="center"/>
    </xf>
    <xf numFmtId="0" fontId="29" fillId="0" borderId="6" xfId="20" applyFont="1" applyBorder="1" applyAlignment="1">
      <alignment horizontal="center" vertical="center"/>
    </xf>
    <xf numFmtId="0" fontId="29" fillId="0" borderId="0" xfId="20" applyFont="1" applyAlignment="1">
      <alignment horizontal="center" vertical="center"/>
    </xf>
    <xf numFmtId="0" fontId="29" fillId="0" borderId="31" xfId="20" applyFont="1" applyBorder="1" applyAlignment="1">
      <alignment horizontal="center" vertical="center"/>
    </xf>
    <xf numFmtId="49" fontId="25" fillId="3" borderId="0" xfId="20" applyNumberFormat="1" applyFont="1" applyFill="1" applyAlignment="1">
      <alignment horizontal="center" vertical="center" wrapText="1"/>
    </xf>
    <xf numFmtId="49" fontId="25" fillId="3" borderId="31" xfId="20" applyNumberFormat="1" applyFont="1" applyFill="1" applyBorder="1" applyAlignment="1">
      <alignment horizontal="center" vertical="center" wrapText="1"/>
    </xf>
    <xf numFmtId="4" fontId="25" fillId="0" borderId="0" xfId="20" applyNumberFormat="1" applyFont="1" applyAlignment="1">
      <alignment horizontal="center" vertical="center"/>
    </xf>
    <xf numFmtId="0" fontId="29" fillId="6" borderId="15" xfId="0" applyFont="1" applyFill="1" applyBorder="1" applyAlignment="1">
      <alignment horizontal="center" vertical="center"/>
    </xf>
    <xf numFmtId="0" fontId="29" fillId="6" borderId="16" xfId="0" applyFont="1" applyFill="1" applyBorder="1" applyAlignment="1">
      <alignment horizontal="center" vertical="center"/>
    </xf>
    <xf numFmtId="0" fontId="33" fillId="0" borderId="0" xfId="20" applyFont="1" applyAlignment="1">
      <alignment horizontal="center" vertical="center" wrapText="1"/>
    </xf>
    <xf numFmtId="0" fontId="33" fillId="0" borderId="31" xfId="20" applyFont="1" applyBorder="1" applyAlignment="1">
      <alignment horizontal="center" vertical="center" wrapText="1"/>
    </xf>
    <xf numFmtId="0" fontId="25" fillId="0" borderId="0" xfId="20" applyFont="1" applyAlignment="1">
      <alignment horizontal="center" vertical="center" wrapText="1"/>
    </xf>
    <xf numFmtId="0" fontId="25" fillId="0" borderId="31" xfId="20" applyFont="1" applyBorder="1" applyAlignment="1">
      <alignment horizontal="center" vertical="center" wrapText="1"/>
    </xf>
    <xf numFmtId="0" fontId="54" fillId="0" borderId="0" xfId="20" applyFont="1" applyAlignment="1">
      <alignment horizontal="center" vertical="center" wrapText="1"/>
    </xf>
    <xf numFmtId="0" fontId="54" fillId="0" borderId="31" xfId="20" applyFont="1" applyBorder="1" applyAlignment="1">
      <alignment horizontal="center" vertical="center" wrapText="1"/>
    </xf>
    <xf numFmtId="0" fontId="33" fillId="3" borderId="31" xfId="0" applyFont="1" applyFill="1" applyBorder="1" applyAlignment="1">
      <alignment horizontal="center"/>
    </xf>
    <xf numFmtId="0" fontId="29" fillId="2" borderId="0" xfId="20" applyFont="1" applyFill="1" applyAlignment="1">
      <alignment horizontal="center" vertical="center"/>
    </xf>
    <xf numFmtId="0" fontId="25" fillId="2" borderId="31" xfId="20" applyFont="1" applyFill="1" applyBorder="1" applyAlignment="1">
      <alignment horizontal="left" vertical="center"/>
    </xf>
    <xf numFmtId="0" fontId="33" fillId="3" borderId="32" xfId="0" applyFont="1" applyFill="1" applyBorder="1" applyAlignment="1">
      <alignment horizontal="center"/>
    </xf>
    <xf numFmtId="0" fontId="25" fillId="3" borderId="31" xfId="0" applyFont="1" applyFill="1" applyBorder="1" applyAlignment="1">
      <alignment horizontal="center"/>
    </xf>
  </cellXfs>
  <cellStyles count="47">
    <cellStyle name="Čárka 2" xfId="25" xr:uid="{00000000-0005-0000-0000-000000000000}"/>
    <cellStyle name="Čárka 3" xfId="40" xr:uid="{00000000-0005-0000-0000-000001000000}"/>
    <cellStyle name="Čárka 3 2" xfId="44" xr:uid="{3C827362-F90A-4F40-8798-8F9FC6886D3C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9000000}"/>
    <cellStyle name="Měna 2 2" xfId="45" xr:uid="{1868784A-2853-44E6-814B-58A9576ED097}"/>
    <cellStyle name="Měna 3" xfId="46" xr:uid="{6A811A7C-9931-4C56-88F7-CF101305C9F1}"/>
    <cellStyle name="Normal 2" xfId="16" xr:uid="{00000000-0005-0000-0000-00000A000000}"/>
    <cellStyle name="Normal 2 2" xfId="31" xr:uid="{00000000-0005-0000-0000-00000B000000}"/>
    <cellStyle name="Normal 2_01. ELEKTROTVAROVKY" xfId="26" xr:uid="{00000000-0005-0000-0000-00000C000000}"/>
    <cellStyle name="Normal_Base complerta" xfId="11" xr:uid="{00000000-0005-0000-0000-00000D000000}"/>
    <cellStyle name="Normal_Hoja1" xfId="2" xr:uid="{00000000-0005-0000-0000-00000E000000}"/>
    <cellStyle name="Normal_Hoja1 3" xfId="7" xr:uid="{00000000-0005-0000-0000-000010000000}"/>
    <cellStyle name="Normální" xfId="0" builtinId="0"/>
    <cellStyle name="Normální 10" xfId="42" xr:uid="{98604E7C-1CB0-4E89-9C97-612CC1BBF730}"/>
    <cellStyle name="normální 2" xfId="5" xr:uid="{00000000-0005-0000-0000-000012000000}"/>
    <cellStyle name="Normální 2 2" xfId="14" xr:uid="{00000000-0005-0000-0000-000013000000}"/>
    <cellStyle name="normální 2 3" xfId="20" xr:uid="{00000000-0005-0000-0000-000014000000}"/>
    <cellStyle name="normální 2 4" xfId="18" xr:uid="{00000000-0005-0000-0000-000015000000}"/>
    <cellStyle name="normální 2 5" xfId="32" xr:uid="{00000000-0005-0000-0000-000016000000}"/>
    <cellStyle name="normální 2 6" xfId="33" xr:uid="{00000000-0005-0000-0000-000017000000}"/>
    <cellStyle name="normální 2 7" xfId="37" xr:uid="{00000000-0005-0000-0000-000018000000}"/>
    <cellStyle name="normální 2_01. ELEKTROTVAROVKY" xfId="27" xr:uid="{00000000-0005-0000-0000-000019000000}"/>
    <cellStyle name="normální 3" xfId="8" xr:uid="{00000000-0005-0000-0000-00001A000000}"/>
    <cellStyle name="normální 4" xfId="12" xr:uid="{00000000-0005-0000-0000-00001B000000}"/>
    <cellStyle name="normální 4 2" xfId="22" xr:uid="{00000000-0005-0000-0000-00001C000000}"/>
    <cellStyle name="normální 4 3" xfId="34" xr:uid="{00000000-0005-0000-0000-00001D000000}"/>
    <cellStyle name="normální 4_01. ELEKTROTVAROVKY" xfId="28" xr:uid="{00000000-0005-0000-0000-00001E000000}"/>
    <cellStyle name="normální 5" xfId="17" xr:uid="{00000000-0005-0000-0000-00001F000000}"/>
    <cellStyle name="Normální 6" xfId="30" xr:uid="{00000000-0005-0000-0000-000020000000}"/>
    <cellStyle name="Normální 7" xfId="36" xr:uid="{00000000-0005-0000-0000-000021000000}"/>
    <cellStyle name="Normální 8" xfId="38" xr:uid="{00000000-0005-0000-0000-000022000000}"/>
    <cellStyle name="Normální 9" xfId="39" xr:uid="{00000000-0005-0000-0000-000023000000}"/>
    <cellStyle name="Normální 9 2" xfId="43" xr:uid="{61D090A2-F99E-4581-A8FE-E87354A4EEFE}"/>
    <cellStyle name="normální_Rabatový list - MIRAD 2" xfId="10" xr:uid="{00000000-0005-0000-0000-000024000000}"/>
    <cellStyle name="Percent 2" xfId="29" xr:uid="{00000000-0005-0000-0000-000025000000}"/>
    <cellStyle name="procent 2" xfId="6" xr:uid="{00000000-0005-0000-0000-000026000000}"/>
    <cellStyle name="procent 2 2" xfId="21" xr:uid="{00000000-0005-0000-0000-000027000000}"/>
    <cellStyle name="procent 3" xfId="13" xr:uid="{00000000-0005-0000-0000-000028000000}"/>
    <cellStyle name="procent 3 2" xfId="23" xr:uid="{00000000-0005-0000-0000-000029000000}"/>
    <cellStyle name="procent 3 3" xfId="35" xr:uid="{00000000-0005-0000-0000-00002A000000}"/>
    <cellStyle name="Procenta" xfId="3" builtinId="5"/>
  </cellStyles>
  <dxfs count="0"/>
  <tableStyles count="0" defaultTableStyle="TableStyleMedium9" defaultPivotStyle="PivotStyleLight16"/>
  <colors>
    <mruColors>
      <color rgb="FF99DDF5"/>
      <color rgb="FF16A7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2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6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5.xml"/><Relationship Id="rId28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1.xml"/><Relationship Id="rId31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4.xml"/><Relationship Id="rId27" Type="http://schemas.openxmlformats.org/officeDocument/2006/relationships/sharedStrings" Target="sharedStrings.xml"/><Relationship Id="rId30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DISCOUNT CARD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eg"/><Relationship Id="rId13" Type="http://schemas.openxmlformats.org/officeDocument/2006/relationships/image" Target="../media/image44.jpeg"/><Relationship Id="rId18" Type="http://schemas.openxmlformats.org/officeDocument/2006/relationships/image" Target="../media/image49.png"/><Relationship Id="rId3" Type="http://schemas.openxmlformats.org/officeDocument/2006/relationships/hyperlink" Target="#'DISCOUNT CARD'!A1"/><Relationship Id="rId21" Type="http://schemas.openxmlformats.org/officeDocument/2006/relationships/image" Target="../media/image52.png"/><Relationship Id="rId7" Type="http://schemas.openxmlformats.org/officeDocument/2006/relationships/image" Target="../media/image38.jpeg"/><Relationship Id="rId12" Type="http://schemas.openxmlformats.org/officeDocument/2006/relationships/image" Target="../media/image43.jpeg"/><Relationship Id="rId17" Type="http://schemas.openxmlformats.org/officeDocument/2006/relationships/image" Target="../media/image48.png"/><Relationship Id="rId2" Type="http://schemas.openxmlformats.org/officeDocument/2006/relationships/image" Target="../media/image34.png"/><Relationship Id="rId16" Type="http://schemas.openxmlformats.org/officeDocument/2006/relationships/image" Target="../media/image47.jpeg"/><Relationship Id="rId20" Type="http://schemas.openxmlformats.org/officeDocument/2006/relationships/image" Target="../media/image51.png"/><Relationship Id="rId1" Type="http://schemas.openxmlformats.org/officeDocument/2006/relationships/image" Target="../media/image33.emf"/><Relationship Id="rId6" Type="http://schemas.openxmlformats.org/officeDocument/2006/relationships/image" Target="../media/image37.jpeg"/><Relationship Id="rId11" Type="http://schemas.openxmlformats.org/officeDocument/2006/relationships/image" Target="../media/image42.png"/><Relationship Id="rId5" Type="http://schemas.openxmlformats.org/officeDocument/2006/relationships/image" Target="../media/image36.jpeg"/><Relationship Id="rId15" Type="http://schemas.openxmlformats.org/officeDocument/2006/relationships/image" Target="../media/image46.jpeg"/><Relationship Id="rId10" Type="http://schemas.openxmlformats.org/officeDocument/2006/relationships/image" Target="../media/image41.png"/><Relationship Id="rId19" Type="http://schemas.openxmlformats.org/officeDocument/2006/relationships/image" Target="../media/image50.png"/><Relationship Id="rId4" Type="http://schemas.openxmlformats.org/officeDocument/2006/relationships/image" Target="../media/image35.jpeg"/><Relationship Id="rId9" Type="http://schemas.openxmlformats.org/officeDocument/2006/relationships/image" Target="../media/image40.jpeg"/><Relationship Id="rId14" Type="http://schemas.openxmlformats.org/officeDocument/2006/relationships/image" Target="../media/image45.jpeg"/><Relationship Id="rId22" Type="http://schemas.openxmlformats.org/officeDocument/2006/relationships/image" Target="../media/image5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jpeg"/><Relationship Id="rId3" Type="http://schemas.openxmlformats.org/officeDocument/2006/relationships/image" Target="../media/image55.jpeg"/><Relationship Id="rId7" Type="http://schemas.openxmlformats.org/officeDocument/2006/relationships/image" Target="../media/image59.jpeg"/><Relationship Id="rId2" Type="http://schemas.openxmlformats.org/officeDocument/2006/relationships/image" Target="../media/image54.jpeg"/><Relationship Id="rId1" Type="http://schemas.openxmlformats.org/officeDocument/2006/relationships/hyperlink" Target="#'DISCOUNT CARD'!A1"/><Relationship Id="rId6" Type="http://schemas.openxmlformats.org/officeDocument/2006/relationships/image" Target="../media/image58.jpeg"/><Relationship Id="rId5" Type="http://schemas.openxmlformats.org/officeDocument/2006/relationships/image" Target="../media/image57.jpeg"/><Relationship Id="rId4" Type="http://schemas.openxmlformats.org/officeDocument/2006/relationships/image" Target="../media/image56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jpeg"/><Relationship Id="rId1" Type="http://schemas.openxmlformats.org/officeDocument/2006/relationships/hyperlink" Target="#'DISCOUNT CARD'!A1"/><Relationship Id="rId5" Type="http://schemas.openxmlformats.org/officeDocument/2006/relationships/image" Target="../media/image64.png"/><Relationship Id="rId4" Type="http://schemas.openxmlformats.org/officeDocument/2006/relationships/image" Target="../media/image63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jpeg"/><Relationship Id="rId18" Type="http://schemas.openxmlformats.org/officeDocument/2006/relationships/image" Target="../media/image81.png"/><Relationship Id="rId26" Type="http://schemas.openxmlformats.org/officeDocument/2006/relationships/image" Target="../media/image89.png"/><Relationship Id="rId39" Type="http://schemas.openxmlformats.org/officeDocument/2006/relationships/image" Target="../media/image102.png"/><Relationship Id="rId21" Type="http://schemas.openxmlformats.org/officeDocument/2006/relationships/image" Target="../media/image84.png"/><Relationship Id="rId34" Type="http://schemas.openxmlformats.org/officeDocument/2006/relationships/image" Target="../media/image97.jpeg"/><Relationship Id="rId7" Type="http://schemas.openxmlformats.org/officeDocument/2006/relationships/image" Target="../media/image70.jpeg"/><Relationship Id="rId12" Type="http://schemas.openxmlformats.org/officeDocument/2006/relationships/image" Target="../media/image75.jpeg"/><Relationship Id="rId17" Type="http://schemas.openxmlformats.org/officeDocument/2006/relationships/image" Target="../media/image80.jpeg"/><Relationship Id="rId25" Type="http://schemas.openxmlformats.org/officeDocument/2006/relationships/image" Target="../media/image88.png"/><Relationship Id="rId33" Type="http://schemas.openxmlformats.org/officeDocument/2006/relationships/image" Target="../media/image96.png"/><Relationship Id="rId38" Type="http://schemas.openxmlformats.org/officeDocument/2006/relationships/image" Target="../media/image101.png"/><Relationship Id="rId2" Type="http://schemas.openxmlformats.org/officeDocument/2006/relationships/hyperlink" Target="#'DISCOUNT CARD'!A1"/><Relationship Id="rId16" Type="http://schemas.openxmlformats.org/officeDocument/2006/relationships/image" Target="../media/image79.png"/><Relationship Id="rId20" Type="http://schemas.openxmlformats.org/officeDocument/2006/relationships/image" Target="../media/image83.png"/><Relationship Id="rId29" Type="http://schemas.openxmlformats.org/officeDocument/2006/relationships/image" Target="../media/image92.png"/><Relationship Id="rId1" Type="http://schemas.openxmlformats.org/officeDocument/2006/relationships/image" Target="../media/image65.png"/><Relationship Id="rId6" Type="http://schemas.openxmlformats.org/officeDocument/2006/relationships/image" Target="../media/image69.png"/><Relationship Id="rId11" Type="http://schemas.openxmlformats.org/officeDocument/2006/relationships/image" Target="../media/image74.jpeg"/><Relationship Id="rId24" Type="http://schemas.openxmlformats.org/officeDocument/2006/relationships/image" Target="../media/image87.jpeg"/><Relationship Id="rId32" Type="http://schemas.openxmlformats.org/officeDocument/2006/relationships/image" Target="../media/image95.jpeg"/><Relationship Id="rId37" Type="http://schemas.openxmlformats.org/officeDocument/2006/relationships/image" Target="../media/image100.jpeg"/><Relationship Id="rId40" Type="http://schemas.openxmlformats.org/officeDocument/2006/relationships/image" Target="../media/image103.png"/><Relationship Id="rId5" Type="http://schemas.openxmlformats.org/officeDocument/2006/relationships/image" Target="../media/image68.png"/><Relationship Id="rId15" Type="http://schemas.openxmlformats.org/officeDocument/2006/relationships/image" Target="../media/image78.jpeg"/><Relationship Id="rId23" Type="http://schemas.openxmlformats.org/officeDocument/2006/relationships/image" Target="../media/image86.png"/><Relationship Id="rId28" Type="http://schemas.openxmlformats.org/officeDocument/2006/relationships/image" Target="../media/image91.jpeg"/><Relationship Id="rId36" Type="http://schemas.openxmlformats.org/officeDocument/2006/relationships/image" Target="../media/image99.jpeg"/><Relationship Id="rId10" Type="http://schemas.openxmlformats.org/officeDocument/2006/relationships/image" Target="../media/image73.jpeg"/><Relationship Id="rId19" Type="http://schemas.openxmlformats.org/officeDocument/2006/relationships/image" Target="../media/image82.png"/><Relationship Id="rId31" Type="http://schemas.openxmlformats.org/officeDocument/2006/relationships/image" Target="../media/image94.png"/><Relationship Id="rId4" Type="http://schemas.openxmlformats.org/officeDocument/2006/relationships/image" Target="../media/image67.jpeg"/><Relationship Id="rId9" Type="http://schemas.openxmlformats.org/officeDocument/2006/relationships/image" Target="../media/image72.png"/><Relationship Id="rId14" Type="http://schemas.openxmlformats.org/officeDocument/2006/relationships/image" Target="../media/image77.jpeg"/><Relationship Id="rId22" Type="http://schemas.openxmlformats.org/officeDocument/2006/relationships/image" Target="../media/image85.jpeg"/><Relationship Id="rId27" Type="http://schemas.openxmlformats.org/officeDocument/2006/relationships/image" Target="../media/image90.png"/><Relationship Id="rId30" Type="http://schemas.openxmlformats.org/officeDocument/2006/relationships/image" Target="../media/image93.png"/><Relationship Id="rId35" Type="http://schemas.openxmlformats.org/officeDocument/2006/relationships/image" Target="../media/image98.png"/><Relationship Id="rId8" Type="http://schemas.openxmlformats.org/officeDocument/2006/relationships/image" Target="../media/image71.png"/><Relationship Id="rId3" Type="http://schemas.openxmlformats.org/officeDocument/2006/relationships/image" Target="../media/image66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jpeg"/><Relationship Id="rId13" Type="http://schemas.openxmlformats.org/officeDocument/2006/relationships/image" Target="../media/image115.jpeg"/><Relationship Id="rId18" Type="http://schemas.openxmlformats.org/officeDocument/2006/relationships/image" Target="../media/image120.jpeg"/><Relationship Id="rId26" Type="http://schemas.openxmlformats.org/officeDocument/2006/relationships/image" Target="../media/image128.png"/><Relationship Id="rId3" Type="http://schemas.openxmlformats.org/officeDocument/2006/relationships/image" Target="../media/image105.jpeg"/><Relationship Id="rId21" Type="http://schemas.openxmlformats.org/officeDocument/2006/relationships/image" Target="../media/image123.jpeg"/><Relationship Id="rId7" Type="http://schemas.openxmlformats.org/officeDocument/2006/relationships/image" Target="../media/image109.jpeg"/><Relationship Id="rId12" Type="http://schemas.openxmlformats.org/officeDocument/2006/relationships/image" Target="../media/image114.jpeg"/><Relationship Id="rId17" Type="http://schemas.openxmlformats.org/officeDocument/2006/relationships/image" Target="../media/image119.jpeg"/><Relationship Id="rId25" Type="http://schemas.openxmlformats.org/officeDocument/2006/relationships/image" Target="../media/image127.png"/><Relationship Id="rId2" Type="http://schemas.openxmlformats.org/officeDocument/2006/relationships/image" Target="../media/image104.jpeg"/><Relationship Id="rId16" Type="http://schemas.openxmlformats.org/officeDocument/2006/relationships/image" Target="../media/image118.jpeg"/><Relationship Id="rId20" Type="http://schemas.openxmlformats.org/officeDocument/2006/relationships/image" Target="../media/image122.jpeg"/><Relationship Id="rId29" Type="http://schemas.openxmlformats.org/officeDocument/2006/relationships/image" Target="../media/image131.png"/><Relationship Id="rId1" Type="http://schemas.openxmlformats.org/officeDocument/2006/relationships/hyperlink" Target="#'DISCOUNT CARD'!A1"/><Relationship Id="rId6" Type="http://schemas.openxmlformats.org/officeDocument/2006/relationships/image" Target="../media/image108.jpeg"/><Relationship Id="rId11" Type="http://schemas.openxmlformats.org/officeDocument/2006/relationships/image" Target="../media/image113.jpeg"/><Relationship Id="rId24" Type="http://schemas.openxmlformats.org/officeDocument/2006/relationships/image" Target="../media/image126.png"/><Relationship Id="rId5" Type="http://schemas.openxmlformats.org/officeDocument/2006/relationships/image" Target="../media/image107.jpeg"/><Relationship Id="rId15" Type="http://schemas.openxmlformats.org/officeDocument/2006/relationships/image" Target="../media/image117.jpeg"/><Relationship Id="rId23" Type="http://schemas.openxmlformats.org/officeDocument/2006/relationships/image" Target="../media/image125.jpeg"/><Relationship Id="rId28" Type="http://schemas.openxmlformats.org/officeDocument/2006/relationships/image" Target="../media/image130.png"/><Relationship Id="rId10" Type="http://schemas.openxmlformats.org/officeDocument/2006/relationships/image" Target="../media/image112.jpeg"/><Relationship Id="rId19" Type="http://schemas.openxmlformats.org/officeDocument/2006/relationships/image" Target="../media/image121.png"/><Relationship Id="rId31" Type="http://schemas.openxmlformats.org/officeDocument/2006/relationships/image" Target="../media/image133.png"/><Relationship Id="rId4" Type="http://schemas.openxmlformats.org/officeDocument/2006/relationships/image" Target="../media/image106.jpeg"/><Relationship Id="rId9" Type="http://schemas.openxmlformats.org/officeDocument/2006/relationships/image" Target="../media/image111.jpeg"/><Relationship Id="rId14" Type="http://schemas.openxmlformats.org/officeDocument/2006/relationships/image" Target="../media/image116.jpeg"/><Relationship Id="rId22" Type="http://schemas.openxmlformats.org/officeDocument/2006/relationships/image" Target="../media/image124.jpeg"/><Relationship Id="rId27" Type="http://schemas.openxmlformats.org/officeDocument/2006/relationships/image" Target="../media/image129.jpeg"/><Relationship Id="rId30" Type="http://schemas.openxmlformats.org/officeDocument/2006/relationships/image" Target="../media/image13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png"/><Relationship Id="rId13" Type="http://schemas.openxmlformats.org/officeDocument/2006/relationships/image" Target="../media/image145.png"/><Relationship Id="rId18" Type="http://schemas.openxmlformats.org/officeDocument/2006/relationships/image" Target="../media/image150.jpeg"/><Relationship Id="rId26" Type="http://schemas.openxmlformats.org/officeDocument/2006/relationships/image" Target="../media/image157.png"/><Relationship Id="rId3" Type="http://schemas.openxmlformats.org/officeDocument/2006/relationships/image" Target="../media/image135.jpeg"/><Relationship Id="rId21" Type="http://schemas.openxmlformats.org/officeDocument/2006/relationships/image" Target="../media/image153.jpeg"/><Relationship Id="rId7" Type="http://schemas.openxmlformats.org/officeDocument/2006/relationships/image" Target="../media/image139.jpeg"/><Relationship Id="rId12" Type="http://schemas.openxmlformats.org/officeDocument/2006/relationships/image" Target="../media/image144.png"/><Relationship Id="rId17" Type="http://schemas.openxmlformats.org/officeDocument/2006/relationships/image" Target="../media/image149.jpeg"/><Relationship Id="rId25" Type="http://schemas.openxmlformats.org/officeDocument/2006/relationships/image" Target="../media/image156.jpeg"/><Relationship Id="rId2" Type="http://schemas.openxmlformats.org/officeDocument/2006/relationships/image" Target="../media/image134.jpeg"/><Relationship Id="rId16" Type="http://schemas.openxmlformats.org/officeDocument/2006/relationships/image" Target="../media/image148.jpeg"/><Relationship Id="rId20" Type="http://schemas.openxmlformats.org/officeDocument/2006/relationships/image" Target="../media/image152.jpeg"/><Relationship Id="rId29" Type="http://schemas.openxmlformats.org/officeDocument/2006/relationships/image" Target="../media/image133.png"/><Relationship Id="rId1" Type="http://schemas.openxmlformats.org/officeDocument/2006/relationships/hyperlink" Target="#'DISCOUNT CARD'!A1"/><Relationship Id="rId6" Type="http://schemas.openxmlformats.org/officeDocument/2006/relationships/image" Target="../media/image138.jpeg"/><Relationship Id="rId11" Type="http://schemas.openxmlformats.org/officeDocument/2006/relationships/image" Target="../media/image143.jpeg"/><Relationship Id="rId24" Type="http://schemas.openxmlformats.org/officeDocument/2006/relationships/image" Target="../media/image155.png"/><Relationship Id="rId5" Type="http://schemas.openxmlformats.org/officeDocument/2006/relationships/image" Target="../media/image137.png"/><Relationship Id="rId15" Type="http://schemas.openxmlformats.org/officeDocument/2006/relationships/image" Target="../media/image147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32.png"/><Relationship Id="rId10" Type="http://schemas.openxmlformats.org/officeDocument/2006/relationships/image" Target="../media/image142.png"/><Relationship Id="rId19" Type="http://schemas.openxmlformats.org/officeDocument/2006/relationships/image" Target="../media/image151.jpeg"/><Relationship Id="rId4" Type="http://schemas.openxmlformats.org/officeDocument/2006/relationships/image" Target="../media/image136.png"/><Relationship Id="rId9" Type="http://schemas.openxmlformats.org/officeDocument/2006/relationships/image" Target="../media/image141.jpeg"/><Relationship Id="rId14" Type="http://schemas.openxmlformats.org/officeDocument/2006/relationships/image" Target="../media/image146.jpeg"/><Relationship Id="rId22" Type="http://schemas.openxmlformats.org/officeDocument/2006/relationships/image" Target="../media/image154.png"/><Relationship Id="rId27" Type="http://schemas.openxmlformats.org/officeDocument/2006/relationships/image" Target="../media/image158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png"/><Relationship Id="rId3" Type="http://schemas.openxmlformats.org/officeDocument/2006/relationships/image" Target="../media/image160.png"/><Relationship Id="rId7" Type="http://schemas.openxmlformats.org/officeDocument/2006/relationships/image" Target="../media/image164.png"/><Relationship Id="rId2" Type="http://schemas.openxmlformats.org/officeDocument/2006/relationships/image" Target="../media/image159.jpeg"/><Relationship Id="rId1" Type="http://schemas.openxmlformats.org/officeDocument/2006/relationships/hyperlink" Target="#'DISCOUNT CARD'!A1"/><Relationship Id="rId6" Type="http://schemas.openxmlformats.org/officeDocument/2006/relationships/image" Target="../media/image163.png"/><Relationship Id="rId5" Type="http://schemas.openxmlformats.org/officeDocument/2006/relationships/image" Target="../media/image162.png"/><Relationship Id="rId4" Type="http://schemas.openxmlformats.org/officeDocument/2006/relationships/image" Target="../media/image161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emf"/><Relationship Id="rId13" Type="http://schemas.openxmlformats.org/officeDocument/2006/relationships/image" Target="../media/image177.jpeg"/><Relationship Id="rId3" Type="http://schemas.openxmlformats.org/officeDocument/2006/relationships/image" Target="../media/image168.emf"/><Relationship Id="rId7" Type="http://schemas.openxmlformats.org/officeDocument/2006/relationships/image" Target="../media/image172.emf"/><Relationship Id="rId12" Type="http://schemas.openxmlformats.org/officeDocument/2006/relationships/image" Target="../media/image176.jpeg"/><Relationship Id="rId2" Type="http://schemas.openxmlformats.org/officeDocument/2006/relationships/image" Target="../media/image167.emf"/><Relationship Id="rId1" Type="http://schemas.openxmlformats.org/officeDocument/2006/relationships/image" Target="../media/image166.emf"/><Relationship Id="rId6" Type="http://schemas.openxmlformats.org/officeDocument/2006/relationships/image" Target="../media/image171.emf"/><Relationship Id="rId11" Type="http://schemas.openxmlformats.org/officeDocument/2006/relationships/hyperlink" Target="#'DISCOUNT CARD'!A1"/><Relationship Id="rId5" Type="http://schemas.openxmlformats.org/officeDocument/2006/relationships/image" Target="../media/image170.emf"/><Relationship Id="rId10" Type="http://schemas.openxmlformats.org/officeDocument/2006/relationships/image" Target="../media/image175.emf"/><Relationship Id="rId4" Type="http://schemas.openxmlformats.org/officeDocument/2006/relationships/image" Target="../media/image169.emf"/><Relationship Id="rId9" Type="http://schemas.openxmlformats.org/officeDocument/2006/relationships/image" Target="../media/image174.emf"/><Relationship Id="rId14" Type="http://schemas.openxmlformats.org/officeDocument/2006/relationships/image" Target="../media/image178.jpe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3.jpeg"/><Relationship Id="rId21" Type="http://schemas.openxmlformats.org/officeDocument/2006/relationships/image" Target="../media/image198.jpeg"/><Relationship Id="rId34" Type="http://schemas.openxmlformats.org/officeDocument/2006/relationships/image" Target="../media/image211.jpeg"/><Relationship Id="rId42" Type="http://schemas.openxmlformats.org/officeDocument/2006/relationships/image" Target="../media/image219.jpeg"/><Relationship Id="rId47" Type="http://schemas.openxmlformats.org/officeDocument/2006/relationships/image" Target="../media/image224.jpeg"/><Relationship Id="rId50" Type="http://schemas.openxmlformats.org/officeDocument/2006/relationships/image" Target="../media/image227.jpeg"/><Relationship Id="rId55" Type="http://schemas.openxmlformats.org/officeDocument/2006/relationships/image" Target="../media/image232.png"/><Relationship Id="rId63" Type="http://schemas.openxmlformats.org/officeDocument/2006/relationships/image" Target="../media/image238.png"/><Relationship Id="rId7" Type="http://schemas.openxmlformats.org/officeDocument/2006/relationships/image" Target="../media/image184.png"/><Relationship Id="rId2" Type="http://schemas.openxmlformats.org/officeDocument/2006/relationships/image" Target="../media/image179.jpeg"/><Relationship Id="rId16" Type="http://schemas.openxmlformats.org/officeDocument/2006/relationships/image" Target="../media/image193.jpeg"/><Relationship Id="rId29" Type="http://schemas.openxmlformats.org/officeDocument/2006/relationships/image" Target="../media/image206.jpeg"/><Relationship Id="rId11" Type="http://schemas.openxmlformats.org/officeDocument/2006/relationships/image" Target="../media/image188.jpeg"/><Relationship Id="rId24" Type="http://schemas.openxmlformats.org/officeDocument/2006/relationships/image" Target="../media/image201.jpeg"/><Relationship Id="rId32" Type="http://schemas.openxmlformats.org/officeDocument/2006/relationships/image" Target="../media/image209.jpeg"/><Relationship Id="rId37" Type="http://schemas.openxmlformats.org/officeDocument/2006/relationships/image" Target="../media/image214.png"/><Relationship Id="rId40" Type="http://schemas.openxmlformats.org/officeDocument/2006/relationships/image" Target="../media/image217.jpeg"/><Relationship Id="rId45" Type="http://schemas.openxmlformats.org/officeDocument/2006/relationships/image" Target="../media/image222.jpeg"/><Relationship Id="rId53" Type="http://schemas.openxmlformats.org/officeDocument/2006/relationships/image" Target="../media/image230.jpeg"/><Relationship Id="rId58" Type="http://schemas.openxmlformats.org/officeDocument/2006/relationships/image" Target="../media/image132.png"/><Relationship Id="rId66" Type="http://schemas.openxmlformats.org/officeDocument/2006/relationships/image" Target="../media/image241.png"/><Relationship Id="rId5" Type="http://schemas.openxmlformats.org/officeDocument/2006/relationships/image" Target="../media/image182.png"/><Relationship Id="rId61" Type="http://schemas.microsoft.com/office/2007/relationships/hdphoto" Target="../media/hdphoto1.wdp"/><Relationship Id="rId19" Type="http://schemas.openxmlformats.org/officeDocument/2006/relationships/image" Target="../media/image196.png"/><Relationship Id="rId14" Type="http://schemas.openxmlformats.org/officeDocument/2006/relationships/image" Target="../media/image191.jpeg"/><Relationship Id="rId22" Type="http://schemas.openxmlformats.org/officeDocument/2006/relationships/image" Target="../media/image199.jpeg"/><Relationship Id="rId27" Type="http://schemas.openxmlformats.org/officeDocument/2006/relationships/image" Target="../media/image204.jpeg"/><Relationship Id="rId30" Type="http://schemas.openxmlformats.org/officeDocument/2006/relationships/image" Target="../media/image207.jpeg"/><Relationship Id="rId35" Type="http://schemas.openxmlformats.org/officeDocument/2006/relationships/image" Target="../media/image212.png"/><Relationship Id="rId43" Type="http://schemas.openxmlformats.org/officeDocument/2006/relationships/image" Target="../media/image220.jpeg"/><Relationship Id="rId48" Type="http://schemas.openxmlformats.org/officeDocument/2006/relationships/image" Target="../media/image225.jpeg"/><Relationship Id="rId56" Type="http://schemas.openxmlformats.org/officeDocument/2006/relationships/image" Target="../media/image233.jpeg"/><Relationship Id="rId64" Type="http://schemas.openxmlformats.org/officeDocument/2006/relationships/image" Target="../media/image239.png"/><Relationship Id="rId8" Type="http://schemas.openxmlformats.org/officeDocument/2006/relationships/image" Target="../media/image185.png"/><Relationship Id="rId51" Type="http://schemas.openxmlformats.org/officeDocument/2006/relationships/image" Target="../media/image228.jpeg"/><Relationship Id="rId3" Type="http://schemas.openxmlformats.org/officeDocument/2006/relationships/image" Target="../media/image180.png"/><Relationship Id="rId12" Type="http://schemas.openxmlformats.org/officeDocument/2006/relationships/image" Target="../media/image189.jpeg"/><Relationship Id="rId17" Type="http://schemas.openxmlformats.org/officeDocument/2006/relationships/image" Target="../media/image194.jpeg"/><Relationship Id="rId25" Type="http://schemas.openxmlformats.org/officeDocument/2006/relationships/image" Target="../media/image202.jpeg"/><Relationship Id="rId33" Type="http://schemas.openxmlformats.org/officeDocument/2006/relationships/image" Target="../media/image210.jpeg"/><Relationship Id="rId38" Type="http://schemas.openxmlformats.org/officeDocument/2006/relationships/image" Target="../media/image215.jpeg"/><Relationship Id="rId46" Type="http://schemas.openxmlformats.org/officeDocument/2006/relationships/image" Target="../media/image223.png"/><Relationship Id="rId59" Type="http://schemas.openxmlformats.org/officeDocument/2006/relationships/image" Target="../media/image235.png"/><Relationship Id="rId20" Type="http://schemas.openxmlformats.org/officeDocument/2006/relationships/image" Target="../media/image197.jpeg"/><Relationship Id="rId41" Type="http://schemas.openxmlformats.org/officeDocument/2006/relationships/image" Target="../media/image218.jpeg"/><Relationship Id="rId54" Type="http://schemas.openxmlformats.org/officeDocument/2006/relationships/image" Target="../media/image231.jpeg"/><Relationship Id="rId62" Type="http://schemas.openxmlformats.org/officeDocument/2006/relationships/image" Target="../media/image237.png"/><Relationship Id="rId1" Type="http://schemas.openxmlformats.org/officeDocument/2006/relationships/hyperlink" Target="#'DISCOUNT CARD'!A1"/><Relationship Id="rId6" Type="http://schemas.openxmlformats.org/officeDocument/2006/relationships/image" Target="../media/image183.jpeg"/><Relationship Id="rId15" Type="http://schemas.openxmlformats.org/officeDocument/2006/relationships/image" Target="../media/image192.jpeg"/><Relationship Id="rId23" Type="http://schemas.openxmlformats.org/officeDocument/2006/relationships/image" Target="../media/image200.jpeg"/><Relationship Id="rId28" Type="http://schemas.openxmlformats.org/officeDocument/2006/relationships/image" Target="../media/image205.jpeg"/><Relationship Id="rId36" Type="http://schemas.openxmlformats.org/officeDocument/2006/relationships/image" Target="../media/image213.png"/><Relationship Id="rId49" Type="http://schemas.openxmlformats.org/officeDocument/2006/relationships/image" Target="../media/image226.png"/><Relationship Id="rId57" Type="http://schemas.openxmlformats.org/officeDocument/2006/relationships/image" Target="../media/image234.jpeg"/><Relationship Id="rId10" Type="http://schemas.openxmlformats.org/officeDocument/2006/relationships/image" Target="../media/image187.jpeg"/><Relationship Id="rId31" Type="http://schemas.openxmlformats.org/officeDocument/2006/relationships/image" Target="../media/image208.jpeg"/><Relationship Id="rId44" Type="http://schemas.openxmlformats.org/officeDocument/2006/relationships/image" Target="../media/image221.jpeg"/><Relationship Id="rId52" Type="http://schemas.openxmlformats.org/officeDocument/2006/relationships/image" Target="../media/image229.png"/><Relationship Id="rId60" Type="http://schemas.openxmlformats.org/officeDocument/2006/relationships/image" Target="../media/image236.png"/><Relationship Id="rId65" Type="http://schemas.openxmlformats.org/officeDocument/2006/relationships/image" Target="../media/image240.png"/><Relationship Id="rId4" Type="http://schemas.openxmlformats.org/officeDocument/2006/relationships/image" Target="../media/image181.png"/><Relationship Id="rId9" Type="http://schemas.openxmlformats.org/officeDocument/2006/relationships/image" Target="../media/image186.jpeg"/><Relationship Id="rId13" Type="http://schemas.openxmlformats.org/officeDocument/2006/relationships/image" Target="../media/image190.jpeg"/><Relationship Id="rId18" Type="http://schemas.openxmlformats.org/officeDocument/2006/relationships/image" Target="../media/image195.jpeg"/><Relationship Id="rId39" Type="http://schemas.openxmlformats.org/officeDocument/2006/relationships/image" Target="../media/image216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7.jpeg"/><Relationship Id="rId13" Type="http://schemas.openxmlformats.org/officeDocument/2006/relationships/image" Target="../media/image252.png"/><Relationship Id="rId18" Type="http://schemas.openxmlformats.org/officeDocument/2006/relationships/image" Target="../media/image257.jpeg"/><Relationship Id="rId3" Type="http://schemas.openxmlformats.org/officeDocument/2006/relationships/image" Target="../media/image136.png"/><Relationship Id="rId21" Type="http://schemas.openxmlformats.org/officeDocument/2006/relationships/image" Target="../media/image260.jpeg"/><Relationship Id="rId7" Type="http://schemas.openxmlformats.org/officeDocument/2006/relationships/image" Target="../media/image246.jpeg"/><Relationship Id="rId12" Type="http://schemas.openxmlformats.org/officeDocument/2006/relationships/image" Target="../media/image251.jpeg"/><Relationship Id="rId17" Type="http://schemas.openxmlformats.org/officeDocument/2006/relationships/image" Target="../media/image256.jpeg"/><Relationship Id="rId2" Type="http://schemas.openxmlformats.org/officeDocument/2006/relationships/image" Target="../media/image242.jpeg"/><Relationship Id="rId16" Type="http://schemas.openxmlformats.org/officeDocument/2006/relationships/image" Target="../media/image255.jpeg"/><Relationship Id="rId20" Type="http://schemas.openxmlformats.org/officeDocument/2006/relationships/image" Target="../media/image259.jpeg"/><Relationship Id="rId1" Type="http://schemas.openxmlformats.org/officeDocument/2006/relationships/hyperlink" Target="#'DISCOUNT CARD'!A1"/><Relationship Id="rId6" Type="http://schemas.openxmlformats.org/officeDocument/2006/relationships/image" Target="../media/image245.jpeg"/><Relationship Id="rId11" Type="http://schemas.openxmlformats.org/officeDocument/2006/relationships/image" Target="../media/image250.jpeg"/><Relationship Id="rId24" Type="http://schemas.openxmlformats.org/officeDocument/2006/relationships/image" Target="../media/image263.png"/><Relationship Id="rId5" Type="http://schemas.openxmlformats.org/officeDocument/2006/relationships/image" Target="../media/image244.jpeg"/><Relationship Id="rId15" Type="http://schemas.openxmlformats.org/officeDocument/2006/relationships/image" Target="../media/image254.jpeg"/><Relationship Id="rId23" Type="http://schemas.openxmlformats.org/officeDocument/2006/relationships/image" Target="../media/image262.jpeg"/><Relationship Id="rId10" Type="http://schemas.openxmlformats.org/officeDocument/2006/relationships/image" Target="../media/image249.png"/><Relationship Id="rId19" Type="http://schemas.openxmlformats.org/officeDocument/2006/relationships/image" Target="../media/image258.jpeg"/><Relationship Id="rId4" Type="http://schemas.openxmlformats.org/officeDocument/2006/relationships/image" Target="../media/image243.jpeg"/><Relationship Id="rId9" Type="http://schemas.openxmlformats.org/officeDocument/2006/relationships/image" Target="../media/image248.png"/><Relationship Id="rId14" Type="http://schemas.openxmlformats.org/officeDocument/2006/relationships/image" Target="../media/image253.jpeg"/><Relationship Id="rId22" Type="http://schemas.openxmlformats.org/officeDocument/2006/relationships/image" Target="../media/image261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0.png"/><Relationship Id="rId3" Type="http://schemas.openxmlformats.org/officeDocument/2006/relationships/image" Target="../media/image265.png"/><Relationship Id="rId7" Type="http://schemas.openxmlformats.org/officeDocument/2006/relationships/image" Target="../media/image269.jpeg"/><Relationship Id="rId2" Type="http://schemas.openxmlformats.org/officeDocument/2006/relationships/image" Target="../media/image264.jpeg"/><Relationship Id="rId1" Type="http://schemas.openxmlformats.org/officeDocument/2006/relationships/hyperlink" Target="#'DISCOUNT CARD'!A1"/><Relationship Id="rId6" Type="http://schemas.openxmlformats.org/officeDocument/2006/relationships/image" Target="../media/image268.png"/><Relationship Id="rId11" Type="http://schemas.openxmlformats.org/officeDocument/2006/relationships/image" Target="../media/image273.png"/><Relationship Id="rId5" Type="http://schemas.openxmlformats.org/officeDocument/2006/relationships/image" Target="../media/image267.jpeg"/><Relationship Id="rId10" Type="http://schemas.openxmlformats.org/officeDocument/2006/relationships/image" Target="../media/image272.jpeg"/><Relationship Id="rId4" Type="http://schemas.openxmlformats.org/officeDocument/2006/relationships/image" Target="../media/image266.jpeg"/><Relationship Id="rId9" Type="http://schemas.openxmlformats.org/officeDocument/2006/relationships/image" Target="../media/image271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9.jpeg"/><Relationship Id="rId13" Type="http://schemas.openxmlformats.org/officeDocument/2006/relationships/image" Target="../media/image283.png"/><Relationship Id="rId3" Type="http://schemas.openxmlformats.org/officeDocument/2006/relationships/image" Target="../media/image274.png"/><Relationship Id="rId7" Type="http://schemas.openxmlformats.org/officeDocument/2006/relationships/image" Target="../media/image278.jpeg"/><Relationship Id="rId12" Type="http://schemas.openxmlformats.org/officeDocument/2006/relationships/image" Target="../media/image282.png"/><Relationship Id="rId17" Type="http://schemas.openxmlformats.org/officeDocument/2006/relationships/image" Target="../media/image287.jpeg"/><Relationship Id="rId2" Type="http://schemas.openxmlformats.org/officeDocument/2006/relationships/image" Target="../media/image264.jpeg"/><Relationship Id="rId16" Type="http://schemas.openxmlformats.org/officeDocument/2006/relationships/image" Target="../media/image286.jpeg"/><Relationship Id="rId1" Type="http://schemas.openxmlformats.org/officeDocument/2006/relationships/hyperlink" Target="#'DISCOUNT CARD'!A1"/><Relationship Id="rId6" Type="http://schemas.openxmlformats.org/officeDocument/2006/relationships/image" Target="../media/image277.jpeg"/><Relationship Id="rId11" Type="http://schemas.openxmlformats.org/officeDocument/2006/relationships/image" Target="../media/image281.png"/><Relationship Id="rId5" Type="http://schemas.openxmlformats.org/officeDocument/2006/relationships/image" Target="../media/image276.jpeg"/><Relationship Id="rId15" Type="http://schemas.openxmlformats.org/officeDocument/2006/relationships/image" Target="../media/image285.jpeg"/><Relationship Id="rId10" Type="http://schemas.openxmlformats.org/officeDocument/2006/relationships/image" Target="../media/image280.jpeg"/><Relationship Id="rId4" Type="http://schemas.openxmlformats.org/officeDocument/2006/relationships/image" Target="../media/image275.jpeg"/><Relationship Id="rId9" Type="http://schemas.openxmlformats.org/officeDocument/2006/relationships/image" Target="../media/image100.jpeg"/><Relationship Id="rId14" Type="http://schemas.openxmlformats.org/officeDocument/2006/relationships/image" Target="../media/image284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9.png"/><Relationship Id="rId2" Type="http://schemas.openxmlformats.org/officeDocument/2006/relationships/image" Target="../media/image288.jpeg"/><Relationship Id="rId1" Type="http://schemas.openxmlformats.org/officeDocument/2006/relationships/hyperlink" Target="#'DISCOUNT CARD'!A1"/><Relationship Id="rId4" Type="http://schemas.openxmlformats.org/officeDocument/2006/relationships/image" Target="../media/image290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hyperlink" Target="#'DISCOUNT CARD'!A1"/><Relationship Id="rId2" Type="http://schemas.openxmlformats.org/officeDocument/2006/relationships/image" Target="../media/image292.emf"/><Relationship Id="rId1" Type="http://schemas.openxmlformats.org/officeDocument/2006/relationships/image" Target="../media/image291.emf"/><Relationship Id="rId5" Type="http://schemas.openxmlformats.org/officeDocument/2006/relationships/image" Target="../media/image293.jpeg"/><Relationship Id="rId4" Type="http://schemas.openxmlformats.org/officeDocument/2006/relationships/image" Target="../media/image242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DISCOUNT CARD'!A1"/><Relationship Id="rId2" Type="http://schemas.openxmlformats.org/officeDocument/2006/relationships/image" Target="../media/image292.emf"/><Relationship Id="rId1" Type="http://schemas.openxmlformats.org/officeDocument/2006/relationships/image" Target="../media/image291.emf"/><Relationship Id="rId5" Type="http://schemas.openxmlformats.org/officeDocument/2006/relationships/image" Target="../media/image295.png"/><Relationship Id="rId4" Type="http://schemas.openxmlformats.org/officeDocument/2006/relationships/image" Target="../media/image294.jpe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8.png"/><Relationship Id="rId18" Type="http://schemas.openxmlformats.org/officeDocument/2006/relationships/image" Target="../media/image313.png"/><Relationship Id="rId26" Type="http://schemas.openxmlformats.org/officeDocument/2006/relationships/image" Target="../media/image321.png"/><Relationship Id="rId39" Type="http://schemas.openxmlformats.org/officeDocument/2006/relationships/hyperlink" Target="#'DISCOUNT CARD'!A1"/><Relationship Id="rId21" Type="http://schemas.openxmlformats.org/officeDocument/2006/relationships/image" Target="../media/image316.png"/><Relationship Id="rId34" Type="http://schemas.openxmlformats.org/officeDocument/2006/relationships/image" Target="../media/image329.png"/><Relationship Id="rId42" Type="http://schemas.openxmlformats.org/officeDocument/2006/relationships/image" Target="../media/image335.emf"/><Relationship Id="rId7" Type="http://schemas.openxmlformats.org/officeDocument/2006/relationships/image" Target="../media/image302.png"/><Relationship Id="rId2" Type="http://schemas.openxmlformats.org/officeDocument/2006/relationships/image" Target="../media/image297.png"/><Relationship Id="rId16" Type="http://schemas.openxmlformats.org/officeDocument/2006/relationships/image" Target="../media/image311.png"/><Relationship Id="rId20" Type="http://schemas.openxmlformats.org/officeDocument/2006/relationships/image" Target="../media/image315.png"/><Relationship Id="rId29" Type="http://schemas.openxmlformats.org/officeDocument/2006/relationships/image" Target="../media/image324.png"/><Relationship Id="rId41" Type="http://schemas.openxmlformats.org/officeDocument/2006/relationships/image" Target="../media/image334.emf"/><Relationship Id="rId1" Type="http://schemas.openxmlformats.org/officeDocument/2006/relationships/image" Target="../media/image296.png"/><Relationship Id="rId6" Type="http://schemas.openxmlformats.org/officeDocument/2006/relationships/image" Target="../media/image301.png"/><Relationship Id="rId11" Type="http://schemas.openxmlformats.org/officeDocument/2006/relationships/image" Target="../media/image306.png"/><Relationship Id="rId24" Type="http://schemas.openxmlformats.org/officeDocument/2006/relationships/image" Target="../media/image319.png"/><Relationship Id="rId32" Type="http://schemas.openxmlformats.org/officeDocument/2006/relationships/image" Target="../media/image327.png"/><Relationship Id="rId37" Type="http://schemas.openxmlformats.org/officeDocument/2006/relationships/image" Target="../media/image332.jpeg"/><Relationship Id="rId40" Type="http://schemas.openxmlformats.org/officeDocument/2006/relationships/image" Target="../media/image294.jpeg"/><Relationship Id="rId5" Type="http://schemas.openxmlformats.org/officeDocument/2006/relationships/image" Target="../media/image300.png"/><Relationship Id="rId15" Type="http://schemas.openxmlformats.org/officeDocument/2006/relationships/image" Target="../media/image310.png"/><Relationship Id="rId23" Type="http://schemas.openxmlformats.org/officeDocument/2006/relationships/image" Target="../media/image318.png"/><Relationship Id="rId28" Type="http://schemas.openxmlformats.org/officeDocument/2006/relationships/image" Target="../media/image323.png"/><Relationship Id="rId36" Type="http://schemas.openxmlformats.org/officeDocument/2006/relationships/image" Target="../media/image331.jpg"/><Relationship Id="rId10" Type="http://schemas.openxmlformats.org/officeDocument/2006/relationships/image" Target="../media/image305.png"/><Relationship Id="rId19" Type="http://schemas.openxmlformats.org/officeDocument/2006/relationships/image" Target="../media/image314.png"/><Relationship Id="rId31" Type="http://schemas.openxmlformats.org/officeDocument/2006/relationships/image" Target="../media/image326.png"/><Relationship Id="rId44" Type="http://schemas.openxmlformats.org/officeDocument/2006/relationships/image" Target="../media/image337.png"/><Relationship Id="rId4" Type="http://schemas.openxmlformats.org/officeDocument/2006/relationships/image" Target="../media/image299.png"/><Relationship Id="rId9" Type="http://schemas.openxmlformats.org/officeDocument/2006/relationships/image" Target="../media/image304.jpeg"/><Relationship Id="rId14" Type="http://schemas.openxmlformats.org/officeDocument/2006/relationships/image" Target="../media/image309.png"/><Relationship Id="rId22" Type="http://schemas.openxmlformats.org/officeDocument/2006/relationships/image" Target="../media/image317.png"/><Relationship Id="rId27" Type="http://schemas.openxmlformats.org/officeDocument/2006/relationships/image" Target="../media/image322.png"/><Relationship Id="rId30" Type="http://schemas.openxmlformats.org/officeDocument/2006/relationships/image" Target="../media/image325.png"/><Relationship Id="rId35" Type="http://schemas.openxmlformats.org/officeDocument/2006/relationships/image" Target="../media/image330.png"/><Relationship Id="rId43" Type="http://schemas.openxmlformats.org/officeDocument/2006/relationships/image" Target="../media/image336.png"/><Relationship Id="rId8" Type="http://schemas.openxmlformats.org/officeDocument/2006/relationships/image" Target="../media/image303.png"/><Relationship Id="rId3" Type="http://schemas.openxmlformats.org/officeDocument/2006/relationships/image" Target="../media/image298.png"/><Relationship Id="rId12" Type="http://schemas.openxmlformats.org/officeDocument/2006/relationships/image" Target="../media/image307.png"/><Relationship Id="rId17" Type="http://schemas.openxmlformats.org/officeDocument/2006/relationships/image" Target="../media/image312.png"/><Relationship Id="rId25" Type="http://schemas.openxmlformats.org/officeDocument/2006/relationships/image" Target="../media/image320.png"/><Relationship Id="rId33" Type="http://schemas.openxmlformats.org/officeDocument/2006/relationships/image" Target="../media/image328.png"/><Relationship Id="rId38" Type="http://schemas.openxmlformats.org/officeDocument/2006/relationships/image" Target="../media/image333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25</xdr:row>
      <xdr:rowOff>142875</xdr:rowOff>
    </xdr:from>
    <xdr:to>
      <xdr:col>3</xdr:col>
      <xdr:colOff>252877</xdr:colOff>
      <xdr:row>34</xdr:row>
      <xdr:rowOff>170100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B4A6682-3B75-4AAA-B5A5-748B2A257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" y="4743450"/>
          <a:ext cx="3272302" cy="165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620782</xdr:colOff>
      <xdr:row>161</xdr:row>
      <xdr:rowOff>109744</xdr:rowOff>
    </xdr:from>
    <xdr:to>
      <xdr:col>1</xdr:col>
      <xdr:colOff>1900483</xdr:colOff>
      <xdr:row>168</xdr:row>
      <xdr:rowOff>76614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707" y="287037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595104</xdr:colOff>
      <xdr:row>174</xdr:row>
      <xdr:rowOff>169379</xdr:rowOff>
    </xdr:from>
    <xdr:to>
      <xdr:col>1</xdr:col>
      <xdr:colOff>1903757</xdr:colOff>
      <xdr:row>181</xdr:row>
      <xdr:rowOff>128154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029" y="30935129"/>
          <a:ext cx="1308653" cy="1225600"/>
        </a:xfrm>
        <a:prstGeom prst="rect">
          <a:avLst/>
        </a:prstGeom>
      </xdr:spPr>
    </xdr:pic>
    <xdr:clientData/>
  </xdr:twoCellAnchor>
  <xdr:twoCellAnchor editAs="oneCell">
    <xdr:from>
      <xdr:col>1</xdr:col>
      <xdr:colOff>633205</xdr:colOff>
      <xdr:row>12</xdr:row>
      <xdr:rowOff>33131</xdr:rowOff>
    </xdr:from>
    <xdr:to>
      <xdr:col>1</xdr:col>
      <xdr:colOff>1757155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95130" y="2195306"/>
          <a:ext cx="1123950" cy="11806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799685</xdr:colOff>
      <xdr:row>65</xdr:row>
      <xdr:rowOff>157371</xdr:rowOff>
    </xdr:from>
    <xdr:to>
      <xdr:col>1</xdr:col>
      <xdr:colOff>1514060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616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886239</xdr:colOff>
      <xdr:row>98</xdr:row>
      <xdr:rowOff>24853</xdr:rowOff>
    </xdr:from>
    <xdr:to>
      <xdr:col>1</xdr:col>
      <xdr:colOff>1705389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051891" y="18279723"/>
          <a:ext cx="819150" cy="12630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778564</xdr:colOff>
      <xdr:row>123</xdr:row>
      <xdr:rowOff>33130</xdr:rowOff>
    </xdr:from>
    <xdr:to>
      <xdr:col>1</xdr:col>
      <xdr:colOff>1873939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4216" y="22661217"/>
          <a:ext cx="1095375" cy="1188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877956</xdr:colOff>
      <xdr:row>143</xdr:row>
      <xdr:rowOff>57978</xdr:rowOff>
    </xdr:from>
    <xdr:to>
      <xdr:col>1</xdr:col>
      <xdr:colOff>1782831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043608" y="16109674"/>
          <a:ext cx="904875" cy="1352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554934</xdr:colOff>
      <xdr:row>187</xdr:row>
      <xdr:rowOff>140805</xdr:rowOff>
    </xdr:from>
    <xdr:to>
      <xdr:col>1</xdr:col>
      <xdr:colOff>1945584</xdr:colOff>
      <xdr:row>194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20586" y="35341892"/>
          <a:ext cx="1390650" cy="1235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126055</xdr:colOff>
      <xdr:row>207</xdr:row>
      <xdr:rowOff>76199</xdr:rowOff>
    </xdr:from>
    <xdr:to>
      <xdr:col>1</xdr:col>
      <xdr:colOff>2277721</xdr:colOff>
      <xdr:row>213</xdr:row>
      <xdr:rowOff>105040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87980" y="37176074"/>
          <a:ext cx="2151666" cy="1114691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258</xdr:row>
      <xdr:rowOff>124235</xdr:rowOff>
    </xdr:from>
    <xdr:to>
      <xdr:col>1</xdr:col>
      <xdr:colOff>1885535</xdr:colOff>
      <xdr:row>265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344</xdr:row>
      <xdr:rowOff>132521</xdr:rowOff>
    </xdr:from>
    <xdr:to>
      <xdr:col>1</xdr:col>
      <xdr:colOff>2085166</xdr:colOff>
      <xdr:row>353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710256</xdr:colOff>
      <xdr:row>458</xdr:row>
      <xdr:rowOff>435</xdr:rowOff>
    </xdr:from>
    <xdr:to>
      <xdr:col>1</xdr:col>
      <xdr:colOff>1662756</xdr:colOff>
      <xdr:row>464</xdr:row>
      <xdr:rowOff>168987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72181" y="89402085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491987</xdr:colOff>
      <xdr:row>471</xdr:row>
      <xdr:rowOff>112229</xdr:rowOff>
    </xdr:from>
    <xdr:to>
      <xdr:col>1</xdr:col>
      <xdr:colOff>2120762</xdr:colOff>
      <xdr:row>479</xdr:row>
      <xdr:rowOff>27332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53912" y="91866554"/>
          <a:ext cx="1628775" cy="13629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712304</xdr:colOff>
      <xdr:row>485</xdr:row>
      <xdr:rowOff>124234</xdr:rowOff>
    </xdr:from>
    <xdr:to>
      <xdr:col>1</xdr:col>
      <xdr:colOff>1874354</xdr:colOff>
      <xdr:row>490</xdr:row>
      <xdr:rowOff>155707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77956" y="95821495"/>
          <a:ext cx="1162050" cy="942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624072</xdr:colOff>
      <xdr:row>499</xdr:row>
      <xdr:rowOff>178898</xdr:rowOff>
    </xdr:from>
    <xdr:to>
      <xdr:col>1</xdr:col>
      <xdr:colOff>1881372</xdr:colOff>
      <xdr:row>505</xdr:row>
      <xdr:rowOff>47205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85997" y="97362473"/>
          <a:ext cx="1257300" cy="9541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514</xdr:row>
      <xdr:rowOff>149085</xdr:rowOff>
    </xdr:from>
    <xdr:to>
      <xdr:col>1</xdr:col>
      <xdr:colOff>1708703</xdr:colOff>
      <xdr:row>521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528</xdr:row>
      <xdr:rowOff>124241</xdr:rowOff>
    </xdr:from>
    <xdr:to>
      <xdr:col>1</xdr:col>
      <xdr:colOff>1731480</xdr:colOff>
      <xdr:row>535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542</xdr:row>
      <xdr:rowOff>132525</xdr:rowOff>
    </xdr:from>
    <xdr:to>
      <xdr:col>1</xdr:col>
      <xdr:colOff>1780346</xdr:colOff>
      <xdr:row>548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556</xdr:row>
      <xdr:rowOff>132524</xdr:rowOff>
    </xdr:from>
    <xdr:to>
      <xdr:col>1</xdr:col>
      <xdr:colOff>1798154</xdr:colOff>
      <xdr:row>562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597175</xdr:colOff>
      <xdr:row>569</xdr:row>
      <xdr:rowOff>93179</xdr:rowOff>
    </xdr:from>
    <xdr:to>
      <xdr:col>1</xdr:col>
      <xdr:colOff>1806850</xdr:colOff>
      <xdr:row>574</xdr:row>
      <xdr:rowOff>77028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759100" y="109945004"/>
          <a:ext cx="1209675" cy="8887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593862</xdr:colOff>
      <xdr:row>581</xdr:row>
      <xdr:rowOff>84897</xdr:rowOff>
    </xdr:from>
    <xdr:to>
      <xdr:col>1</xdr:col>
      <xdr:colOff>1793167</xdr:colOff>
      <xdr:row>587</xdr:row>
      <xdr:rowOff>79047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55787" y="112108422"/>
          <a:ext cx="1199305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512281</xdr:colOff>
      <xdr:row>592</xdr:row>
      <xdr:rowOff>151573</xdr:rowOff>
    </xdr:from>
    <xdr:to>
      <xdr:col>1</xdr:col>
      <xdr:colOff>1907206</xdr:colOff>
      <xdr:row>598</xdr:row>
      <xdr:rowOff>75823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74206" y="114527773"/>
          <a:ext cx="1394925" cy="97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415</xdr:row>
      <xdr:rowOff>124239</xdr:rowOff>
    </xdr:from>
    <xdr:to>
      <xdr:col>1</xdr:col>
      <xdr:colOff>1896718</xdr:colOff>
      <xdr:row>426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305222</xdr:colOff>
      <xdr:row>439</xdr:row>
      <xdr:rowOff>93197</xdr:rowOff>
    </xdr:from>
    <xdr:to>
      <xdr:col>1</xdr:col>
      <xdr:colOff>1994874</xdr:colOff>
      <xdr:row>444</xdr:row>
      <xdr:rowOff>137985</xdr:rowOff>
    </xdr:to>
    <xdr:pic>
      <xdr:nvPicPr>
        <xdr:cNvPr id="2050" name="Picture 2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7147" y="79179272"/>
          <a:ext cx="1689652" cy="9496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323022</xdr:colOff>
      <xdr:row>447</xdr:row>
      <xdr:rowOff>49696</xdr:rowOff>
    </xdr:from>
    <xdr:to>
      <xdr:col>1</xdr:col>
      <xdr:colOff>2136914</xdr:colOff>
      <xdr:row>451</xdr:row>
      <xdr:rowOff>126601</xdr:rowOff>
    </xdr:to>
    <xdr:pic>
      <xdr:nvPicPr>
        <xdr:cNvPr id="2051" name="Picture 3">
          <a:extLst>
            <a:ext uri="{FF2B5EF4-FFF2-40B4-BE49-F238E27FC236}">
              <a16:creationId xmlns:a16="http://schemas.microsoft.com/office/drawing/2014/main" id="{00000000-0008-0000-0100-00000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488674" y="65225544"/>
          <a:ext cx="1813892" cy="79492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823180</xdr:colOff>
      <xdr:row>327</xdr:row>
      <xdr:rowOff>171450</xdr:rowOff>
    </xdr:from>
    <xdr:to>
      <xdr:col>1</xdr:col>
      <xdr:colOff>1523999</xdr:colOff>
      <xdr:row>333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5105" y="58988325"/>
          <a:ext cx="700819" cy="914574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819151</xdr:colOff>
      <xdr:row>334</xdr:row>
      <xdr:rowOff>17868</xdr:rowOff>
    </xdr:from>
    <xdr:to>
      <xdr:col>1</xdr:col>
      <xdr:colOff>1530627</xdr:colOff>
      <xdr:row>339</xdr:row>
      <xdr:rowOff>56229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6" y="60101568"/>
          <a:ext cx="711476" cy="943236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234</xdr:row>
      <xdr:rowOff>99391</xdr:rowOff>
    </xdr:from>
    <xdr:to>
      <xdr:col>1</xdr:col>
      <xdr:colOff>1855304</xdr:colOff>
      <xdr:row>240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241</xdr:row>
      <xdr:rowOff>16565</xdr:rowOff>
    </xdr:from>
    <xdr:to>
      <xdr:col>1</xdr:col>
      <xdr:colOff>1854334</xdr:colOff>
      <xdr:row>249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11</xdr:row>
      <xdr:rowOff>33924</xdr:rowOff>
    </xdr:from>
    <xdr:to>
      <xdr:col>1</xdr:col>
      <xdr:colOff>1773335</xdr:colOff>
      <xdr:row>18</xdr:row>
      <xdr:rowOff>81549</xdr:rowOff>
    </xdr:to>
    <xdr:pic>
      <xdr:nvPicPr>
        <xdr:cNvPr id="2" name="Picture 2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247650</xdr:colOff>
      <xdr:row>435</xdr:row>
      <xdr:rowOff>171450</xdr:rowOff>
    </xdr:from>
    <xdr:to>
      <xdr:col>1</xdr:col>
      <xdr:colOff>2133600</xdr:colOff>
      <xdr:row>455</xdr:row>
      <xdr:rowOff>43817</xdr:rowOff>
    </xdr:to>
    <xdr:pic>
      <xdr:nvPicPr>
        <xdr:cNvPr id="8" name="Picture 110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409575" y="7885747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9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46041" y="41511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641</xdr:row>
      <xdr:rowOff>127738</xdr:rowOff>
    </xdr:from>
    <xdr:to>
      <xdr:col>1</xdr:col>
      <xdr:colOff>2103213</xdr:colOff>
      <xdr:row>646</xdr:row>
      <xdr:rowOff>75455</xdr:rowOff>
    </xdr:to>
    <xdr:pic>
      <xdr:nvPicPr>
        <xdr:cNvPr id="10" name="1 Imagen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4827788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660</xdr:row>
      <xdr:rowOff>33959</xdr:rowOff>
    </xdr:from>
    <xdr:to>
      <xdr:col>1</xdr:col>
      <xdr:colOff>2021953</xdr:colOff>
      <xdr:row>664</xdr:row>
      <xdr:rowOff>116797</xdr:rowOff>
    </xdr:to>
    <xdr:pic>
      <xdr:nvPicPr>
        <xdr:cNvPr id="11" name="2 Imagen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673</xdr:row>
      <xdr:rowOff>69987</xdr:rowOff>
    </xdr:from>
    <xdr:to>
      <xdr:col>1</xdr:col>
      <xdr:colOff>1866900</xdr:colOff>
      <xdr:row>677</xdr:row>
      <xdr:rowOff>140118</xdr:rowOff>
    </xdr:to>
    <xdr:pic>
      <xdr:nvPicPr>
        <xdr:cNvPr id="12" name="17 Imagen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453170</xdr:colOff>
      <xdr:row>302</xdr:row>
      <xdr:rowOff>73522</xdr:rowOff>
    </xdr:from>
    <xdr:to>
      <xdr:col>1</xdr:col>
      <xdr:colOff>1946068</xdr:colOff>
      <xdr:row>310</xdr:row>
      <xdr:rowOff>107946</xdr:rowOff>
    </xdr:to>
    <xdr:pic>
      <xdr:nvPicPr>
        <xdr:cNvPr id="13" name="Picture 24" descr="25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 rot="9479802">
          <a:off x="615095" y="547184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443278</xdr:colOff>
      <xdr:row>364</xdr:row>
      <xdr:rowOff>7326</xdr:rowOff>
    </xdr:from>
    <xdr:to>
      <xdr:col>1</xdr:col>
      <xdr:colOff>1859280</xdr:colOff>
      <xdr:row>371</xdr:row>
      <xdr:rowOff>136329</xdr:rowOff>
    </xdr:to>
    <xdr:pic>
      <xdr:nvPicPr>
        <xdr:cNvPr id="14" name="Picture 30" descr="25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605203" y="66682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72</xdr:row>
      <xdr:rowOff>114300</xdr:rowOff>
    </xdr:from>
    <xdr:ext cx="1200150" cy="1314450"/>
    <xdr:pic>
      <xdr:nvPicPr>
        <xdr:cNvPr id="15" name="Picture 26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86533" y="1363980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575</xdr:row>
      <xdr:rowOff>68331</xdr:rowOff>
    </xdr:from>
    <xdr:ext cx="1121689" cy="857250"/>
    <xdr:pic>
      <xdr:nvPicPr>
        <xdr:cNvPr id="16" name="Picture 1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5264" y="104929056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589</xdr:row>
      <xdr:rowOff>142048</xdr:rowOff>
    </xdr:from>
    <xdr:ext cx="1101588" cy="858363"/>
    <xdr:pic>
      <xdr:nvPicPr>
        <xdr:cNvPr id="17" name="Picture 2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45654" y="107536423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603</xdr:row>
      <xdr:rowOff>152400</xdr:rowOff>
    </xdr:from>
    <xdr:to>
      <xdr:col>1</xdr:col>
      <xdr:colOff>1665495</xdr:colOff>
      <xdr:row>608</xdr:row>
      <xdr:rowOff>94679</xdr:rowOff>
    </xdr:to>
    <xdr:pic>
      <xdr:nvPicPr>
        <xdr:cNvPr id="18" name="Immagine 12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08042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618</xdr:row>
      <xdr:rowOff>76199</xdr:rowOff>
    </xdr:from>
    <xdr:to>
      <xdr:col>1</xdr:col>
      <xdr:colOff>1714499</xdr:colOff>
      <xdr:row>622</xdr:row>
      <xdr:rowOff>171120</xdr:rowOff>
    </xdr:to>
    <xdr:pic>
      <xdr:nvPicPr>
        <xdr:cNvPr id="19" name="Immagine 14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546</xdr:row>
      <xdr:rowOff>38100</xdr:rowOff>
    </xdr:from>
    <xdr:to>
      <xdr:col>1</xdr:col>
      <xdr:colOff>1682906</xdr:colOff>
      <xdr:row>550</xdr:row>
      <xdr:rowOff>180593</xdr:rowOff>
    </xdr:to>
    <xdr:pic>
      <xdr:nvPicPr>
        <xdr:cNvPr id="20" name="Immagine 2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99831525"/>
          <a:ext cx="1082831" cy="866393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560</xdr:row>
      <xdr:rowOff>57150</xdr:rowOff>
    </xdr:from>
    <xdr:to>
      <xdr:col>1</xdr:col>
      <xdr:colOff>1679200</xdr:colOff>
      <xdr:row>565</xdr:row>
      <xdr:rowOff>114313</xdr:rowOff>
    </xdr:to>
    <xdr:pic>
      <xdr:nvPicPr>
        <xdr:cNvPr id="21" name="Immagine 4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02384225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59</xdr:row>
      <xdr:rowOff>107232</xdr:rowOff>
    </xdr:from>
    <xdr:to>
      <xdr:col>1</xdr:col>
      <xdr:colOff>2030309</xdr:colOff>
      <xdr:row>65</xdr:row>
      <xdr:rowOff>67643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22290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542925</xdr:colOff>
      <xdr:row>98</xdr:row>
      <xdr:rowOff>114300</xdr:rowOff>
    </xdr:from>
    <xdr:to>
      <xdr:col>1</xdr:col>
      <xdr:colOff>1804906</xdr:colOff>
      <xdr:row>103</xdr:row>
      <xdr:rowOff>81229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CC48DB45-C2FE-76F2-0FF8-A1CEA08E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04850" y="17926050"/>
          <a:ext cx="1261981" cy="871804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393</xdr:row>
      <xdr:rowOff>47625</xdr:rowOff>
    </xdr:from>
    <xdr:to>
      <xdr:col>1</xdr:col>
      <xdr:colOff>1943993</xdr:colOff>
      <xdr:row>400</xdr:row>
      <xdr:rowOff>42781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C597024-BE27-ABBC-6F8B-D81EEAAF7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00075" y="71132700"/>
          <a:ext cx="1505843" cy="126198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325</xdr:row>
      <xdr:rowOff>63500</xdr:rowOff>
    </xdr:from>
    <xdr:to>
      <xdr:col>1</xdr:col>
      <xdr:colOff>2109759</xdr:colOff>
      <xdr:row>332</xdr:row>
      <xdr:rowOff>60431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50978F9A-59E7-4F1E-BA1D-8A98F6D31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96875" y="56832500"/>
          <a:ext cx="1871634" cy="1219306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222</xdr:row>
      <xdr:rowOff>111125</xdr:rowOff>
    </xdr:from>
    <xdr:to>
      <xdr:col>1</xdr:col>
      <xdr:colOff>1807045</xdr:colOff>
      <xdr:row>229</xdr:row>
      <xdr:rowOff>104300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E0ECB770-5A59-41B2-BC01-C4E78A26B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250" y="38941375"/>
          <a:ext cx="1235545" cy="1215550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265</xdr:row>
      <xdr:rowOff>142875</xdr:rowOff>
    </xdr:from>
    <xdr:to>
      <xdr:col>1</xdr:col>
      <xdr:colOff>1646499</xdr:colOff>
      <xdr:row>272</xdr:row>
      <xdr:rowOff>136050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60873E2A-9275-4781-B306-82B7B3EA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6466125"/>
          <a:ext cx="916249" cy="121555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681</xdr:row>
      <xdr:rowOff>152400</xdr:rowOff>
    </xdr:from>
    <xdr:to>
      <xdr:col>1</xdr:col>
      <xdr:colOff>1985348</xdr:colOff>
      <xdr:row>685</xdr:row>
      <xdr:rowOff>148500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C83B374E-F30A-40AE-A2C7-B7013DA28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091450"/>
          <a:ext cx="1537674" cy="72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46069" y="45720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3" name="Obrázek 2" descr="PE100 BEND 11°.jp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71</xdr:row>
      <xdr:rowOff>57150</xdr:rowOff>
    </xdr:from>
    <xdr:to>
      <xdr:col>1</xdr:col>
      <xdr:colOff>2009775</xdr:colOff>
      <xdr:row>78</xdr:row>
      <xdr:rowOff>180974</xdr:rowOff>
    </xdr:to>
    <xdr:pic>
      <xdr:nvPicPr>
        <xdr:cNvPr id="4" name="Obrázek 3" descr="PE100 BEND 22°.jpg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131</xdr:row>
      <xdr:rowOff>171450</xdr:rowOff>
    </xdr:from>
    <xdr:to>
      <xdr:col>1</xdr:col>
      <xdr:colOff>2114550</xdr:colOff>
      <xdr:row>140</xdr:row>
      <xdr:rowOff>123825</xdr:rowOff>
    </xdr:to>
    <xdr:pic>
      <xdr:nvPicPr>
        <xdr:cNvPr id="5" name="Obrázek 4" descr="PE100 BEND 30°.jpg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95325" y="224885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190</xdr:row>
      <xdr:rowOff>171450</xdr:rowOff>
    </xdr:from>
    <xdr:to>
      <xdr:col>1</xdr:col>
      <xdr:colOff>1981200</xdr:colOff>
      <xdr:row>198</xdr:row>
      <xdr:rowOff>171451</xdr:rowOff>
    </xdr:to>
    <xdr:pic>
      <xdr:nvPicPr>
        <xdr:cNvPr id="6" name="Obrázek 5" descr="PE100 BEND 44°.jpg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95325" y="32442150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251</xdr:row>
      <xdr:rowOff>133350</xdr:rowOff>
    </xdr:from>
    <xdr:to>
      <xdr:col>1</xdr:col>
      <xdr:colOff>2047875</xdr:colOff>
      <xdr:row>260</xdr:row>
      <xdr:rowOff>47625</xdr:rowOff>
    </xdr:to>
    <xdr:pic>
      <xdr:nvPicPr>
        <xdr:cNvPr id="7" name="Obrázek 6" descr="PE100 BEND 60°.jp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0" y="4271962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313</xdr:row>
      <xdr:rowOff>114300</xdr:rowOff>
    </xdr:from>
    <xdr:to>
      <xdr:col>1</xdr:col>
      <xdr:colOff>2171700</xdr:colOff>
      <xdr:row>322</xdr:row>
      <xdr:rowOff>28576</xdr:rowOff>
    </xdr:to>
    <xdr:pic>
      <xdr:nvPicPr>
        <xdr:cNvPr id="8" name="Obrázek 7" descr="PE100 BEND 90°.jpg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32963</xdr:colOff>
      <xdr:row>1</xdr:row>
      <xdr:rowOff>253197</xdr:rowOff>
    </xdr:from>
    <xdr:to>
      <xdr:col>8</xdr:col>
      <xdr:colOff>543341</xdr:colOff>
      <xdr:row>4</xdr:row>
      <xdr:rowOff>141550</xdr:rowOff>
    </xdr:to>
    <xdr:pic>
      <xdr:nvPicPr>
        <xdr:cNvPr id="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4338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304800</xdr:colOff>
      <xdr:row>11</xdr:row>
      <xdr:rowOff>152400</xdr:rowOff>
    </xdr:from>
    <xdr:to>
      <xdr:col>1</xdr:col>
      <xdr:colOff>1996399</xdr:colOff>
      <xdr:row>19</xdr:row>
      <xdr:rowOff>180600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821E6BB0-E6F2-4180-AD30-D75F8386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6725" y="2200275"/>
          <a:ext cx="1691599" cy="14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52</xdr:row>
      <xdr:rowOff>104775</xdr:rowOff>
    </xdr:from>
    <xdr:to>
      <xdr:col>1</xdr:col>
      <xdr:colOff>2055000</xdr:colOff>
      <xdr:row>60</xdr:row>
      <xdr:rowOff>64575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5CB93D4A-62E4-421E-B65E-5AD2EDF75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957262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390525</xdr:colOff>
      <xdr:row>66</xdr:row>
      <xdr:rowOff>104775</xdr:rowOff>
    </xdr:from>
    <xdr:to>
      <xdr:col>1</xdr:col>
      <xdr:colOff>2064525</xdr:colOff>
      <xdr:row>74</xdr:row>
      <xdr:rowOff>64575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73C96D72-E1E2-49E3-B4F0-E930F35CF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121062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428625</xdr:colOff>
      <xdr:row>88</xdr:row>
      <xdr:rowOff>66675</xdr:rowOff>
    </xdr:from>
    <xdr:to>
      <xdr:col>1</xdr:col>
      <xdr:colOff>2027918</xdr:colOff>
      <xdr:row>96</xdr:row>
      <xdr:rowOff>22875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93DBDCB6-25F8-4896-8A48-1BACDC13A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0550" y="15992475"/>
          <a:ext cx="1599293" cy="1404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787400</xdr:colOff>
      <xdr:row>139</xdr:row>
      <xdr:rowOff>43938</xdr:rowOff>
    </xdr:from>
    <xdr:to>
      <xdr:col>1</xdr:col>
      <xdr:colOff>1930400</xdr:colOff>
      <xdr:row>143</xdr:row>
      <xdr:rowOff>144350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F1E0B50C-DBDF-AB42-B85E-26133BD72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900" y="22980138"/>
          <a:ext cx="1143000" cy="811612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1</xdr:row>
      <xdr:rowOff>88789</xdr:rowOff>
    </xdr:from>
    <xdr:to>
      <xdr:col>8</xdr:col>
      <xdr:colOff>750157</xdr:colOff>
      <xdr:row>4</xdr:row>
      <xdr:rowOff>140446</xdr:rowOff>
    </xdr:to>
    <xdr:pic>
      <xdr:nvPicPr>
        <xdr:cNvPr id="3" name="Picture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813800" y="241189"/>
          <a:ext cx="762857" cy="6612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26</xdr:row>
      <xdr:rowOff>161925</xdr:rowOff>
    </xdr:from>
    <xdr:to>
      <xdr:col>1</xdr:col>
      <xdr:colOff>1773853</xdr:colOff>
      <xdr:row>32</xdr:row>
      <xdr:rowOff>145475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C03A010B-1918-5940-B7F0-2AAD7AC4C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4505325"/>
          <a:ext cx="1021378" cy="102495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175</xdr:row>
      <xdr:rowOff>123825</xdr:rowOff>
    </xdr:from>
    <xdr:to>
      <xdr:col>1</xdr:col>
      <xdr:colOff>2247901</xdr:colOff>
      <xdr:row>180</xdr:row>
      <xdr:rowOff>141318</xdr:rowOff>
    </xdr:to>
    <xdr:pic>
      <xdr:nvPicPr>
        <xdr:cNvPr id="24" name="Picture 2">
          <a:extLst>
            <a:ext uri="{FF2B5EF4-FFF2-40B4-BE49-F238E27FC236}">
              <a16:creationId xmlns:a16="http://schemas.microsoft.com/office/drawing/2014/main" id="{9E3A5471-CCAF-AD47-98E4-6176760646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332501" y="29206825"/>
          <a:ext cx="2105900" cy="8556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180</xdr:row>
      <xdr:rowOff>19050</xdr:rowOff>
    </xdr:from>
    <xdr:to>
      <xdr:col>1</xdr:col>
      <xdr:colOff>2133599</xdr:colOff>
      <xdr:row>187</xdr:row>
      <xdr:rowOff>96758</xdr:rowOff>
    </xdr:to>
    <xdr:pic>
      <xdr:nvPicPr>
        <xdr:cNvPr id="25" name="Picture 4">
          <a:extLst>
            <a:ext uri="{FF2B5EF4-FFF2-40B4-BE49-F238E27FC236}">
              <a16:creationId xmlns:a16="http://schemas.microsoft.com/office/drawing/2014/main" id="{97DCD4F4-26C9-BA40-AE2D-1819D46DA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595854" y="29991050"/>
          <a:ext cx="1728245" cy="132230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189</xdr:row>
      <xdr:rowOff>47625</xdr:rowOff>
    </xdr:from>
    <xdr:to>
      <xdr:col>1</xdr:col>
      <xdr:colOff>1881689</xdr:colOff>
      <xdr:row>194</xdr:row>
      <xdr:rowOff>150750</xdr:rowOff>
    </xdr:to>
    <xdr:pic>
      <xdr:nvPicPr>
        <xdr:cNvPr id="26" name="Picture 8">
          <a:extLst>
            <a:ext uri="{FF2B5EF4-FFF2-40B4-BE49-F238E27FC236}">
              <a16:creationId xmlns:a16="http://schemas.microsoft.com/office/drawing/2014/main" id="{75A7070F-694B-E24B-826E-A8E8FB3C4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7735" y="31569025"/>
          <a:ext cx="1154454" cy="99212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237392</xdr:colOff>
      <xdr:row>229</xdr:row>
      <xdr:rowOff>85725</xdr:rowOff>
    </xdr:from>
    <xdr:to>
      <xdr:col>1</xdr:col>
      <xdr:colOff>2190749</xdr:colOff>
      <xdr:row>234</xdr:row>
      <xdr:rowOff>91016</xdr:rowOff>
    </xdr:to>
    <xdr:pic>
      <xdr:nvPicPr>
        <xdr:cNvPr id="27" name="Picture 12">
          <a:extLst>
            <a:ext uri="{FF2B5EF4-FFF2-40B4-BE49-F238E27FC236}">
              <a16:creationId xmlns:a16="http://schemas.microsoft.com/office/drawing/2014/main" id="{59CAD9DB-EF09-1643-B256-426B2D1899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427892" y="38465125"/>
          <a:ext cx="1953357" cy="89429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256</xdr:row>
      <xdr:rowOff>152400</xdr:rowOff>
    </xdr:from>
    <xdr:to>
      <xdr:col>1</xdr:col>
      <xdr:colOff>1803809</xdr:colOff>
      <xdr:row>262</xdr:row>
      <xdr:rowOff>146550</xdr:rowOff>
    </xdr:to>
    <xdr:pic>
      <xdr:nvPicPr>
        <xdr:cNvPr id="28" name="Picture 14">
          <a:extLst>
            <a:ext uri="{FF2B5EF4-FFF2-40B4-BE49-F238E27FC236}">
              <a16:creationId xmlns:a16="http://schemas.microsoft.com/office/drawing/2014/main" id="{F2F9C879-137E-6F4B-910A-A13F438178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7304" y="42113200"/>
          <a:ext cx="1237005" cy="106095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28575</xdr:colOff>
      <xdr:row>209</xdr:row>
      <xdr:rowOff>0</xdr:rowOff>
    </xdr:from>
    <xdr:to>
      <xdr:col>1</xdr:col>
      <xdr:colOff>2497532</xdr:colOff>
      <xdr:row>214</xdr:row>
      <xdr:rowOff>100900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C5570BFA-9282-EB47-979B-F12872689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58604" y="34185471"/>
          <a:ext cx="989900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17</xdr:row>
      <xdr:rowOff>171450</xdr:rowOff>
    </xdr:from>
    <xdr:ext cx="921270" cy="1044000"/>
    <xdr:pic>
      <xdr:nvPicPr>
        <xdr:cNvPr id="30" name="Obrázek 29">
          <a:extLst>
            <a:ext uri="{FF2B5EF4-FFF2-40B4-BE49-F238E27FC236}">
              <a16:creationId xmlns:a16="http://schemas.microsoft.com/office/drawing/2014/main" id="{1C922765-8D4E-2344-8976-5999EC7C8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4220" y="296545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35</xdr:row>
      <xdr:rowOff>171450</xdr:rowOff>
    </xdr:from>
    <xdr:to>
      <xdr:col>1</xdr:col>
      <xdr:colOff>1662698</xdr:colOff>
      <xdr:row>41</xdr:row>
      <xdr:rowOff>165600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F620E58A-7FB9-7B4E-AD7C-015E12AC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1" y="6064250"/>
          <a:ext cx="862597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876346</xdr:colOff>
      <xdr:row>44</xdr:row>
      <xdr:rowOff>177799</xdr:rowOff>
    </xdr:from>
    <xdr:to>
      <xdr:col>1</xdr:col>
      <xdr:colOff>1664818</xdr:colOff>
      <xdr:row>50</xdr:row>
      <xdr:rowOff>143374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4D1C62F6-A38F-3A47-87F6-C00609700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46" y="7619999"/>
          <a:ext cx="788472" cy="1032375"/>
        </a:xfrm>
        <a:prstGeom prst="rect">
          <a:avLst/>
        </a:prstGeom>
      </xdr:spPr>
    </xdr:pic>
    <xdr:clientData/>
  </xdr:twoCellAnchor>
  <xdr:twoCellAnchor editAs="oneCell">
    <xdr:from>
      <xdr:col>1</xdr:col>
      <xdr:colOff>739194</xdr:colOff>
      <xdr:row>53</xdr:row>
      <xdr:rowOff>171450</xdr:rowOff>
    </xdr:from>
    <xdr:to>
      <xdr:col>1</xdr:col>
      <xdr:colOff>1771650</xdr:colOff>
      <xdr:row>59</xdr:row>
      <xdr:rowOff>165377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B90A83B4-9F32-3949-894F-3FFC7913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694" y="9163050"/>
          <a:ext cx="1032456" cy="1060727"/>
        </a:xfrm>
        <a:prstGeom prst="rect">
          <a:avLst/>
        </a:prstGeom>
      </xdr:spPr>
    </xdr:pic>
    <xdr:clientData/>
  </xdr:twoCellAnchor>
  <xdr:twoCellAnchor editAs="oneCell">
    <xdr:from>
      <xdr:col>1</xdr:col>
      <xdr:colOff>781109</xdr:colOff>
      <xdr:row>8</xdr:row>
      <xdr:rowOff>76200</xdr:rowOff>
    </xdr:from>
    <xdr:to>
      <xdr:col>1</xdr:col>
      <xdr:colOff>1734824</xdr:colOff>
      <xdr:row>14</xdr:row>
      <xdr:rowOff>70350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8647A96A-E111-9D48-AEEF-34EDE224B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3034" y="1524000"/>
          <a:ext cx="95371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69</xdr:row>
      <xdr:rowOff>28582</xdr:rowOff>
    </xdr:from>
    <xdr:to>
      <xdr:col>1</xdr:col>
      <xdr:colOff>2118430</xdr:colOff>
      <xdr:row>72</xdr:row>
      <xdr:rowOff>133657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3948A598-3D92-7B4B-A261-48B295F52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217295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977903</xdr:colOff>
      <xdr:row>75</xdr:row>
      <xdr:rowOff>172718</xdr:rowOff>
    </xdr:from>
    <xdr:to>
      <xdr:col>1</xdr:col>
      <xdr:colOff>1613245</xdr:colOff>
      <xdr:row>79</xdr:row>
      <xdr:rowOff>132818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9351B8C-4BB6-DA47-9919-6ACB83673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828" y="13345793"/>
          <a:ext cx="635342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923925</xdr:colOff>
      <xdr:row>82</xdr:row>
      <xdr:rowOff>161925</xdr:rowOff>
    </xdr:from>
    <xdr:to>
      <xdr:col>1</xdr:col>
      <xdr:colOff>1593905</xdr:colOff>
      <xdr:row>86</xdr:row>
      <xdr:rowOff>122025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B17C6FF4-3216-4643-A6CA-89E7DB6C5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14544675"/>
          <a:ext cx="669980" cy="684000"/>
        </a:xfrm>
        <a:prstGeom prst="rect">
          <a:avLst/>
        </a:prstGeom>
      </xdr:spPr>
    </xdr:pic>
    <xdr:clientData/>
  </xdr:twoCellAnchor>
  <xdr:oneCellAnchor>
    <xdr:from>
      <xdr:col>1</xdr:col>
      <xdr:colOff>495302</xdr:colOff>
      <xdr:row>90</xdr:row>
      <xdr:rowOff>47625</xdr:rowOff>
    </xdr:from>
    <xdr:ext cx="1709425" cy="612000"/>
    <xdr:pic>
      <xdr:nvPicPr>
        <xdr:cNvPr id="38" name="Picture 2">
          <a:extLst>
            <a:ext uri="{FF2B5EF4-FFF2-40B4-BE49-F238E27FC236}">
              <a16:creationId xmlns:a16="http://schemas.microsoft.com/office/drawing/2014/main" id="{8DDB3827-ABDE-2146-A07E-32372F17C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 bwMode="auto">
        <a:xfrm>
          <a:off x="657227" y="15821025"/>
          <a:ext cx="1709425" cy="612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561979</xdr:colOff>
      <xdr:row>96</xdr:row>
      <xdr:rowOff>161925</xdr:rowOff>
    </xdr:from>
    <xdr:ext cx="1532338" cy="900000"/>
    <xdr:pic>
      <xdr:nvPicPr>
        <xdr:cNvPr id="39" name="Picture 4">
          <a:extLst>
            <a:ext uri="{FF2B5EF4-FFF2-40B4-BE49-F238E27FC236}">
              <a16:creationId xmlns:a16="http://schemas.microsoft.com/office/drawing/2014/main" id="{D577C759-9DFA-0F48-A3CB-0125AB833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 bwMode="auto">
        <a:xfrm>
          <a:off x="752479" y="16544925"/>
          <a:ext cx="1532338" cy="900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714383</xdr:colOff>
      <xdr:row>104</xdr:row>
      <xdr:rowOff>152400</xdr:rowOff>
    </xdr:from>
    <xdr:ext cx="1172709" cy="684000"/>
    <xdr:pic>
      <xdr:nvPicPr>
        <xdr:cNvPr id="40" name="Picture 6">
          <a:extLst>
            <a:ext uri="{FF2B5EF4-FFF2-40B4-BE49-F238E27FC236}">
              <a16:creationId xmlns:a16="http://schemas.microsoft.com/office/drawing/2014/main" id="{F6134356-8FAB-534F-8DAE-694F9CDB02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 bwMode="auto">
        <a:xfrm>
          <a:off x="876308" y="18345150"/>
          <a:ext cx="1172709" cy="684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310961</xdr:colOff>
      <xdr:row>110</xdr:row>
      <xdr:rowOff>76893</xdr:rowOff>
    </xdr:from>
    <xdr:ext cx="497013" cy="756000"/>
    <xdr:pic>
      <xdr:nvPicPr>
        <xdr:cNvPr id="41" name="Obrázek 40">
          <a:extLst>
            <a:ext uri="{FF2B5EF4-FFF2-40B4-BE49-F238E27FC236}">
              <a16:creationId xmlns:a16="http://schemas.microsoft.com/office/drawing/2014/main" id="{0BFC19D4-65E0-DD43-AAFC-31657EC14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72886" y="19298343"/>
          <a:ext cx="497013" cy="756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809625</xdr:colOff>
      <xdr:row>130</xdr:row>
      <xdr:rowOff>9525</xdr:rowOff>
    </xdr:from>
    <xdr:to>
      <xdr:col>1</xdr:col>
      <xdr:colOff>2104324</xdr:colOff>
      <xdr:row>135</xdr:row>
      <xdr:rowOff>55450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F694CE11-A6B8-B143-8F44-C73C6E63A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21574125"/>
          <a:ext cx="1294699" cy="9349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145</xdr:row>
      <xdr:rowOff>114300</xdr:rowOff>
    </xdr:from>
    <xdr:to>
      <xdr:col>1</xdr:col>
      <xdr:colOff>1716000</xdr:colOff>
      <xdr:row>151</xdr:row>
      <xdr:rowOff>159250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95F4B758-B68B-7A4B-B467-8329E28A2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24066500"/>
          <a:ext cx="954000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153</xdr:row>
      <xdr:rowOff>114300</xdr:rowOff>
    </xdr:from>
    <xdr:to>
      <xdr:col>1</xdr:col>
      <xdr:colOff>1891798</xdr:colOff>
      <xdr:row>159</xdr:row>
      <xdr:rowOff>108450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CFB0E1F-0005-A84C-B5E6-47FE3B29D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73" y="25438100"/>
          <a:ext cx="128212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164</xdr:row>
      <xdr:rowOff>0</xdr:rowOff>
    </xdr:from>
    <xdr:to>
      <xdr:col>1</xdr:col>
      <xdr:colOff>1842073</xdr:colOff>
      <xdr:row>172</xdr:row>
      <xdr:rowOff>64200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70D872B-5002-7F42-B3BC-4BB509881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69" y="27178000"/>
          <a:ext cx="1165804" cy="14866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171</xdr:row>
      <xdr:rowOff>57187</xdr:rowOff>
    </xdr:from>
    <xdr:to>
      <xdr:col>1</xdr:col>
      <xdr:colOff>2112225</xdr:colOff>
      <xdr:row>173</xdr:row>
      <xdr:rowOff>26151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1096969A-8881-E84C-A9B9-924A6FA26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8479787"/>
          <a:ext cx="1836000" cy="32456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240</xdr:row>
      <xdr:rowOff>38105</xdr:rowOff>
    </xdr:from>
    <xdr:to>
      <xdr:col>1</xdr:col>
      <xdr:colOff>2400900</xdr:colOff>
      <xdr:row>243</xdr:row>
      <xdr:rowOff>72149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E6C00CB5-C3CC-B74D-8AD9-A11BE6A29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40322505"/>
          <a:ext cx="1296000" cy="567444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240</xdr:row>
      <xdr:rowOff>66677</xdr:rowOff>
    </xdr:from>
    <xdr:to>
      <xdr:col>1</xdr:col>
      <xdr:colOff>1067258</xdr:colOff>
      <xdr:row>243</xdr:row>
      <xdr:rowOff>144955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3CBF3817-337D-D74F-8267-893B386B5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8" y="40351077"/>
          <a:ext cx="972000" cy="611678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236</xdr:row>
      <xdr:rowOff>57150</xdr:rowOff>
    </xdr:from>
    <xdr:to>
      <xdr:col>1</xdr:col>
      <xdr:colOff>2048953</xdr:colOff>
      <xdr:row>239</xdr:row>
      <xdr:rowOff>162225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9DB2C56B-8121-4C4A-8B23-9FEF9FDE8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2" y="39630350"/>
          <a:ext cx="1725101" cy="638475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245</xdr:row>
      <xdr:rowOff>34702</xdr:rowOff>
    </xdr:from>
    <xdr:to>
      <xdr:col>1</xdr:col>
      <xdr:colOff>1622774</xdr:colOff>
      <xdr:row>248</xdr:row>
      <xdr:rowOff>135893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C03BDFCC-A2CA-324D-8AE5-66402591F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45978" y="41024598"/>
          <a:ext cx="634591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266</xdr:row>
      <xdr:rowOff>19050</xdr:rowOff>
    </xdr:from>
    <xdr:to>
      <xdr:col>1</xdr:col>
      <xdr:colOff>960995</xdr:colOff>
      <xdr:row>272</xdr:row>
      <xdr:rowOff>13200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6DF0D918-DCCA-4541-B344-B5F56D414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093" y="43707050"/>
          <a:ext cx="504402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266</xdr:row>
      <xdr:rowOff>19050</xdr:rowOff>
    </xdr:from>
    <xdr:to>
      <xdr:col>1</xdr:col>
      <xdr:colOff>2130302</xdr:colOff>
      <xdr:row>272</xdr:row>
      <xdr:rowOff>13200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BE15F4B4-2FB5-8745-BD02-377DFE70A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43707050"/>
          <a:ext cx="777752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274</xdr:row>
      <xdr:rowOff>28575</xdr:rowOff>
    </xdr:from>
    <xdr:to>
      <xdr:col>1</xdr:col>
      <xdr:colOff>1519665</xdr:colOff>
      <xdr:row>277</xdr:row>
      <xdr:rowOff>169650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C8749C21-7D27-F746-B98D-A3879D3FE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31" y="45088175"/>
          <a:ext cx="557634" cy="67447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57159</xdr:colOff>
      <xdr:row>219</xdr:row>
      <xdr:rowOff>161925</xdr:rowOff>
    </xdr:from>
    <xdr:to>
      <xdr:col>1</xdr:col>
      <xdr:colOff>2546394</xdr:colOff>
      <xdr:row>225</xdr:row>
      <xdr:rowOff>156075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CDA3D62A-49A2-F145-82C0-D479FA5FE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9" y="36814125"/>
          <a:ext cx="248923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85729</xdr:colOff>
      <xdr:row>199</xdr:row>
      <xdr:rowOff>66675</xdr:rowOff>
    </xdr:from>
    <xdr:to>
      <xdr:col>1</xdr:col>
      <xdr:colOff>2543163</xdr:colOff>
      <xdr:row>204</xdr:row>
      <xdr:rowOff>169800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39F9216-096F-3144-B792-ED1C3A13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9" y="33264475"/>
          <a:ext cx="2457434" cy="992125"/>
        </a:xfrm>
        <a:prstGeom prst="rect">
          <a:avLst/>
        </a:prstGeom>
      </xdr:spPr>
    </xdr:pic>
    <xdr:clientData/>
  </xdr:twoCellAnchor>
  <xdr:oneCellAnchor>
    <xdr:from>
      <xdr:col>1</xdr:col>
      <xdr:colOff>384316</xdr:colOff>
      <xdr:row>281</xdr:row>
      <xdr:rowOff>84897</xdr:rowOff>
    </xdr:from>
    <xdr:ext cx="1759078" cy="1296000"/>
    <xdr:pic>
      <xdr:nvPicPr>
        <xdr:cNvPr id="57" name="Obrázek 56" descr="all.jpg">
          <a:extLst>
            <a:ext uri="{FF2B5EF4-FFF2-40B4-BE49-F238E27FC236}">
              <a16:creationId xmlns:a16="http://schemas.microsoft.com/office/drawing/2014/main" id="{BD69F310-77DF-684A-9A9E-00239864B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574816" y="46338297"/>
          <a:ext cx="1759078" cy="1296000"/>
        </a:xfrm>
        <a:prstGeom prst="rect">
          <a:avLst/>
        </a:prstGeom>
      </xdr:spPr>
    </xdr:pic>
    <xdr:clientData/>
  </xdr:oneCellAnchor>
  <xdr:twoCellAnchor editAs="oneCell">
    <xdr:from>
      <xdr:col>1</xdr:col>
      <xdr:colOff>487713</xdr:colOff>
      <xdr:row>290</xdr:row>
      <xdr:rowOff>57148</xdr:rowOff>
    </xdr:from>
    <xdr:to>
      <xdr:col>1</xdr:col>
      <xdr:colOff>1952624</xdr:colOff>
      <xdr:row>293</xdr:row>
      <xdr:rowOff>120042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18EA33C-FB17-4938-B385-223B7C2B6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49638" y="48539398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118</xdr:row>
      <xdr:rowOff>47625</xdr:rowOff>
    </xdr:from>
    <xdr:to>
      <xdr:col>1</xdr:col>
      <xdr:colOff>2019886</xdr:colOff>
      <xdr:row>124</xdr:row>
      <xdr:rowOff>171929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AAC8B5A2-F27A-46EF-8F69-9E4C9EBC1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99373" y="19754850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251</xdr:row>
      <xdr:rowOff>47624</xdr:rowOff>
    </xdr:from>
    <xdr:to>
      <xdr:col>1</xdr:col>
      <xdr:colOff>1619250</xdr:colOff>
      <xdr:row>254</xdr:row>
      <xdr:rowOff>152922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540C9BAB-306B-43D5-8D29-93D105B9E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3875" y="42605324"/>
          <a:ext cx="877300" cy="64822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1</xdr:row>
      <xdr:rowOff>228600</xdr:rowOff>
    </xdr:from>
    <xdr:to>
      <xdr:col>8</xdr:col>
      <xdr:colOff>524531</xdr:colOff>
      <xdr:row>4</xdr:row>
      <xdr:rowOff>111434</xdr:rowOff>
    </xdr:to>
    <xdr:pic>
      <xdr:nvPicPr>
        <xdr:cNvPr id="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09575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8B05F007-0B48-544A-90A7-1AC877DC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638" y="1931987"/>
          <a:ext cx="1260000" cy="103871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78F6C850-EB3B-114C-8974-97D8CA154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487" y="4144963"/>
          <a:ext cx="765289" cy="455300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B06044B3-2213-7B4F-9811-69D26C81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300" y="6210300"/>
          <a:ext cx="1260000" cy="1023124"/>
        </a:xfrm>
        <a:prstGeom prst="rect">
          <a:avLst/>
        </a:prstGeom>
      </xdr:spPr>
    </xdr:pic>
    <xdr:clientData/>
  </xdr:twoCellAnchor>
  <xdr:twoCellAnchor editAs="oneCell">
    <xdr:from>
      <xdr:col>1</xdr:col>
      <xdr:colOff>625475</xdr:colOff>
      <xdr:row>62</xdr:row>
      <xdr:rowOff>155575</xdr:rowOff>
    </xdr:from>
    <xdr:to>
      <xdr:col>1</xdr:col>
      <xdr:colOff>1852019</xdr:colOff>
      <xdr:row>69</xdr:row>
      <xdr:rowOff>1575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4AAE8F17-22D8-9E4A-8706-74AAD6567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350" y="9413875"/>
          <a:ext cx="1226544" cy="1112825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100</xdr:row>
      <xdr:rowOff>114304</xdr:rowOff>
    </xdr:from>
    <xdr:to>
      <xdr:col>1</xdr:col>
      <xdr:colOff>1902936</xdr:colOff>
      <xdr:row>106</xdr:row>
      <xdr:rowOff>42306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9755DC41-0F8E-294A-B09E-A1E8DDB4A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036" y="15760704"/>
          <a:ext cx="1260000" cy="99480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F4596465-E7F0-0A40-872D-485136688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725" y="4165600"/>
          <a:ext cx="703153" cy="453713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137</xdr:row>
      <xdr:rowOff>63500</xdr:rowOff>
    </xdr:from>
    <xdr:to>
      <xdr:col>1</xdr:col>
      <xdr:colOff>1910875</xdr:colOff>
      <xdr:row>142</xdr:row>
      <xdr:rowOff>148361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050BFA31-8FEA-AA4C-B567-72DD4AC48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975" y="22237700"/>
          <a:ext cx="1260000" cy="97386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149</xdr:row>
      <xdr:rowOff>100012</xdr:rowOff>
    </xdr:from>
    <xdr:to>
      <xdr:col>1</xdr:col>
      <xdr:colOff>2194468</xdr:colOff>
      <xdr:row>155</xdr:row>
      <xdr:rowOff>22162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00C9FA8F-F567-BB44-85F7-34C957577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175" y="24357012"/>
          <a:ext cx="1975393" cy="988950"/>
        </a:xfrm>
        <a:prstGeom prst="rect">
          <a:avLst/>
        </a:prstGeom>
      </xdr:spPr>
    </xdr:pic>
    <xdr:clientData/>
  </xdr:twoCellAnchor>
  <xdr:twoCellAnchor editAs="oneCell">
    <xdr:from>
      <xdr:col>1</xdr:col>
      <xdr:colOff>368300</xdr:colOff>
      <xdr:row>161</xdr:row>
      <xdr:rowOff>138113</xdr:rowOff>
    </xdr:from>
    <xdr:to>
      <xdr:col>1</xdr:col>
      <xdr:colOff>1966311</xdr:colOff>
      <xdr:row>166</xdr:row>
      <xdr:rowOff>169238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BC4B367A-E0EE-7A4D-9A9C-EB1745D9A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175" y="28836938"/>
          <a:ext cx="1598011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238122</xdr:colOff>
      <xdr:row>185</xdr:row>
      <xdr:rowOff>82550</xdr:rowOff>
    </xdr:from>
    <xdr:to>
      <xdr:col>1</xdr:col>
      <xdr:colOff>2111690</xdr:colOff>
      <xdr:row>191</xdr:row>
      <xdr:rowOff>4700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18E6FAC1-0D91-BB47-A133-F5C9F837A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7" y="3312477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422275</xdr:colOff>
      <xdr:row>207</xdr:row>
      <xdr:rowOff>112710</xdr:rowOff>
    </xdr:from>
    <xdr:to>
      <xdr:col>1</xdr:col>
      <xdr:colOff>1934275</xdr:colOff>
      <xdr:row>214</xdr:row>
      <xdr:rowOff>177255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4FE81F3C-D7F9-3946-A04E-406C5AA8B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" y="37079235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306380</xdr:colOff>
      <xdr:row>226</xdr:row>
      <xdr:rowOff>179388</xdr:rowOff>
    </xdr:from>
    <xdr:to>
      <xdr:col>1</xdr:col>
      <xdr:colOff>2090396</xdr:colOff>
      <xdr:row>233</xdr:row>
      <xdr:rowOff>136563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19BA8999-E0B3-444E-B2A1-7698BBC30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255" y="40346313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252</xdr:row>
      <xdr:rowOff>136525</xdr:rowOff>
    </xdr:from>
    <xdr:to>
      <xdr:col>1</xdr:col>
      <xdr:colOff>2091547</xdr:colOff>
      <xdr:row>259</xdr:row>
      <xdr:rowOff>93700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75A384EB-A53F-A244-B7EF-DD3973B47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326" y="40928925"/>
          <a:ext cx="1815321" cy="1201775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293</xdr:row>
      <xdr:rowOff>4760</xdr:rowOff>
    </xdr:from>
    <xdr:to>
      <xdr:col>1</xdr:col>
      <xdr:colOff>1475492</xdr:colOff>
      <xdr:row>295</xdr:row>
      <xdr:rowOff>146810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FA72BE93-B24B-194B-8ECF-F35D2598F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9811" y="47629760"/>
          <a:ext cx="600781" cy="49765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278</xdr:row>
      <xdr:rowOff>168275</xdr:rowOff>
    </xdr:from>
    <xdr:to>
      <xdr:col>1</xdr:col>
      <xdr:colOff>1962247</xdr:colOff>
      <xdr:row>285</xdr:row>
      <xdr:rowOff>161450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63652E54-B0FF-FD4F-9F6F-1C2430D2F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807" y="45354875"/>
          <a:ext cx="159554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306</xdr:row>
      <xdr:rowOff>120390</xdr:rowOff>
    </xdr:from>
    <xdr:to>
      <xdr:col>1</xdr:col>
      <xdr:colOff>1962150</xdr:colOff>
      <xdr:row>313</xdr:row>
      <xdr:rowOff>24945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F4BD7354-B1D7-074A-A997-D55C1FD0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6" y="50259990"/>
          <a:ext cx="1533524" cy="1149155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337</xdr:row>
      <xdr:rowOff>0</xdr:rowOff>
    </xdr:from>
    <xdr:to>
      <xdr:col>1</xdr:col>
      <xdr:colOff>1537769</xdr:colOff>
      <xdr:row>341</xdr:row>
      <xdr:rowOff>97750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11D5A198-1587-3848-B00D-76FD58D73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225" y="55499000"/>
          <a:ext cx="791644" cy="80895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318</xdr:row>
      <xdr:rowOff>171450</xdr:rowOff>
    </xdr:from>
    <xdr:to>
      <xdr:col>1</xdr:col>
      <xdr:colOff>1720665</xdr:colOff>
      <xdr:row>322</xdr:row>
      <xdr:rowOff>167550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5784C1A1-45FD-324F-9663-F5C641C12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0902" y="52393850"/>
          <a:ext cx="1034863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325</xdr:row>
      <xdr:rowOff>47625</xdr:rowOff>
    </xdr:from>
    <xdr:to>
      <xdr:col>1</xdr:col>
      <xdr:colOff>1708301</xdr:colOff>
      <xdr:row>329</xdr:row>
      <xdr:rowOff>43725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9BC18E01-EF5A-5645-89C8-818FD419B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675" y="53514625"/>
          <a:ext cx="917726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350</xdr:row>
      <xdr:rowOff>171449</xdr:rowOff>
    </xdr:from>
    <xdr:to>
      <xdr:col>1</xdr:col>
      <xdr:colOff>1563048</xdr:colOff>
      <xdr:row>355</xdr:row>
      <xdr:rowOff>94574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6B0EFA49-4A1D-1F4A-B35A-D69106EAB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586358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363</xdr:row>
      <xdr:rowOff>28575</xdr:rowOff>
    </xdr:from>
    <xdr:to>
      <xdr:col>1</xdr:col>
      <xdr:colOff>1766830</xdr:colOff>
      <xdr:row>366</xdr:row>
      <xdr:rowOff>97650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7F47CA13-1A6B-704B-8B0C-B46CCB836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91" y="60429775"/>
          <a:ext cx="1125139" cy="602475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375</xdr:row>
      <xdr:rowOff>28576</xdr:rowOff>
    </xdr:from>
    <xdr:to>
      <xdr:col>1</xdr:col>
      <xdr:colOff>1609725</xdr:colOff>
      <xdr:row>380</xdr:row>
      <xdr:rowOff>145363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D7AA60BA-3EBE-BA42-A65C-0493FA48A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20" y="62512576"/>
          <a:ext cx="885205" cy="1005787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781051</xdr:colOff>
      <xdr:row>401</xdr:row>
      <xdr:rowOff>0</xdr:rowOff>
    </xdr:from>
    <xdr:to>
      <xdr:col>1</xdr:col>
      <xdr:colOff>1600200</xdr:colOff>
      <xdr:row>403</xdr:row>
      <xdr:rowOff>91240</xdr:rowOff>
    </xdr:to>
    <xdr:pic>
      <xdr:nvPicPr>
        <xdr:cNvPr id="85" name="Obrázek 84">
          <a:extLst>
            <a:ext uri="{FF2B5EF4-FFF2-40B4-BE49-F238E27FC236}">
              <a16:creationId xmlns:a16="http://schemas.microsoft.com/office/drawing/2014/main" id="{1E7F04EA-F97F-4A4D-9651-C3323E0B4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151" y="65582800"/>
          <a:ext cx="819149" cy="446840"/>
        </a:xfrm>
        <a:prstGeom prst="rect">
          <a:avLst/>
        </a:prstGeom>
      </xdr:spPr>
    </xdr:pic>
    <xdr:clientData/>
  </xdr:twoCellAnchor>
  <xdr:twoCellAnchor editAs="oneCell">
    <xdr:from>
      <xdr:col>1</xdr:col>
      <xdr:colOff>581185</xdr:colOff>
      <xdr:row>387</xdr:row>
      <xdr:rowOff>47466</xdr:rowOff>
    </xdr:from>
    <xdr:to>
      <xdr:col>1</xdr:col>
      <xdr:colOff>1781178</xdr:colOff>
      <xdr:row>389</xdr:row>
      <xdr:rowOff>57712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C3EC85D3-FB73-6849-B02A-E816EE2A7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63359" y="64197192"/>
          <a:ext cx="36584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655855</xdr:colOff>
      <xdr:row>298</xdr:row>
      <xdr:rowOff>142874</xdr:rowOff>
    </xdr:from>
    <xdr:to>
      <xdr:col>1</xdr:col>
      <xdr:colOff>1926689</xdr:colOff>
      <xdr:row>302</xdr:row>
      <xdr:rowOff>138974</xdr:rowOff>
    </xdr:to>
    <xdr:pic>
      <xdr:nvPicPr>
        <xdr:cNvPr id="88" name="Obrázek 87">
          <a:extLst>
            <a:ext uri="{FF2B5EF4-FFF2-40B4-BE49-F238E27FC236}">
              <a16:creationId xmlns:a16="http://schemas.microsoft.com/office/drawing/2014/main" id="{AF53483D-6A5E-5F4F-A41F-B4E6885BD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730" y="53349524"/>
          <a:ext cx="127083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393</xdr:row>
      <xdr:rowOff>171450</xdr:rowOff>
    </xdr:from>
    <xdr:to>
      <xdr:col>1</xdr:col>
      <xdr:colOff>1783887</xdr:colOff>
      <xdr:row>396</xdr:row>
      <xdr:rowOff>132525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F776A3C6-9934-4FBF-8A66-7992200B5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33500" y="69884925"/>
          <a:ext cx="593262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393</xdr:row>
      <xdr:rowOff>171450</xdr:rowOff>
    </xdr:from>
    <xdr:to>
      <xdr:col>1</xdr:col>
      <xdr:colOff>871275</xdr:colOff>
      <xdr:row>396</xdr:row>
      <xdr:rowOff>162021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FEA084B-1CAC-4180-92EE-A566E42F7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459402" y="69863673"/>
          <a:ext cx="533496" cy="5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76200</xdr:rowOff>
    </xdr:from>
    <xdr:to>
      <xdr:col>1</xdr:col>
      <xdr:colOff>2084729</xdr:colOff>
      <xdr:row>58</xdr:row>
      <xdr:rowOff>114698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2E5341F-DFCF-4515-A350-FD63D1B01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57175" y="89725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638175</xdr:colOff>
      <xdr:row>52</xdr:row>
      <xdr:rowOff>76200</xdr:rowOff>
    </xdr:from>
    <xdr:to>
      <xdr:col>6</xdr:col>
      <xdr:colOff>943862</xdr:colOff>
      <xdr:row>58</xdr:row>
      <xdr:rowOff>14995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EB058107-7F02-4B2A-B2DA-EC2F8183D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829300" y="9448800"/>
          <a:ext cx="1286762" cy="102464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53082" y="437489"/>
          <a:ext cx="496955" cy="49447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569456</xdr:colOff>
      <xdr:row>149</xdr:row>
      <xdr:rowOff>38099</xdr:rowOff>
    </xdr:from>
    <xdr:to>
      <xdr:col>1</xdr:col>
      <xdr:colOff>1715649</xdr:colOff>
      <xdr:row>153</xdr:row>
      <xdr:rowOff>70199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731381" y="1904999"/>
          <a:ext cx="1146193" cy="75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627408</xdr:colOff>
      <xdr:row>90</xdr:row>
      <xdr:rowOff>170623</xdr:rowOff>
    </xdr:from>
    <xdr:to>
      <xdr:col>1</xdr:col>
      <xdr:colOff>1798912</xdr:colOff>
      <xdr:row>95</xdr:row>
      <xdr:rowOff>162341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1457E60-BF68-404A-AB08-2B83ECD3C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89333" y="152486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146</xdr:row>
      <xdr:rowOff>142875</xdr:rowOff>
    </xdr:from>
    <xdr:to>
      <xdr:col>2</xdr:col>
      <xdr:colOff>0</xdr:colOff>
      <xdr:row>150</xdr:row>
      <xdr:rowOff>114300</xdr:rowOff>
    </xdr:to>
    <xdr:pic>
      <xdr:nvPicPr>
        <xdr:cNvPr id="4" name="Obrázek 1">
          <a:extLst>
            <a:ext uri="{FF2B5EF4-FFF2-40B4-BE49-F238E27FC236}">
              <a16:creationId xmlns:a16="http://schemas.microsoft.com/office/drawing/2014/main" id="{1AE0A6F7-3BAD-43B2-9F6C-DAEDD3EF4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4993600"/>
          <a:ext cx="0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157</xdr:row>
      <xdr:rowOff>81101</xdr:rowOff>
    </xdr:from>
    <xdr:to>
      <xdr:col>2</xdr:col>
      <xdr:colOff>47625</xdr:colOff>
      <xdr:row>160</xdr:row>
      <xdr:rowOff>14424</xdr:rowOff>
    </xdr:to>
    <xdr:pic>
      <xdr:nvPicPr>
        <xdr:cNvPr id="5" name="Obrázek 2">
          <a:extLst>
            <a:ext uri="{FF2B5EF4-FFF2-40B4-BE49-F238E27FC236}">
              <a16:creationId xmlns:a16="http://schemas.microsoft.com/office/drawing/2014/main" id="{3E6CF690-09E9-4793-975D-0764D20B6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41471" y="26922551"/>
          <a:ext cx="449329" cy="476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147</xdr:row>
      <xdr:rowOff>120718</xdr:rowOff>
    </xdr:from>
    <xdr:to>
      <xdr:col>2</xdr:col>
      <xdr:colOff>103187</xdr:colOff>
      <xdr:row>150</xdr:row>
      <xdr:rowOff>111193</xdr:rowOff>
    </xdr:to>
    <xdr:pic>
      <xdr:nvPicPr>
        <xdr:cNvPr id="6" name="Obrázek 3">
          <a:extLst>
            <a:ext uri="{FF2B5EF4-FFF2-40B4-BE49-F238E27FC236}">
              <a16:creationId xmlns:a16="http://schemas.microsoft.com/office/drawing/2014/main" id="{85308584-33BC-4E06-9B94-C1BB2CF14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4913" y="25152418"/>
          <a:ext cx="511449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156</xdr:row>
      <xdr:rowOff>94143</xdr:rowOff>
    </xdr:from>
    <xdr:to>
      <xdr:col>5</xdr:col>
      <xdr:colOff>75234</xdr:colOff>
      <xdr:row>160</xdr:row>
      <xdr:rowOff>26226</xdr:rowOff>
    </xdr:to>
    <xdr:pic>
      <xdr:nvPicPr>
        <xdr:cNvPr id="12" name="Obrázek 4">
          <a:extLst>
            <a:ext uri="{FF2B5EF4-FFF2-40B4-BE49-F238E27FC236}">
              <a16:creationId xmlns:a16="http://schemas.microsoft.com/office/drawing/2014/main" id="{3A5C3EC1-138C-4C12-A7AA-2D83CBB29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26754618"/>
          <a:ext cx="1163706" cy="655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151</xdr:row>
      <xdr:rowOff>119339</xdr:rowOff>
    </xdr:from>
    <xdr:to>
      <xdr:col>5</xdr:col>
      <xdr:colOff>36237</xdr:colOff>
      <xdr:row>155</xdr:row>
      <xdr:rowOff>14218</xdr:rowOff>
    </xdr:to>
    <xdr:pic>
      <xdr:nvPicPr>
        <xdr:cNvPr id="24" name="Obrázek 9">
          <a:extLst>
            <a:ext uri="{FF2B5EF4-FFF2-40B4-BE49-F238E27FC236}">
              <a16:creationId xmlns:a16="http://schemas.microsoft.com/office/drawing/2014/main" id="{8C43229C-15B5-4AFC-A5B7-83C38AB1F2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25874939"/>
          <a:ext cx="1206362" cy="618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147</xdr:row>
      <xdr:rowOff>66675</xdr:rowOff>
    </xdr:from>
    <xdr:to>
      <xdr:col>2</xdr:col>
      <xdr:colOff>0</xdr:colOff>
      <xdr:row>149</xdr:row>
      <xdr:rowOff>152400</xdr:rowOff>
    </xdr:to>
    <xdr:pic>
      <xdr:nvPicPr>
        <xdr:cNvPr id="25" name="Obrázek 14">
          <a:extLst>
            <a:ext uri="{FF2B5EF4-FFF2-40B4-BE49-F238E27FC236}">
              <a16:creationId xmlns:a16="http://schemas.microsoft.com/office/drawing/2014/main" id="{2C8E7490-A9FC-4580-BE82-42585D115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5098375"/>
          <a:ext cx="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151</xdr:row>
      <xdr:rowOff>114300</xdr:rowOff>
    </xdr:from>
    <xdr:to>
      <xdr:col>2</xdr:col>
      <xdr:colOff>0</xdr:colOff>
      <xdr:row>154</xdr:row>
      <xdr:rowOff>57150</xdr:rowOff>
    </xdr:to>
    <xdr:pic>
      <xdr:nvPicPr>
        <xdr:cNvPr id="30" name="Obrázek 18">
          <a:extLst>
            <a:ext uri="{FF2B5EF4-FFF2-40B4-BE49-F238E27FC236}">
              <a16:creationId xmlns:a16="http://schemas.microsoft.com/office/drawing/2014/main" id="{E8616FE1-2452-4855-9030-813410930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5869900"/>
          <a:ext cx="0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157</xdr:row>
      <xdr:rowOff>38100</xdr:rowOff>
    </xdr:from>
    <xdr:to>
      <xdr:col>2</xdr:col>
      <xdr:colOff>0</xdr:colOff>
      <xdr:row>159</xdr:row>
      <xdr:rowOff>133350</xdr:rowOff>
    </xdr:to>
    <xdr:pic>
      <xdr:nvPicPr>
        <xdr:cNvPr id="31" name="Obrázek 19">
          <a:extLst>
            <a:ext uri="{FF2B5EF4-FFF2-40B4-BE49-F238E27FC236}">
              <a16:creationId xmlns:a16="http://schemas.microsoft.com/office/drawing/2014/main" id="{5B6B4A2B-E422-4527-8C2E-4BFC48E4E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6879550"/>
          <a:ext cx="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152</xdr:row>
      <xdr:rowOff>117820</xdr:rowOff>
    </xdr:from>
    <xdr:to>
      <xdr:col>2</xdr:col>
      <xdr:colOff>63500</xdr:colOff>
      <xdr:row>155</xdr:row>
      <xdr:rowOff>108295</xdr:rowOff>
    </xdr:to>
    <xdr:pic>
      <xdr:nvPicPr>
        <xdr:cNvPr id="32" name="Obrázek 21">
          <a:extLst>
            <a:ext uri="{FF2B5EF4-FFF2-40B4-BE49-F238E27FC236}">
              <a16:creationId xmlns:a16="http://schemas.microsoft.com/office/drawing/2014/main" id="{F4156294-E84E-4BD2-A0F1-7D928ED59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7527" y="26054395"/>
          <a:ext cx="479148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147</xdr:row>
      <xdr:rowOff>176352</xdr:rowOff>
    </xdr:from>
    <xdr:to>
      <xdr:col>3</xdr:col>
      <xdr:colOff>211559</xdr:colOff>
      <xdr:row>150</xdr:row>
      <xdr:rowOff>110504</xdr:rowOff>
    </xdr:to>
    <xdr:pic>
      <xdr:nvPicPr>
        <xdr:cNvPr id="33" name="Obrázek 16">
          <a:extLst>
            <a:ext uri="{FF2B5EF4-FFF2-40B4-BE49-F238E27FC236}">
              <a16:creationId xmlns:a16="http://schemas.microsoft.com/office/drawing/2014/main" id="{DD18FE07-15D4-45A3-BD0B-5E168D232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8596" y="25208052"/>
          <a:ext cx="371963" cy="477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152</xdr:row>
      <xdr:rowOff>118579</xdr:rowOff>
    </xdr:from>
    <xdr:to>
      <xdr:col>3</xdr:col>
      <xdr:colOff>223845</xdr:colOff>
      <xdr:row>155</xdr:row>
      <xdr:rowOff>68953</xdr:rowOff>
    </xdr:to>
    <xdr:pic>
      <xdr:nvPicPr>
        <xdr:cNvPr id="34" name="Obrázek 16">
          <a:extLst>
            <a:ext uri="{FF2B5EF4-FFF2-40B4-BE49-F238E27FC236}">
              <a16:creationId xmlns:a16="http://schemas.microsoft.com/office/drawing/2014/main" id="{78CFC2CB-881F-49E3-8CF9-FEB62B575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0882" y="26055154"/>
          <a:ext cx="371963" cy="493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157</xdr:row>
      <xdr:rowOff>18359</xdr:rowOff>
    </xdr:from>
    <xdr:to>
      <xdr:col>3</xdr:col>
      <xdr:colOff>212317</xdr:colOff>
      <xdr:row>159</xdr:row>
      <xdr:rowOff>151295</xdr:rowOff>
    </xdr:to>
    <xdr:pic>
      <xdr:nvPicPr>
        <xdr:cNvPr id="35" name="Obrázek 16">
          <a:extLst>
            <a:ext uri="{FF2B5EF4-FFF2-40B4-BE49-F238E27FC236}">
              <a16:creationId xmlns:a16="http://schemas.microsoft.com/office/drawing/2014/main" id="{EBAECEEB-4E87-4198-84F5-D7109C2F1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9354" y="26859809"/>
          <a:ext cx="371963" cy="494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101</xdr:row>
      <xdr:rowOff>53491</xdr:rowOff>
    </xdr:from>
    <xdr:to>
      <xdr:col>1</xdr:col>
      <xdr:colOff>1580253</xdr:colOff>
      <xdr:row>104</xdr:row>
      <xdr:rowOff>120098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9985071D-CC02-49E5-B1CC-2CADD609F86C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895" y="17122291"/>
          <a:ext cx="770283" cy="6095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109</xdr:row>
      <xdr:rowOff>179110</xdr:rowOff>
    </xdr:from>
    <xdr:to>
      <xdr:col>1</xdr:col>
      <xdr:colOff>1579908</xdr:colOff>
      <xdr:row>113</xdr:row>
      <xdr:rowOff>145980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B750A2B8-9D88-4D74-803E-C281FEF03FCF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723" y="18695710"/>
          <a:ext cx="853110" cy="6907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523877</xdr:colOff>
      <xdr:row>9</xdr:row>
      <xdr:rowOff>47623</xdr:rowOff>
    </xdr:from>
    <xdr:to>
      <xdr:col>1</xdr:col>
      <xdr:colOff>1779230</xdr:colOff>
      <xdr:row>13</xdr:row>
      <xdr:rowOff>151723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ED98FD28-E2E2-494C-B155-CF4B061A7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85802" y="1676398"/>
          <a:ext cx="1255353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F2B8F86-FA18-4A9D-A898-2150505F8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62278BB8-5254-4E8C-8DFC-DA78BC8B3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146</xdr:row>
      <xdr:rowOff>171450</xdr:rowOff>
    </xdr:from>
    <xdr:to>
      <xdr:col>4</xdr:col>
      <xdr:colOff>570256</xdr:colOff>
      <xdr:row>150</xdr:row>
      <xdr:rowOff>66750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50BA70F6-1649-46C3-B1EA-C35C0C1D3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2502217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64</xdr:row>
      <xdr:rowOff>9525</xdr:rowOff>
    </xdr:from>
    <xdr:to>
      <xdr:col>1</xdr:col>
      <xdr:colOff>1841025</xdr:colOff>
      <xdr:row>68</xdr:row>
      <xdr:rowOff>161431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B7FCD21F-0DFA-4051-8E37-825C66CA4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1038225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681362</xdr:colOff>
      <xdr:row>38</xdr:row>
      <xdr:rowOff>171450</xdr:rowOff>
    </xdr:from>
    <xdr:to>
      <xdr:col>1</xdr:col>
      <xdr:colOff>1576189</xdr:colOff>
      <xdr:row>43</xdr:row>
      <xdr:rowOff>94575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66EDC82A-F509-458B-8DD7-D7C7507C0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7" y="6819900"/>
          <a:ext cx="894827" cy="828000"/>
        </a:xfrm>
        <a:prstGeom prst="rect">
          <a:avLst/>
        </a:prstGeom>
      </xdr:spPr>
    </xdr:pic>
    <xdr:clientData/>
  </xdr:twoCellAnchor>
  <xdr:oneCellAnchor>
    <xdr:from>
      <xdr:col>1</xdr:col>
      <xdr:colOff>619126</xdr:colOff>
      <xdr:row>47</xdr:row>
      <xdr:rowOff>171450</xdr:rowOff>
    </xdr:from>
    <xdr:ext cx="1212431" cy="828000"/>
    <xdr:pic>
      <xdr:nvPicPr>
        <xdr:cNvPr id="44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26DEBD27-FCAA-48C5-8FE1-45C94BD06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81051" y="8334375"/>
          <a:ext cx="1212431" cy="82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82</xdr:row>
      <xdr:rowOff>32677</xdr:rowOff>
    </xdr:from>
    <xdr:to>
      <xdr:col>1</xdr:col>
      <xdr:colOff>1939500</xdr:colOff>
      <xdr:row>86</xdr:row>
      <xdr:rowOff>91656</xdr:rowOff>
    </xdr:to>
    <xdr:pic>
      <xdr:nvPicPr>
        <xdr:cNvPr id="45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F1A335B4-5FEE-4238-A50C-2F6AC9A19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72</xdr:row>
      <xdr:rowOff>171450</xdr:rowOff>
    </xdr:from>
    <xdr:ext cx="1367914" cy="882652"/>
    <xdr:pic>
      <xdr:nvPicPr>
        <xdr:cNvPr id="46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2B7A12F8-2485-4CDA-9EBB-617987EE6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120</xdr:row>
      <xdr:rowOff>57151</xdr:rowOff>
    </xdr:from>
    <xdr:to>
      <xdr:col>1</xdr:col>
      <xdr:colOff>2032800</xdr:colOff>
      <xdr:row>124</xdr:row>
      <xdr:rowOff>162998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7110B7C1-13E3-410C-91AE-6F47B8343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129</xdr:row>
      <xdr:rowOff>0</xdr:rowOff>
    </xdr:from>
    <xdr:to>
      <xdr:col>1</xdr:col>
      <xdr:colOff>1889479</xdr:colOff>
      <xdr:row>133</xdr:row>
      <xdr:rowOff>140100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C0EB240-A39D-412B-A9DB-B0F5C2994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138</xdr:row>
      <xdr:rowOff>28574</xdr:rowOff>
    </xdr:from>
    <xdr:to>
      <xdr:col>1</xdr:col>
      <xdr:colOff>1935995</xdr:colOff>
      <xdr:row>142</xdr:row>
      <xdr:rowOff>132674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E412A7E-58C2-4517-B8D4-32178C3E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54</xdr:row>
      <xdr:rowOff>95250</xdr:rowOff>
    </xdr:from>
    <xdr:to>
      <xdr:col>1</xdr:col>
      <xdr:colOff>2094254</xdr:colOff>
      <xdr:row>60</xdr:row>
      <xdr:rowOff>133748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DCE02E10-C96F-4D14-8512-005BDD049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0" y="94678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638175</xdr:colOff>
      <xdr:row>54</xdr:row>
      <xdr:rowOff>76200</xdr:rowOff>
    </xdr:from>
    <xdr:to>
      <xdr:col>6</xdr:col>
      <xdr:colOff>943862</xdr:colOff>
      <xdr:row>60</xdr:row>
      <xdr:rowOff>14995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6D71029-440C-4960-99D3-D787FB52A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29300" y="9448800"/>
          <a:ext cx="1286762" cy="102464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27164</xdr:colOff>
      <xdr:row>2</xdr:row>
      <xdr:rowOff>16565</xdr:rowOff>
    </xdr:from>
    <xdr:to>
      <xdr:col>7</xdr:col>
      <xdr:colOff>536876</xdr:colOff>
      <xdr:row>4</xdr:row>
      <xdr:rowOff>161013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56664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952501</xdr:colOff>
      <xdr:row>11</xdr:row>
      <xdr:rowOff>95250</xdr:rowOff>
    </xdr:from>
    <xdr:to>
      <xdr:col>1</xdr:col>
      <xdr:colOff>2162176</xdr:colOff>
      <xdr:row>18</xdr:row>
      <xdr:rowOff>9525</xdr:rowOff>
    </xdr:to>
    <xdr:pic>
      <xdr:nvPicPr>
        <xdr:cNvPr id="9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090E2A58-9953-4684-A931-E269085C0098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6" y="2143125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866775</xdr:colOff>
      <xdr:row>28</xdr:row>
      <xdr:rowOff>114300</xdr:rowOff>
    </xdr:from>
    <xdr:to>
      <xdr:col>1</xdr:col>
      <xdr:colOff>2190751</xdr:colOff>
      <xdr:row>35</xdr:row>
      <xdr:rowOff>104775</xdr:rowOff>
    </xdr:to>
    <xdr:pic>
      <xdr:nvPicPr>
        <xdr:cNvPr id="10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0EBA2F84-C186-4E1F-8575-E70AFC48C049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5238750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942975</xdr:colOff>
      <xdr:row>86</xdr:row>
      <xdr:rowOff>57150</xdr:rowOff>
    </xdr:from>
    <xdr:to>
      <xdr:col>1</xdr:col>
      <xdr:colOff>2124075</xdr:colOff>
      <xdr:row>93</xdr:row>
      <xdr:rowOff>38100</xdr:rowOff>
    </xdr:to>
    <xdr:pic>
      <xdr:nvPicPr>
        <xdr:cNvPr id="11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2A5C64CD-0675-48D1-9351-F6F1F0B9641D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15678150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847725</xdr:colOff>
      <xdr:row>63</xdr:row>
      <xdr:rowOff>28575</xdr:rowOff>
    </xdr:from>
    <xdr:to>
      <xdr:col>1</xdr:col>
      <xdr:colOff>2228850</xdr:colOff>
      <xdr:row>70</xdr:row>
      <xdr:rowOff>104775</xdr:rowOff>
    </xdr:to>
    <xdr:pic>
      <xdr:nvPicPr>
        <xdr:cNvPr id="12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9E1968DC-5B72-4C43-951D-DDC7DF813D4B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11487150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952499</xdr:colOff>
      <xdr:row>137</xdr:row>
      <xdr:rowOff>85726</xdr:rowOff>
    </xdr:from>
    <xdr:to>
      <xdr:col>1</xdr:col>
      <xdr:colOff>2095500</xdr:colOff>
      <xdr:row>143</xdr:row>
      <xdr:rowOff>161926</xdr:rowOff>
    </xdr:to>
    <xdr:pic>
      <xdr:nvPicPr>
        <xdr:cNvPr id="13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84E15FFD-7821-4E11-8377-45B2F0591D21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4" y="24936451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828675</xdr:colOff>
      <xdr:row>101</xdr:row>
      <xdr:rowOff>0</xdr:rowOff>
    </xdr:from>
    <xdr:to>
      <xdr:col>1</xdr:col>
      <xdr:colOff>2200275</xdr:colOff>
      <xdr:row>108</xdr:row>
      <xdr:rowOff>19050</xdr:rowOff>
    </xdr:to>
    <xdr:pic>
      <xdr:nvPicPr>
        <xdr:cNvPr id="14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1918FB5A-36B7-4A6A-BED9-0DFB4E3F491B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18335625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1018556</xdr:colOff>
      <xdr:row>10</xdr:row>
      <xdr:rowOff>96542</xdr:rowOff>
    </xdr:from>
    <xdr:to>
      <xdr:col>1</xdr:col>
      <xdr:colOff>1975605</xdr:colOff>
      <xdr:row>15</xdr:row>
      <xdr:rowOff>19667</xdr:rowOff>
    </xdr:to>
    <xdr:pic>
      <xdr:nvPicPr>
        <xdr:cNvPr id="2" name="Picture 4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>
          <a:off x="1180481" y="1982492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957072</xdr:colOff>
      <xdr:row>23</xdr:row>
      <xdr:rowOff>56621</xdr:rowOff>
    </xdr:from>
    <xdr:to>
      <xdr:col>1</xdr:col>
      <xdr:colOff>1980941</xdr:colOff>
      <xdr:row>27</xdr:row>
      <xdr:rowOff>160721</xdr:rowOff>
    </xdr:to>
    <xdr:pic>
      <xdr:nvPicPr>
        <xdr:cNvPr id="3" name="Picture 4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1118997" y="4476221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1016840</xdr:colOff>
      <xdr:row>44</xdr:row>
      <xdr:rowOff>30262</xdr:rowOff>
    </xdr:from>
    <xdr:to>
      <xdr:col>1</xdr:col>
      <xdr:colOff>1921088</xdr:colOff>
      <xdr:row>48</xdr:row>
      <xdr:rowOff>134362</xdr:rowOff>
    </xdr:to>
    <xdr:pic>
      <xdr:nvPicPr>
        <xdr:cNvPr id="4" name="Picture 4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8765" y="8250337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1110980</xdr:colOff>
      <xdr:row>54</xdr:row>
      <xdr:rowOff>17840</xdr:rowOff>
    </xdr:from>
    <xdr:to>
      <xdr:col>1</xdr:col>
      <xdr:colOff>1925960</xdr:colOff>
      <xdr:row>58</xdr:row>
      <xdr:rowOff>121940</xdr:rowOff>
    </xdr:to>
    <xdr:pic>
      <xdr:nvPicPr>
        <xdr:cNvPr id="5" name="Picture 4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905" y="10228640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1060712</xdr:colOff>
      <xdr:row>64</xdr:row>
      <xdr:rowOff>30479</xdr:rowOff>
    </xdr:from>
    <xdr:to>
      <xdr:col>1</xdr:col>
      <xdr:colOff>1900392</xdr:colOff>
      <xdr:row>68</xdr:row>
      <xdr:rowOff>134579</xdr:rowOff>
    </xdr:to>
    <xdr:pic>
      <xdr:nvPicPr>
        <xdr:cNvPr id="6" name="Picture 4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2637" y="12593954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1148580</xdr:colOff>
      <xdr:row>74</xdr:row>
      <xdr:rowOff>3429</xdr:rowOff>
    </xdr:from>
    <xdr:to>
      <xdr:col>1</xdr:col>
      <xdr:colOff>1938833</xdr:colOff>
      <xdr:row>78</xdr:row>
      <xdr:rowOff>107529</xdr:rowOff>
    </xdr:to>
    <xdr:pic>
      <xdr:nvPicPr>
        <xdr:cNvPr id="7" name="Picture 4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505" y="14557629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1023749</xdr:colOff>
      <xdr:row>84</xdr:row>
      <xdr:rowOff>57530</xdr:rowOff>
    </xdr:from>
    <xdr:to>
      <xdr:col>1</xdr:col>
      <xdr:colOff>1993264</xdr:colOff>
      <xdr:row>88</xdr:row>
      <xdr:rowOff>161630</xdr:rowOff>
    </xdr:to>
    <xdr:pic>
      <xdr:nvPicPr>
        <xdr:cNvPr id="8" name="Picture 4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5674" y="1696440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1153597</xdr:colOff>
      <xdr:row>96</xdr:row>
      <xdr:rowOff>3429</xdr:rowOff>
    </xdr:from>
    <xdr:to>
      <xdr:col>1</xdr:col>
      <xdr:colOff>1989942</xdr:colOff>
      <xdr:row>100</xdr:row>
      <xdr:rowOff>107529</xdr:rowOff>
    </xdr:to>
    <xdr:pic>
      <xdr:nvPicPr>
        <xdr:cNvPr id="9" name="Picture 49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5522" y="1908200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915813</xdr:colOff>
      <xdr:row>118</xdr:row>
      <xdr:rowOff>152399</xdr:rowOff>
    </xdr:from>
    <xdr:to>
      <xdr:col>1</xdr:col>
      <xdr:colOff>2138764</xdr:colOff>
      <xdr:row>122</xdr:row>
      <xdr:rowOff>165440</xdr:rowOff>
    </xdr:to>
    <xdr:pic>
      <xdr:nvPicPr>
        <xdr:cNvPr id="10" name="Picture 51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1077738" y="22488524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1080661</xdr:colOff>
      <xdr:row>127</xdr:row>
      <xdr:rowOff>1143</xdr:rowOff>
    </xdr:from>
    <xdr:to>
      <xdr:col>1</xdr:col>
      <xdr:colOff>1911624</xdr:colOff>
      <xdr:row>131</xdr:row>
      <xdr:rowOff>105243</xdr:rowOff>
    </xdr:to>
    <xdr:pic>
      <xdr:nvPicPr>
        <xdr:cNvPr id="11" name="Picture 53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2586" y="23966043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27163</xdr:colOff>
      <xdr:row>2</xdr:row>
      <xdr:rowOff>22526</xdr:rowOff>
    </xdr:from>
    <xdr:to>
      <xdr:col>7</xdr:col>
      <xdr:colOff>521805</xdr:colOff>
      <xdr:row>4</xdr:row>
      <xdr:rowOff>152733</xdr:rowOff>
    </xdr:to>
    <xdr:pic>
      <xdr:nvPicPr>
        <xdr:cNvPr id="12" name="Picture 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85238" y="460676"/>
          <a:ext cx="494642" cy="4921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1032863</xdr:colOff>
      <xdr:row>139</xdr:row>
      <xdr:rowOff>93345</xdr:rowOff>
    </xdr:from>
    <xdr:to>
      <xdr:col>1</xdr:col>
      <xdr:colOff>2000929</xdr:colOff>
      <xdr:row>144</xdr:row>
      <xdr:rowOff>16470</xdr:rowOff>
    </xdr:to>
    <xdr:pic>
      <xdr:nvPicPr>
        <xdr:cNvPr id="13" name="11 Imagen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788" y="26591895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978707</xdr:colOff>
      <xdr:row>154</xdr:row>
      <xdr:rowOff>81153</xdr:rowOff>
    </xdr:from>
    <xdr:to>
      <xdr:col>1</xdr:col>
      <xdr:colOff>1986039</xdr:colOff>
      <xdr:row>159</xdr:row>
      <xdr:rowOff>4278</xdr:rowOff>
    </xdr:to>
    <xdr:pic>
      <xdr:nvPicPr>
        <xdr:cNvPr id="14" name="15 Imagen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0632" y="29294328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8</xdr:col>
      <xdr:colOff>7327</xdr:colOff>
      <xdr:row>4</xdr:row>
      <xdr:rowOff>85770</xdr:rowOff>
    </xdr:to>
    <xdr:pic>
      <xdr:nvPicPr>
        <xdr:cNvPr id="6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370018" y="312771"/>
          <a:ext cx="581159" cy="57309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898280</xdr:colOff>
      <xdr:row>412</xdr:row>
      <xdr:rowOff>105508</xdr:rowOff>
    </xdr:from>
    <xdr:to>
      <xdr:col>1</xdr:col>
      <xdr:colOff>2031136</xdr:colOff>
      <xdr:row>418</xdr:row>
      <xdr:rowOff>99658</xdr:rowOff>
    </xdr:to>
    <xdr:pic>
      <xdr:nvPicPr>
        <xdr:cNvPr id="48" name="Picture 1">
          <a:extLst>
            <a:ext uri="{FF2B5EF4-FFF2-40B4-BE49-F238E27FC236}">
              <a16:creationId xmlns:a16="http://schemas.microsoft.com/office/drawing/2014/main" id="{DAFC6272-4069-304B-82FF-1D32CECC7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088780" y="71936708"/>
          <a:ext cx="1132856" cy="1060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1003056</xdr:colOff>
      <xdr:row>828</xdr:row>
      <xdr:rowOff>148004</xdr:rowOff>
    </xdr:from>
    <xdr:to>
      <xdr:col>1</xdr:col>
      <xdr:colOff>1911595</xdr:colOff>
      <xdr:row>831</xdr:row>
      <xdr:rowOff>157586</xdr:rowOff>
    </xdr:to>
    <xdr:pic>
      <xdr:nvPicPr>
        <xdr:cNvPr id="53" name="Picture 4">
          <a:extLst>
            <a:ext uri="{FF2B5EF4-FFF2-40B4-BE49-F238E27FC236}">
              <a16:creationId xmlns:a16="http://schemas.microsoft.com/office/drawing/2014/main" id="{E81C3A18-84BD-E545-BF9A-4B3F12819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93556" y="142591204"/>
          <a:ext cx="908539" cy="5429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1137139</xdr:colOff>
      <xdr:row>839</xdr:row>
      <xdr:rowOff>51288</xdr:rowOff>
    </xdr:from>
    <xdr:to>
      <xdr:col>1</xdr:col>
      <xdr:colOff>2016371</xdr:colOff>
      <xdr:row>842</xdr:row>
      <xdr:rowOff>32430</xdr:rowOff>
    </xdr:to>
    <xdr:pic>
      <xdr:nvPicPr>
        <xdr:cNvPr id="54" name="Picture 5">
          <a:extLst>
            <a:ext uri="{FF2B5EF4-FFF2-40B4-BE49-F238E27FC236}">
              <a16:creationId xmlns:a16="http://schemas.microsoft.com/office/drawing/2014/main" id="{B33128A6-8E23-9C4D-AE5A-8B7D23447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1327639" y="144450288"/>
          <a:ext cx="879232" cy="5145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1080722</xdr:colOff>
      <xdr:row>812</xdr:row>
      <xdr:rowOff>141411</xdr:rowOff>
    </xdr:from>
    <xdr:to>
      <xdr:col>1</xdr:col>
      <xdr:colOff>1989262</xdr:colOff>
      <xdr:row>815</xdr:row>
      <xdr:rowOff>80127</xdr:rowOff>
    </xdr:to>
    <xdr:pic>
      <xdr:nvPicPr>
        <xdr:cNvPr id="55" name="Picture 6">
          <a:extLst>
            <a:ext uri="{FF2B5EF4-FFF2-40B4-BE49-F238E27FC236}">
              <a16:creationId xmlns:a16="http://schemas.microsoft.com/office/drawing/2014/main" id="{EF5F4DFE-FAA8-5F47-8612-C8DC83F1F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1271222" y="139739811"/>
          <a:ext cx="908540" cy="4721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1193557</xdr:colOff>
      <xdr:row>821</xdr:row>
      <xdr:rowOff>54950</xdr:rowOff>
    </xdr:from>
    <xdr:to>
      <xdr:col>1</xdr:col>
      <xdr:colOff>1904559</xdr:colOff>
      <xdr:row>824</xdr:row>
      <xdr:rowOff>60856</xdr:rowOff>
    </xdr:to>
    <xdr:pic>
      <xdr:nvPicPr>
        <xdr:cNvPr id="56" name="Picture 7">
          <a:extLst>
            <a:ext uri="{FF2B5EF4-FFF2-40B4-BE49-F238E27FC236}">
              <a16:creationId xmlns:a16="http://schemas.microsoft.com/office/drawing/2014/main" id="{F161347B-5699-7B44-B26F-B44624CF9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1384057" y="141253550"/>
          <a:ext cx="711002" cy="5393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900475</xdr:colOff>
      <xdr:row>801</xdr:row>
      <xdr:rowOff>19783</xdr:rowOff>
    </xdr:from>
    <xdr:to>
      <xdr:col>1</xdr:col>
      <xdr:colOff>2129197</xdr:colOff>
      <xdr:row>806</xdr:row>
      <xdr:rowOff>122908</xdr:rowOff>
    </xdr:to>
    <xdr:pic>
      <xdr:nvPicPr>
        <xdr:cNvPr id="57" name="Picture 8">
          <a:extLst>
            <a:ext uri="{FF2B5EF4-FFF2-40B4-BE49-F238E27FC236}">
              <a16:creationId xmlns:a16="http://schemas.microsoft.com/office/drawing/2014/main" id="{EC58C3C1-5984-8F4C-90FA-74622EE07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1090975" y="137662383"/>
          <a:ext cx="1228722" cy="992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752529</xdr:colOff>
      <xdr:row>11</xdr:row>
      <xdr:rowOff>38100</xdr:rowOff>
    </xdr:from>
    <xdr:to>
      <xdr:col>1</xdr:col>
      <xdr:colOff>2331684</xdr:colOff>
      <xdr:row>17</xdr:row>
      <xdr:rowOff>32250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FCAE5A87-7264-B342-A59F-2AE95D7A2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3029" y="2070100"/>
          <a:ext cx="157915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31</xdr:row>
      <xdr:rowOff>114300</xdr:rowOff>
    </xdr:from>
    <xdr:to>
      <xdr:col>1</xdr:col>
      <xdr:colOff>2334525</xdr:colOff>
      <xdr:row>37</xdr:row>
      <xdr:rowOff>108450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9BD3C47B-E4A6-B646-A81B-2FF8CDBED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5702300"/>
          <a:ext cx="1639200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752476</xdr:colOff>
      <xdr:row>44</xdr:row>
      <xdr:rowOff>171450</xdr:rowOff>
    </xdr:from>
    <xdr:to>
      <xdr:col>1</xdr:col>
      <xdr:colOff>2218765</xdr:colOff>
      <xdr:row>51</xdr:row>
      <xdr:rowOff>92625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39C07525-FD4B-9A43-84C0-B4201B6D9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1" y="7924800"/>
          <a:ext cx="1466289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766540</xdr:colOff>
      <xdr:row>62</xdr:row>
      <xdr:rowOff>171449</xdr:rowOff>
    </xdr:from>
    <xdr:to>
      <xdr:col>1</xdr:col>
      <xdr:colOff>2165511</xdr:colOff>
      <xdr:row>69</xdr:row>
      <xdr:rowOff>41774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5537E926-47BF-0948-BDE9-04030D47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040" y="10915649"/>
          <a:ext cx="1398971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73</xdr:row>
      <xdr:rowOff>142875</xdr:rowOff>
    </xdr:from>
    <xdr:to>
      <xdr:col>1</xdr:col>
      <xdr:colOff>2199691</xdr:colOff>
      <xdr:row>80</xdr:row>
      <xdr:rowOff>64050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B75F71C-8EE9-AF4C-B295-051F63591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12973050"/>
          <a:ext cx="1466266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94</xdr:row>
      <xdr:rowOff>9525</xdr:rowOff>
    </xdr:from>
    <xdr:to>
      <xdr:col>1</xdr:col>
      <xdr:colOff>2259908</xdr:colOff>
      <xdr:row>101</xdr:row>
      <xdr:rowOff>2700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F8671FF1-F73A-BD43-BE50-E2C85BB77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16468725"/>
          <a:ext cx="1526483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108</xdr:row>
      <xdr:rowOff>95250</xdr:rowOff>
    </xdr:from>
    <xdr:to>
      <xdr:col>1</xdr:col>
      <xdr:colOff>2149178</xdr:colOff>
      <xdr:row>115</xdr:row>
      <xdr:rowOff>88425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871A7368-AA77-9544-A535-957E74362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8992850"/>
          <a:ext cx="1425278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83</xdr:row>
      <xdr:rowOff>161925</xdr:rowOff>
    </xdr:from>
    <xdr:to>
      <xdr:col>1</xdr:col>
      <xdr:colOff>2045437</xdr:colOff>
      <xdr:row>87</xdr:row>
      <xdr:rowOff>158025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1D5B5280-AD8C-3447-B322-A4F9B8F58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1" y="14687550"/>
          <a:ext cx="1083411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2312185</xdr:colOff>
      <xdr:row>127</xdr:row>
      <xdr:rowOff>79276</xdr:rowOff>
    </xdr:from>
    <xdr:to>
      <xdr:col>1</xdr:col>
      <xdr:colOff>2708185</xdr:colOff>
      <xdr:row>130</xdr:row>
      <xdr:rowOff>121098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D820B863-857B-9A41-ACAE-005A3A3B3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151332">
          <a:off x="2379736" y="22786000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137</xdr:row>
      <xdr:rowOff>47625</xdr:rowOff>
    </xdr:from>
    <xdr:to>
      <xdr:col>1</xdr:col>
      <xdr:colOff>2213485</xdr:colOff>
      <xdr:row>144</xdr:row>
      <xdr:rowOff>40800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A25A1FDE-493F-564B-9A48-B0A78E59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24177625"/>
          <a:ext cx="1432435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159</xdr:row>
      <xdr:rowOff>47625</xdr:rowOff>
    </xdr:from>
    <xdr:to>
      <xdr:col>1</xdr:col>
      <xdr:colOff>2467875</xdr:colOff>
      <xdr:row>169</xdr:row>
      <xdr:rowOff>2825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17E7CDC8-B1D9-F94E-AA6F-0A29D2961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28038425"/>
          <a:ext cx="1944000" cy="173320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847726</xdr:colOff>
      <xdr:row>191</xdr:row>
      <xdr:rowOff>9525</xdr:rowOff>
    </xdr:from>
    <xdr:to>
      <xdr:col>1</xdr:col>
      <xdr:colOff>2261187</xdr:colOff>
      <xdr:row>197</xdr:row>
      <xdr:rowOff>147675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E004CCCC-829C-DC42-BE9E-8DCC5C879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6" y="33588325"/>
          <a:ext cx="1413461" cy="120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828684</xdr:colOff>
      <xdr:row>179</xdr:row>
      <xdr:rowOff>0</xdr:rowOff>
    </xdr:from>
    <xdr:to>
      <xdr:col>1</xdr:col>
      <xdr:colOff>2246584</xdr:colOff>
      <xdr:row>185</xdr:row>
      <xdr:rowOff>138150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DE52462A-40D6-154D-A40A-B76A20171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84" y="31496000"/>
          <a:ext cx="1417900" cy="120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202</xdr:row>
      <xdr:rowOff>171450</xdr:rowOff>
    </xdr:from>
    <xdr:to>
      <xdr:col>1</xdr:col>
      <xdr:colOff>2273949</xdr:colOff>
      <xdr:row>209</xdr:row>
      <xdr:rowOff>164625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FE105CC9-7939-EB41-BE80-BAF4DC4BC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35655250"/>
          <a:ext cx="1464324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216</xdr:row>
      <xdr:rowOff>104775</xdr:rowOff>
    </xdr:from>
    <xdr:to>
      <xdr:col>1</xdr:col>
      <xdr:colOff>2408619</xdr:colOff>
      <xdr:row>223</xdr:row>
      <xdr:rowOff>97950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A46100DB-7B8A-924B-BAE5-7AD9345FD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38026975"/>
          <a:ext cx="1684719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261</xdr:row>
      <xdr:rowOff>133350</xdr:rowOff>
    </xdr:from>
    <xdr:to>
      <xdr:col>1</xdr:col>
      <xdr:colOff>2164875</xdr:colOff>
      <xdr:row>268</xdr:row>
      <xdr:rowOff>126525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F2BC3BC-3322-474B-B9EC-52E8F33CA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5" y="46005750"/>
          <a:ext cx="126000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292</xdr:row>
      <xdr:rowOff>9525</xdr:rowOff>
    </xdr:from>
    <xdr:to>
      <xdr:col>1</xdr:col>
      <xdr:colOff>2145280</xdr:colOff>
      <xdr:row>299</xdr:row>
      <xdr:rowOff>2700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A99EE4E1-CFF0-7C48-85FD-ADA0C7D1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50758725"/>
          <a:ext cx="1373755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942983</xdr:colOff>
      <xdr:row>305</xdr:row>
      <xdr:rowOff>9525</xdr:rowOff>
    </xdr:from>
    <xdr:to>
      <xdr:col>1</xdr:col>
      <xdr:colOff>1959453</xdr:colOff>
      <xdr:row>309</xdr:row>
      <xdr:rowOff>149625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A3F63F2F-593E-3341-9BAF-360CFF703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83" y="53019325"/>
          <a:ext cx="1016470" cy="8513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315</xdr:row>
      <xdr:rowOff>57150</xdr:rowOff>
    </xdr:from>
    <xdr:to>
      <xdr:col>1</xdr:col>
      <xdr:colOff>2091374</xdr:colOff>
      <xdr:row>322</xdr:row>
      <xdr:rowOff>50325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B21A762F-469A-A74F-BDC5-B6B5C3E68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54794150"/>
          <a:ext cx="1272224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363</xdr:row>
      <xdr:rowOff>28575</xdr:rowOff>
    </xdr:from>
    <xdr:to>
      <xdr:col>1</xdr:col>
      <xdr:colOff>2015760</xdr:colOff>
      <xdr:row>370</xdr:row>
      <xdr:rowOff>21750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C33CD2D5-8D7A-984D-9D5B-EE93359A9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63198375"/>
          <a:ext cx="121566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1143754</xdr:colOff>
      <xdr:row>280</xdr:row>
      <xdr:rowOff>161925</xdr:rowOff>
    </xdr:from>
    <xdr:to>
      <xdr:col>1</xdr:col>
      <xdr:colOff>1838806</xdr:colOff>
      <xdr:row>283</xdr:row>
      <xdr:rowOff>152769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85FEED87-490B-FF40-9CF2-0BA51BE3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4254" y="49361725"/>
          <a:ext cx="695052" cy="52424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723</xdr:row>
      <xdr:rowOff>104775</xdr:rowOff>
    </xdr:from>
    <xdr:to>
      <xdr:col>1</xdr:col>
      <xdr:colOff>2099027</xdr:colOff>
      <xdr:row>729</xdr:row>
      <xdr:rowOff>98925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2C44E131-C89E-EC41-828A-2E6AA10DF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0" y="126368175"/>
          <a:ext cx="1241777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1000131</xdr:colOff>
      <xdr:row>734</xdr:row>
      <xdr:rowOff>152400</xdr:rowOff>
    </xdr:from>
    <xdr:to>
      <xdr:col>1</xdr:col>
      <xdr:colOff>2012466</xdr:colOff>
      <xdr:row>738</xdr:row>
      <xdr:rowOff>148500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E7ED6B60-0F2E-9044-ACFE-56FDE29A1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1" y="128320800"/>
          <a:ext cx="1012335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743</xdr:row>
      <xdr:rowOff>161925</xdr:rowOff>
    </xdr:from>
    <xdr:to>
      <xdr:col>1</xdr:col>
      <xdr:colOff>2259487</xdr:colOff>
      <xdr:row>749</xdr:row>
      <xdr:rowOff>156075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63AAC1E-D751-974D-AA7C-DEC6367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130057525"/>
          <a:ext cx="1468912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697</xdr:row>
      <xdr:rowOff>152400</xdr:rowOff>
    </xdr:from>
    <xdr:to>
      <xdr:col>1</xdr:col>
      <xdr:colOff>2100204</xdr:colOff>
      <xdr:row>703</xdr:row>
      <xdr:rowOff>146550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B0B045FD-535E-E64D-A4A8-3AFBAB0DF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1" y="121894600"/>
          <a:ext cx="1242953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710</xdr:row>
      <xdr:rowOff>142875</xdr:rowOff>
    </xdr:from>
    <xdr:to>
      <xdr:col>1</xdr:col>
      <xdr:colOff>2129326</xdr:colOff>
      <xdr:row>716</xdr:row>
      <xdr:rowOff>137025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D3597EFD-46EF-A94B-A658-AEC6CBC97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124145675"/>
          <a:ext cx="1253026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171458</xdr:colOff>
      <xdr:row>858</xdr:row>
      <xdr:rowOff>76200</xdr:rowOff>
    </xdr:from>
    <xdr:to>
      <xdr:col>1</xdr:col>
      <xdr:colOff>2905953</xdr:colOff>
      <xdr:row>864</xdr:row>
      <xdr:rowOff>106350</xdr:rowOff>
    </xdr:to>
    <xdr:pic>
      <xdr:nvPicPr>
        <xdr:cNvPr id="85" name="Obrázek 84">
          <a:extLst>
            <a:ext uri="{FF2B5EF4-FFF2-40B4-BE49-F238E27FC236}">
              <a16:creationId xmlns:a16="http://schemas.microsoft.com/office/drawing/2014/main" id="{62FA4D0E-0CA4-3A4C-926F-50A5D5A93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8" y="147497800"/>
          <a:ext cx="2734495" cy="1096950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430</xdr:row>
      <xdr:rowOff>77258</xdr:rowOff>
    </xdr:from>
    <xdr:to>
      <xdr:col>1</xdr:col>
      <xdr:colOff>1831784</xdr:colOff>
      <xdr:row>434</xdr:row>
      <xdr:rowOff>109358</xdr:rowOff>
    </xdr:to>
    <xdr:pic>
      <xdr:nvPicPr>
        <xdr:cNvPr id="86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E554A983-9207-644E-9D8B-261618D05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4021" y="75058058"/>
          <a:ext cx="788263" cy="74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424</xdr:row>
      <xdr:rowOff>55034</xdr:rowOff>
    </xdr:from>
    <xdr:to>
      <xdr:col>1</xdr:col>
      <xdr:colOff>1847928</xdr:colOff>
      <xdr:row>428</xdr:row>
      <xdr:rowOff>15134</xdr:rowOff>
    </xdr:to>
    <xdr:pic>
      <xdr:nvPicPr>
        <xdr:cNvPr id="87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AC9013B2-6638-E941-B28C-6E40D84E5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552" y="73969034"/>
          <a:ext cx="812876" cy="67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942976</xdr:colOff>
      <xdr:row>461</xdr:row>
      <xdr:rowOff>19050</xdr:rowOff>
    </xdr:from>
    <xdr:to>
      <xdr:col>1</xdr:col>
      <xdr:colOff>2073035</xdr:colOff>
      <xdr:row>467</xdr:row>
      <xdr:rowOff>13200</xdr:rowOff>
    </xdr:to>
    <xdr:pic>
      <xdr:nvPicPr>
        <xdr:cNvPr id="88" name="Obrázek 87">
          <a:extLst>
            <a:ext uri="{FF2B5EF4-FFF2-40B4-BE49-F238E27FC236}">
              <a16:creationId xmlns:a16="http://schemas.microsoft.com/office/drawing/2014/main" id="{40E8816D-4285-9741-894C-9192398E5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6" y="80410050"/>
          <a:ext cx="1130059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484</xdr:row>
      <xdr:rowOff>85725</xdr:rowOff>
    </xdr:from>
    <xdr:to>
      <xdr:col>1</xdr:col>
      <xdr:colOff>2144776</xdr:colOff>
      <xdr:row>490</xdr:row>
      <xdr:rowOff>79875</xdr:rowOff>
    </xdr:to>
    <xdr:pic>
      <xdr:nvPicPr>
        <xdr:cNvPr id="89" name="Obrázek 88">
          <a:extLst>
            <a:ext uri="{FF2B5EF4-FFF2-40B4-BE49-F238E27FC236}">
              <a16:creationId xmlns:a16="http://schemas.microsoft.com/office/drawing/2014/main" id="{A16D5E76-6D23-A142-B8C6-16CDD6B59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1" y="84515325"/>
          <a:ext cx="128752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501</xdr:row>
      <xdr:rowOff>142875</xdr:rowOff>
    </xdr:from>
    <xdr:to>
      <xdr:col>1</xdr:col>
      <xdr:colOff>1911255</xdr:colOff>
      <xdr:row>507</xdr:row>
      <xdr:rowOff>137025</xdr:rowOff>
    </xdr:to>
    <xdr:pic>
      <xdr:nvPicPr>
        <xdr:cNvPr id="90" name="Obrázek 89">
          <a:extLst>
            <a:ext uri="{FF2B5EF4-FFF2-40B4-BE49-F238E27FC236}">
              <a16:creationId xmlns:a16="http://schemas.microsoft.com/office/drawing/2014/main" id="{503DDAF5-38F5-374F-BB3C-0A5440575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87544275"/>
          <a:ext cx="892080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534</xdr:row>
      <xdr:rowOff>85725</xdr:rowOff>
    </xdr:from>
    <xdr:to>
      <xdr:col>1</xdr:col>
      <xdr:colOff>2008171</xdr:colOff>
      <xdr:row>540</xdr:row>
      <xdr:rowOff>79875</xdr:rowOff>
    </xdr:to>
    <xdr:pic>
      <xdr:nvPicPr>
        <xdr:cNvPr id="91" name="Obrázek 90">
          <a:extLst>
            <a:ext uri="{FF2B5EF4-FFF2-40B4-BE49-F238E27FC236}">
              <a16:creationId xmlns:a16="http://schemas.microsoft.com/office/drawing/2014/main" id="{A49B31FF-D036-114E-B64C-D0394ACF5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93252925"/>
          <a:ext cx="988996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441</xdr:row>
      <xdr:rowOff>85725</xdr:rowOff>
    </xdr:from>
    <xdr:to>
      <xdr:col>1</xdr:col>
      <xdr:colOff>1978264</xdr:colOff>
      <xdr:row>447</xdr:row>
      <xdr:rowOff>79875</xdr:rowOff>
    </xdr:to>
    <xdr:pic>
      <xdr:nvPicPr>
        <xdr:cNvPr id="92" name="Obrázek 91">
          <a:extLst>
            <a:ext uri="{FF2B5EF4-FFF2-40B4-BE49-F238E27FC236}">
              <a16:creationId xmlns:a16="http://schemas.microsoft.com/office/drawing/2014/main" id="{F93EA0FB-36E1-DE47-8259-FC820603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76971525"/>
          <a:ext cx="987664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656</xdr:row>
      <xdr:rowOff>47625</xdr:rowOff>
    </xdr:from>
    <xdr:to>
      <xdr:col>1</xdr:col>
      <xdr:colOff>2179694</xdr:colOff>
      <xdr:row>662</xdr:row>
      <xdr:rowOff>41775</xdr:rowOff>
    </xdr:to>
    <xdr:pic>
      <xdr:nvPicPr>
        <xdr:cNvPr id="93" name="Obrázek 92">
          <a:extLst>
            <a:ext uri="{FF2B5EF4-FFF2-40B4-BE49-F238E27FC236}">
              <a16:creationId xmlns:a16="http://schemas.microsoft.com/office/drawing/2014/main" id="{D86615D7-596B-0947-80AA-15EB59961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" y="114601625"/>
          <a:ext cx="1265294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593</xdr:row>
      <xdr:rowOff>38100</xdr:rowOff>
    </xdr:from>
    <xdr:to>
      <xdr:col>1</xdr:col>
      <xdr:colOff>2165602</xdr:colOff>
      <xdr:row>599</xdr:row>
      <xdr:rowOff>32250</xdr:rowOff>
    </xdr:to>
    <xdr:pic>
      <xdr:nvPicPr>
        <xdr:cNvPr id="94" name="Obrázek 93">
          <a:extLst>
            <a:ext uri="{FF2B5EF4-FFF2-40B4-BE49-F238E27FC236}">
              <a16:creationId xmlns:a16="http://schemas.microsoft.com/office/drawing/2014/main" id="{BE32FCC2-E6B6-5248-8098-763E08F77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01" y="103492300"/>
          <a:ext cx="1327401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631</xdr:row>
      <xdr:rowOff>57150</xdr:rowOff>
    </xdr:from>
    <xdr:to>
      <xdr:col>1</xdr:col>
      <xdr:colOff>2068555</xdr:colOff>
      <xdr:row>637</xdr:row>
      <xdr:rowOff>51300</xdr:rowOff>
    </xdr:to>
    <xdr:pic>
      <xdr:nvPicPr>
        <xdr:cNvPr id="95" name="Obrázek 94">
          <a:extLst>
            <a:ext uri="{FF2B5EF4-FFF2-40B4-BE49-F238E27FC236}">
              <a16:creationId xmlns:a16="http://schemas.microsoft.com/office/drawing/2014/main" id="{5B07B708-7A75-7B45-B661-3E5358D4A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110216950"/>
          <a:ext cx="1106530" cy="1060950"/>
        </a:xfrm>
        <a:prstGeom prst="rect">
          <a:avLst/>
        </a:prstGeom>
      </xdr:spPr>
    </xdr:pic>
    <xdr:clientData/>
  </xdr:twoCellAnchor>
  <xdr:twoCellAnchor>
    <xdr:from>
      <xdr:col>1</xdr:col>
      <xdr:colOff>1060450</xdr:colOff>
      <xdr:row>685</xdr:row>
      <xdr:rowOff>71122</xdr:rowOff>
    </xdr:from>
    <xdr:to>
      <xdr:col>1</xdr:col>
      <xdr:colOff>1995372</xdr:colOff>
      <xdr:row>691</xdr:row>
      <xdr:rowOff>65272</xdr:rowOff>
    </xdr:to>
    <xdr:pic>
      <xdr:nvPicPr>
        <xdr:cNvPr id="96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913600AE-41E6-7443-ABAE-743E33421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950" y="119730522"/>
          <a:ext cx="934922" cy="106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1209675</xdr:colOff>
      <xdr:row>754</xdr:row>
      <xdr:rowOff>161925</xdr:rowOff>
    </xdr:from>
    <xdr:to>
      <xdr:col>1</xdr:col>
      <xdr:colOff>1865309</xdr:colOff>
      <xdr:row>757</xdr:row>
      <xdr:rowOff>159000</xdr:rowOff>
    </xdr:to>
    <xdr:pic>
      <xdr:nvPicPr>
        <xdr:cNvPr id="97" name="Obrázek 96">
          <a:extLst>
            <a:ext uri="{FF2B5EF4-FFF2-40B4-BE49-F238E27FC236}">
              <a16:creationId xmlns:a16="http://schemas.microsoft.com/office/drawing/2014/main" id="{B0115A21-D611-9142-A127-A3FC291B1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133959600"/>
          <a:ext cx="655634" cy="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1164108</xdr:colOff>
      <xdr:row>786</xdr:row>
      <xdr:rowOff>161239</xdr:rowOff>
    </xdr:from>
    <xdr:to>
      <xdr:col>1</xdr:col>
      <xdr:colOff>1805717</xdr:colOff>
      <xdr:row>789</xdr:row>
      <xdr:rowOff>86314</xdr:rowOff>
    </xdr:to>
    <xdr:pic>
      <xdr:nvPicPr>
        <xdr:cNvPr id="98" name="Obrázek 97">
          <a:extLst>
            <a:ext uri="{FF2B5EF4-FFF2-40B4-BE49-F238E27FC236}">
              <a16:creationId xmlns:a16="http://schemas.microsoft.com/office/drawing/2014/main" id="{90FD4A78-47DA-2244-9707-FD40E332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6033" y="139111939"/>
          <a:ext cx="641609" cy="46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1000125</xdr:colOff>
      <xdr:row>846</xdr:row>
      <xdr:rowOff>171450</xdr:rowOff>
    </xdr:from>
    <xdr:to>
      <xdr:col>1</xdr:col>
      <xdr:colOff>2028697</xdr:colOff>
      <xdr:row>851</xdr:row>
      <xdr:rowOff>166575</xdr:rowOff>
    </xdr:to>
    <xdr:pic>
      <xdr:nvPicPr>
        <xdr:cNvPr id="101" name="Obrázek 100">
          <a:extLst>
            <a:ext uri="{FF2B5EF4-FFF2-40B4-BE49-F238E27FC236}">
              <a16:creationId xmlns:a16="http://schemas.microsoft.com/office/drawing/2014/main" id="{B3A20FFC-7D0A-8045-876D-122D0FAE1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0625" y="145815050"/>
          <a:ext cx="1028572" cy="884125"/>
        </a:xfrm>
        <a:prstGeom prst="rect">
          <a:avLst/>
        </a:prstGeom>
      </xdr:spPr>
    </xdr:pic>
    <xdr:clientData/>
  </xdr:twoCellAnchor>
  <xdr:oneCellAnchor>
    <xdr:from>
      <xdr:col>1</xdr:col>
      <xdr:colOff>2000254</xdr:colOff>
      <xdr:row>875</xdr:row>
      <xdr:rowOff>165101</xdr:rowOff>
    </xdr:from>
    <xdr:ext cx="892239" cy="720000"/>
    <xdr:pic>
      <xdr:nvPicPr>
        <xdr:cNvPr id="102" name="Grafik 23" descr="JASONFLEX%20MALE%20ADAPTOR%2050X50.tif">
          <a:extLst>
            <a:ext uri="{FF2B5EF4-FFF2-40B4-BE49-F238E27FC236}">
              <a16:creationId xmlns:a16="http://schemas.microsoft.com/office/drawing/2014/main" id="{15AFDBAF-7E1F-A54E-A6D7-9107EBE99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90754" y="150609301"/>
          <a:ext cx="892239" cy="720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2047875</xdr:colOff>
      <xdr:row>882</xdr:row>
      <xdr:rowOff>152400</xdr:rowOff>
    </xdr:from>
    <xdr:ext cx="851846" cy="720000"/>
    <xdr:pic>
      <xdr:nvPicPr>
        <xdr:cNvPr id="103" name="Grafik 24" descr="JASONFLEX%20FEMALE%20ADAPTOR%2050X50.tif">
          <a:extLst>
            <a:ext uri="{FF2B5EF4-FFF2-40B4-BE49-F238E27FC236}">
              <a16:creationId xmlns:a16="http://schemas.microsoft.com/office/drawing/2014/main" id="{73187B6C-A9E7-A143-934A-39842A2FD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38375" y="151841200"/>
          <a:ext cx="851846" cy="720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1971676</xdr:colOff>
      <xdr:row>890</xdr:row>
      <xdr:rowOff>161925</xdr:rowOff>
    </xdr:from>
    <xdr:to>
      <xdr:col>1</xdr:col>
      <xdr:colOff>2863616</xdr:colOff>
      <xdr:row>894</xdr:row>
      <xdr:rowOff>158025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B38DDC0B-28DA-D044-BDA2-8513C5903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2176" y="153273125"/>
          <a:ext cx="891940" cy="707300"/>
        </a:xfrm>
        <a:prstGeom prst="rect">
          <a:avLst/>
        </a:prstGeom>
      </xdr:spPr>
    </xdr:pic>
    <xdr:clientData/>
  </xdr:twoCellAnchor>
  <xdr:oneCellAnchor>
    <xdr:from>
      <xdr:col>1</xdr:col>
      <xdr:colOff>1971677</xdr:colOff>
      <xdr:row>897</xdr:row>
      <xdr:rowOff>152400</xdr:rowOff>
    </xdr:from>
    <xdr:ext cx="809185" cy="720000"/>
    <xdr:pic>
      <xdr:nvPicPr>
        <xdr:cNvPr id="105" name="Grafik 22" descr="JASONFLEX%20THR.%20F.%20ADAPTOR%2050X112.tif">
          <a:extLst>
            <a:ext uri="{FF2B5EF4-FFF2-40B4-BE49-F238E27FC236}">
              <a16:creationId xmlns:a16="http://schemas.microsoft.com/office/drawing/2014/main" id="{3C3B90D3-2027-E549-834E-C79BE6BD1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62177" y="154508200"/>
          <a:ext cx="809185" cy="720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1876428</xdr:colOff>
      <xdr:row>904</xdr:row>
      <xdr:rowOff>133349</xdr:rowOff>
    </xdr:from>
    <xdr:to>
      <xdr:col>1</xdr:col>
      <xdr:colOff>2856178</xdr:colOff>
      <xdr:row>908</xdr:row>
      <xdr:rowOff>129449</xdr:rowOff>
    </xdr:to>
    <xdr:pic>
      <xdr:nvPicPr>
        <xdr:cNvPr id="106" name="Obrázek 105">
          <a:extLst>
            <a:ext uri="{FF2B5EF4-FFF2-40B4-BE49-F238E27FC236}">
              <a16:creationId xmlns:a16="http://schemas.microsoft.com/office/drawing/2014/main" id="{64BEBEE3-CD7D-2447-846B-2952E4BD7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928" y="155733749"/>
          <a:ext cx="979750" cy="707300"/>
        </a:xfrm>
        <a:prstGeom prst="rect">
          <a:avLst/>
        </a:prstGeom>
      </xdr:spPr>
    </xdr:pic>
    <xdr:clientData/>
  </xdr:twoCellAnchor>
  <xdr:oneCellAnchor>
    <xdr:from>
      <xdr:col>1</xdr:col>
      <xdr:colOff>1477818</xdr:colOff>
      <xdr:row>621</xdr:row>
      <xdr:rowOff>161925</xdr:rowOff>
    </xdr:from>
    <xdr:ext cx="514262" cy="483520"/>
    <xdr:pic>
      <xdr:nvPicPr>
        <xdr:cNvPr id="107" name="Picture 12">
          <a:extLst>
            <a:ext uri="{FF2B5EF4-FFF2-40B4-BE49-F238E27FC236}">
              <a16:creationId xmlns:a16="http://schemas.microsoft.com/office/drawing/2014/main" id="{85D46D5E-8B95-0F44-BF7B-6E412E6F1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 bwMode="auto">
        <a:xfrm>
          <a:off x="1674091" y="105837470"/>
          <a:ext cx="514262" cy="483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990602</xdr:colOff>
      <xdr:row>769</xdr:row>
      <xdr:rowOff>19050</xdr:rowOff>
    </xdr:from>
    <xdr:ext cx="973776" cy="792000"/>
    <xdr:pic>
      <xdr:nvPicPr>
        <xdr:cNvPr id="2" name="image339.jpeg">
          <a:extLst>
            <a:ext uri="{FF2B5EF4-FFF2-40B4-BE49-F238E27FC236}">
              <a16:creationId xmlns:a16="http://schemas.microsoft.com/office/drawing/2014/main" id="{4FB4CEFE-1DDF-4275-891E-13E18F72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2527" y="136359900"/>
          <a:ext cx="973776" cy="792000"/>
        </a:xfrm>
        <a:prstGeom prst="rect">
          <a:avLst/>
        </a:prstGeom>
      </xdr:spPr>
    </xdr:pic>
    <xdr:clientData/>
  </xdr:oneCellAnchor>
  <xdr:oneCellAnchor>
    <xdr:from>
      <xdr:col>1</xdr:col>
      <xdr:colOff>923925</xdr:colOff>
      <xdr:row>778</xdr:row>
      <xdr:rowOff>28575</xdr:rowOff>
    </xdr:from>
    <xdr:ext cx="1120757" cy="792000"/>
    <xdr:pic>
      <xdr:nvPicPr>
        <xdr:cNvPr id="3" name="image341.jpeg">
          <a:extLst>
            <a:ext uri="{FF2B5EF4-FFF2-40B4-BE49-F238E27FC236}">
              <a16:creationId xmlns:a16="http://schemas.microsoft.com/office/drawing/2014/main" id="{39EABA01-CB6D-4093-B0C9-2A0480189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" y="137883900"/>
          <a:ext cx="1120757" cy="792000"/>
        </a:xfrm>
        <a:prstGeom prst="rect">
          <a:avLst/>
        </a:prstGeom>
      </xdr:spPr>
    </xdr:pic>
    <xdr:clientData/>
  </xdr:oneCellAnchor>
  <xdr:twoCellAnchor editAs="oneCell">
    <xdr:from>
      <xdr:col>1</xdr:col>
      <xdr:colOff>114300</xdr:colOff>
      <xdr:row>53</xdr:row>
      <xdr:rowOff>76200</xdr:rowOff>
    </xdr:from>
    <xdr:to>
      <xdr:col>1</xdr:col>
      <xdr:colOff>2084729</xdr:colOff>
      <xdr:row>59</xdr:row>
      <xdr:rowOff>114698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2405FB0-B1B8-4DEE-A5D4-001EFBCAA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76225" y="9401175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828675</xdr:colOff>
      <xdr:row>53</xdr:row>
      <xdr:rowOff>133350</xdr:rowOff>
    </xdr:from>
    <xdr:to>
      <xdr:col>5</xdr:col>
      <xdr:colOff>1016841</xdr:colOff>
      <xdr:row>59</xdr:row>
      <xdr:rowOff>66876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7B7D775-1388-446B-B764-BBD498422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72200" y="9458325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330</xdr:row>
      <xdr:rowOff>57150</xdr:rowOff>
    </xdr:from>
    <xdr:to>
      <xdr:col>1</xdr:col>
      <xdr:colOff>2208997</xdr:colOff>
      <xdr:row>337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D6296C8-0487-40C1-920A-87A16EAD1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5819775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847726</xdr:colOff>
      <xdr:row>520</xdr:row>
      <xdr:rowOff>142875</xdr:rowOff>
    </xdr:from>
    <xdr:to>
      <xdr:col>1</xdr:col>
      <xdr:colOff>2124267</xdr:colOff>
      <xdr:row>528</xdr:row>
      <xdr:rowOff>135075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9A73406E-7A10-4655-9116-FF47CE05D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09651" y="92211525"/>
          <a:ext cx="1276541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563</xdr:row>
      <xdr:rowOff>47625</xdr:rowOff>
    </xdr:from>
    <xdr:to>
      <xdr:col>1</xdr:col>
      <xdr:colOff>2291664</xdr:colOff>
      <xdr:row>569</xdr:row>
      <xdr:rowOff>77775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EFC4DBA-1E06-4DA3-8F1D-C9C71143B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66775" y="99726750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619124</xdr:colOff>
      <xdr:row>548</xdr:row>
      <xdr:rowOff>28575</xdr:rowOff>
    </xdr:from>
    <xdr:to>
      <xdr:col>1</xdr:col>
      <xdr:colOff>2200495</xdr:colOff>
      <xdr:row>556</xdr:row>
      <xdr:rowOff>85935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2C41A658-E77A-420C-B084-DF4BD4560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1049" y="97050225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676275</xdr:colOff>
      <xdr:row>580</xdr:row>
      <xdr:rowOff>57150</xdr:rowOff>
    </xdr:from>
    <xdr:to>
      <xdr:col>1</xdr:col>
      <xdr:colOff>2324349</xdr:colOff>
      <xdr:row>586</xdr:row>
      <xdr:rowOff>119692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2C1BD24E-18A8-48A8-861C-8D68C5D0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38200" y="102755700"/>
          <a:ext cx="1648074" cy="1148392"/>
        </a:xfrm>
        <a:prstGeom prst="rect">
          <a:avLst/>
        </a:prstGeom>
      </xdr:spPr>
    </xdr:pic>
    <xdr:clientData/>
  </xdr:twoCellAnchor>
  <xdr:oneCellAnchor>
    <xdr:from>
      <xdr:col>1</xdr:col>
      <xdr:colOff>1049808</xdr:colOff>
      <xdr:row>761</xdr:row>
      <xdr:rowOff>170764</xdr:rowOff>
    </xdr:from>
    <xdr:ext cx="690963" cy="504000"/>
    <xdr:pic>
      <xdr:nvPicPr>
        <xdr:cNvPr id="15" name="Obrázek 14">
          <a:extLst>
            <a:ext uri="{FF2B5EF4-FFF2-40B4-BE49-F238E27FC236}">
              <a16:creationId xmlns:a16="http://schemas.microsoft.com/office/drawing/2014/main" id="{620C821E-1057-47FD-B4D2-46C134503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733" y="135178114"/>
          <a:ext cx="690963" cy="504000"/>
        </a:xfrm>
        <a:prstGeom prst="rect">
          <a:avLst/>
        </a:prstGeom>
      </xdr:spPr>
    </xdr:pic>
    <xdr:clientData/>
  </xdr:oneCellAnchor>
  <xdr:twoCellAnchor editAs="oneCell">
    <xdr:from>
      <xdr:col>1</xdr:col>
      <xdr:colOff>1038225</xdr:colOff>
      <xdr:row>793</xdr:row>
      <xdr:rowOff>156233</xdr:rowOff>
    </xdr:from>
    <xdr:to>
      <xdr:col>1</xdr:col>
      <xdr:colOff>1937338</xdr:colOff>
      <xdr:row>798</xdr:row>
      <xdr:rowOff>114300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148DC2FA-6FE0-4090-9DBA-3BE0706FE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200150" y="140259458"/>
          <a:ext cx="899113" cy="86294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19050</xdr:colOff>
      <xdr:row>2</xdr:row>
      <xdr:rowOff>57150</xdr:rowOff>
    </xdr:from>
    <xdr:to>
      <xdr:col>7</xdr:col>
      <xdr:colOff>493767</xdr:colOff>
      <xdr:row>4</xdr:row>
      <xdr:rowOff>165521</xdr:rowOff>
    </xdr:to>
    <xdr:pic>
      <xdr:nvPicPr>
        <xdr:cNvPr id="3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850" y="49530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1038225</xdr:colOff>
      <xdr:row>135</xdr:row>
      <xdr:rowOff>66675</xdr:rowOff>
    </xdr:from>
    <xdr:to>
      <xdr:col>1</xdr:col>
      <xdr:colOff>1956590</xdr:colOff>
      <xdr:row>139</xdr:row>
      <xdr:rowOff>42301</xdr:rowOff>
    </xdr:to>
    <xdr:pic>
      <xdr:nvPicPr>
        <xdr:cNvPr id="42" name="Picture 1">
          <a:extLst>
            <a:ext uri="{FF2B5EF4-FFF2-40B4-BE49-F238E27FC236}">
              <a16:creationId xmlns:a16="http://schemas.microsoft.com/office/drawing/2014/main" id="{39F02BD1-776C-4D5C-9D34-3B6E02EC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200150" y="2330767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1152525</xdr:colOff>
      <xdr:row>145</xdr:row>
      <xdr:rowOff>28575</xdr:rowOff>
    </xdr:from>
    <xdr:to>
      <xdr:col>1</xdr:col>
      <xdr:colOff>1922808</xdr:colOff>
      <xdr:row>148</xdr:row>
      <xdr:rowOff>89772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E7DE50AD-54CC-4229-888A-19ED547645EC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2507932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1188341</xdr:colOff>
      <xdr:row>153</xdr:row>
      <xdr:rowOff>152400</xdr:rowOff>
    </xdr:from>
    <xdr:to>
      <xdr:col>1</xdr:col>
      <xdr:colOff>1818295</xdr:colOff>
      <xdr:row>157</xdr:row>
      <xdr:rowOff>144251</xdr:rowOff>
    </xdr:to>
    <xdr:pic>
      <xdr:nvPicPr>
        <xdr:cNvPr id="44" name="Obrázek 29">
          <a:extLst>
            <a:ext uri="{FF2B5EF4-FFF2-40B4-BE49-F238E27FC236}">
              <a16:creationId xmlns:a16="http://schemas.microsoft.com/office/drawing/2014/main" id="{56AE51FC-1D0A-4D7B-A7F0-E3AF5E38F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266" y="2665095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1114424</xdr:colOff>
      <xdr:row>186</xdr:row>
      <xdr:rowOff>6417</xdr:rowOff>
    </xdr:from>
    <xdr:to>
      <xdr:col>1</xdr:col>
      <xdr:colOff>1974601</xdr:colOff>
      <xdr:row>190</xdr:row>
      <xdr:rowOff>132614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49463F05-CF02-4A6E-A445-93B415D64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49" y="34467867"/>
          <a:ext cx="860177" cy="850097"/>
        </a:xfrm>
        <a:prstGeom prst="rect">
          <a:avLst/>
        </a:prstGeom>
      </xdr:spPr>
    </xdr:pic>
    <xdr:clientData/>
  </xdr:twoCellAnchor>
  <xdr:twoCellAnchor editAs="oneCell">
    <xdr:from>
      <xdr:col>1</xdr:col>
      <xdr:colOff>987665</xdr:colOff>
      <xdr:row>197</xdr:row>
      <xdr:rowOff>134081</xdr:rowOff>
    </xdr:from>
    <xdr:to>
      <xdr:col>1</xdr:col>
      <xdr:colOff>1980462</xdr:colOff>
      <xdr:row>203</xdr:row>
      <xdr:rowOff>28079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3B3569F-B44C-4FE8-B24C-1AAD4EFBA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9590" y="36586256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175</xdr:row>
      <xdr:rowOff>38842</xdr:rowOff>
    </xdr:from>
    <xdr:to>
      <xdr:col>1</xdr:col>
      <xdr:colOff>1901333</xdr:colOff>
      <xdr:row>179</xdr:row>
      <xdr:rowOff>112108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6992784A-DD03-4234-98FE-9C82F4A5A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0" y="32509567"/>
          <a:ext cx="805958" cy="797166"/>
        </a:xfrm>
        <a:prstGeom prst="rect">
          <a:avLst/>
        </a:prstGeom>
      </xdr:spPr>
    </xdr:pic>
    <xdr:clientData/>
  </xdr:twoCellAnchor>
  <xdr:twoCellAnchor>
    <xdr:from>
      <xdr:col>1</xdr:col>
      <xdr:colOff>2313838</xdr:colOff>
      <xdr:row>164</xdr:row>
      <xdr:rowOff>22719</xdr:rowOff>
    </xdr:from>
    <xdr:to>
      <xdr:col>1</xdr:col>
      <xdr:colOff>2688977</xdr:colOff>
      <xdr:row>166</xdr:row>
      <xdr:rowOff>82067</xdr:rowOff>
    </xdr:to>
    <xdr:pic>
      <xdr:nvPicPr>
        <xdr:cNvPr id="48" name="Obrázek 16">
          <a:extLst>
            <a:ext uri="{FF2B5EF4-FFF2-40B4-BE49-F238E27FC236}">
              <a16:creationId xmlns:a16="http://schemas.microsoft.com/office/drawing/2014/main" id="{CBA65315-4522-4064-B1AA-A232E7D25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75763" y="285119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1208938</xdr:colOff>
      <xdr:row>166</xdr:row>
      <xdr:rowOff>175119</xdr:rowOff>
    </xdr:from>
    <xdr:to>
      <xdr:col>1</xdr:col>
      <xdr:colOff>1917872</xdr:colOff>
      <xdr:row>169</xdr:row>
      <xdr:rowOff>172194</xdr:rowOff>
    </xdr:to>
    <xdr:pic>
      <xdr:nvPicPr>
        <xdr:cNvPr id="49" name="Picture 1">
          <a:extLst>
            <a:ext uri="{FF2B5EF4-FFF2-40B4-BE49-F238E27FC236}">
              <a16:creationId xmlns:a16="http://schemas.microsoft.com/office/drawing/2014/main" id="{308E7477-567E-4BC4-9CEE-A56275ADF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70863" y="30007419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179817</xdr:colOff>
      <xdr:row>167</xdr:row>
      <xdr:rowOff>23253</xdr:rowOff>
    </xdr:from>
    <xdr:to>
      <xdr:col>4</xdr:col>
      <xdr:colOff>888751</xdr:colOff>
      <xdr:row>170</xdr:row>
      <xdr:rowOff>20328</xdr:rowOff>
    </xdr:to>
    <xdr:pic>
      <xdr:nvPicPr>
        <xdr:cNvPr id="50" name="Picture 1">
          <a:extLst>
            <a:ext uri="{FF2B5EF4-FFF2-40B4-BE49-F238E27FC236}">
              <a16:creationId xmlns:a16="http://schemas.microsoft.com/office/drawing/2014/main" id="{9C0EAF96-4B25-4514-942F-105B11898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51867" y="30036528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266941</xdr:colOff>
      <xdr:row>160</xdr:row>
      <xdr:rowOff>38100</xdr:rowOff>
    </xdr:from>
    <xdr:to>
      <xdr:col>4</xdr:col>
      <xdr:colOff>742211</xdr:colOff>
      <xdr:row>163</xdr:row>
      <xdr:rowOff>35175</xdr:rowOff>
    </xdr:to>
    <xdr:pic>
      <xdr:nvPicPr>
        <xdr:cNvPr id="51" name="Obrázek 29">
          <a:extLst>
            <a:ext uri="{FF2B5EF4-FFF2-40B4-BE49-F238E27FC236}">
              <a16:creationId xmlns:a16="http://schemas.microsoft.com/office/drawing/2014/main" id="{D5A4B9FD-02ED-453B-8507-D6F1DD462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238991" y="28784550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243199</xdr:colOff>
      <xdr:row>163</xdr:row>
      <xdr:rowOff>133350</xdr:rowOff>
    </xdr:from>
    <xdr:to>
      <xdr:col>4</xdr:col>
      <xdr:colOff>789838</xdr:colOff>
      <xdr:row>166</xdr:row>
      <xdr:rowOff>130425</xdr:rowOff>
    </xdr:to>
    <xdr:pic>
      <xdr:nvPicPr>
        <xdr:cNvPr id="52" name="Obrázek 30">
          <a:extLst>
            <a:ext uri="{FF2B5EF4-FFF2-40B4-BE49-F238E27FC236}">
              <a16:creationId xmlns:a16="http://schemas.microsoft.com/office/drawing/2014/main" id="{F872123C-5364-4273-97A2-71AEE0871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215249" y="294227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75463</xdr:colOff>
      <xdr:row>164</xdr:row>
      <xdr:rowOff>41769</xdr:rowOff>
    </xdr:from>
    <xdr:to>
      <xdr:col>3</xdr:col>
      <xdr:colOff>450602</xdr:colOff>
      <xdr:row>166</xdr:row>
      <xdr:rowOff>101117</xdr:rowOff>
    </xdr:to>
    <xdr:pic>
      <xdr:nvPicPr>
        <xdr:cNvPr id="53" name="Obrázek 16">
          <a:extLst>
            <a:ext uri="{FF2B5EF4-FFF2-40B4-BE49-F238E27FC236}">
              <a16:creationId xmlns:a16="http://schemas.microsoft.com/office/drawing/2014/main" id="{5783B5D2-55F4-42EC-AE2F-F649F4504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33138" y="28531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1342289</xdr:colOff>
      <xdr:row>160</xdr:row>
      <xdr:rowOff>41769</xdr:rowOff>
    </xdr:from>
    <xdr:to>
      <xdr:col>1</xdr:col>
      <xdr:colOff>1817559</xdr:colOff>
      <xdr:row>163</xdr:row>
      <xdr:rowOff>38844</xdr:rowOff>
    </xdr:to>
    <xdr:pic>
      <xdr:nvPicPr>
        <xdr:cNvPr id="55" name="Obrázek 29">
          <a:extLst>
            <a:ext uri="{FF2B5EF4-FFF2-40B4-BE49-F238E27FC236}">
              <a16:creationId xmlns:a16="http://schemas.microsoft.com/office/drawing/2014/main" id="{BC1F0D86-87AF-41B7-8C71-1D8F6ADE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4214" y="28788219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1332763</xdr:colOff>
      <xdr:row>163</xdr:row>
      <xdr:rowOff>117968</xdr:rowOff>
    </xdr:from>
    <xdr:to>
      <xdr:col>1</xdr:col>
      <xdr:colOff>1879402</xdr:colOff>
      <xdr:row>166</xdr:row>
      <xdr:rowOff>115043</xdr:rowOff>
    </xdr:to>
    <xdr:pic>
      <xdr:nvPicPr>
        <xdr:cNvPr id="56" name="Obrázek 30">
          <a:extLst>
            <a:ext uri="{FF2B5EF4-FFF2-40B4-BE49-F238E27FC236}">
              <a16:creationId xmlns:a16="http://schemas.microsoft.com/office/drawing/2014/main" id="{15836EF0-BCD5-4B37-8670-4236C7674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4688" y="29407343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809629</xdr:colOff>
      <xdr:row>116</xdr:row>
      <xdr:rowOff>150236</xdr:rowOff>
    </xdr:from>
    <xdr:to>
      <xdr:col>1</xdr:col>
      <xdr:colOff>2272717</xdr:colOff>
      <xdr:row>121</xdr:row>
      <xdr:rowOff>145361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9B49A356-444A-41BB-9FA8-0CE25ACBF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4" y="21400511"/>
          <a:ext cx="146308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10</xdr:row>
      <xdr:rowOff>47625</xdr:rowOff>
    </xdr:from>
    <xdr:to>
      <xdr:col>1</xdr:col>
      <xdr:colOff>2156401</xdr:colOff>
      <xdr:row>16</xdr:row>
      <xdr:rowOff>113775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B270434A-6ABA-422B-B27C-42D394A6B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19335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43</xdr:row>
      <xdr:rowOff>152400</xdr:rowOff>
    </xdr:from>
    <xdr:to>
      <xdr:col>1</xdr:col>
      <xdr:colOff>1957275</xdr:colOff>
      <xdr:row>48</xdr:row>
      <xdr:rowOff>147525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CF11DD70-549C-4405-829E-814061596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80105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1104902</xdr:colOff>
      <xdr:row>61</xdr:row>
      <xdr:rowOff>142875</xdr:rowOff>
    </xdr:from>
    <xdr:to>
      <xdr:col>1</xdr:col>
      <xdr:colOff>2000938</xdr:colOff>
      <xdr:row>66</xdr:row>
      <xdr:rowOff>138000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285735A9-A697-41DA-8CE4-7E01D1550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7" y="1125855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1095376</xdr:colOff>
      <xdr:row>52</xdr:row>
      <xdr:rowOff>161925</xdr:rowOff>
    </xdr:from>
    <xdr:to>
      <xdr:col>1</xdr:col>
      <xdr:colOff>1987481</xdr:colOff>
      <xdr:row>57</xdr:row>
      <xdr:rowOff>157050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DF7A94C-0967-4FAC-A536-6AD284ECB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1" y="96488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70</xdr:row>
      <xdr:rowOff>133350</xdr:rowOff>
    </xdr:from>
    <xdr:to>
      <xdr:col>1</xdr:col>
      <xdr:colOff>1946519</xdr:colOff>
      <xdr:row>75</xdr:row>
      <xdr:rowOff>128475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7AACA5BF-748D-4C91-8AF9-4898F8E7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128778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22</xdr:row>
      <xdr:rowOff>38100</xdr:rowOff>
    </xdr:from>
    <xdr:to>
      <xdr:col>1</xdr:col>
      <xdr:colOff>2165926</xdr:colOff>
      <xdr:row>28</xdr:row>
      <xdr:rowOff>104250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8BF74DD2-93A0-4A39-91E2-00F42CB9E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409575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1047750</xdr:colOff>
      <xdr:row>33</xdr:row>
      <xdr:rowOff>114300</xdr:rowOff>
    </xdr:from>
    <xdr:to>
      <xdr:col>1</xdr:col>
      <xdr:colOff>2055750</xdr:colOff>
      <xdr:row>39</xdr:row>
      <xdr:rowOff>36450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B27C9237-B773-4794-B04E-B0EF4351A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616267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88</xdr:row>
      <xdr:rowOff>171450</xdr:rowOff>
    </xdr:from>
    <xdr:to>
      <xdr:col>1</xdr:col>
      <xdr:colOff>1955696</xdr:colOff>
      <xdr:row>93</xdr:row>
      <xdr:rowOff>166575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407F2124-AF50-405E-BAD7-5F8488B8E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6173450"/>
          <a:ext cx="94604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1028700</xdr:colOff>
      <xdr:row>79</xdr:row>
      <xdr:rowOff>161925</xdr:rowOff>
    </xdr:from>
    <xdr:to>
      <xdr:col>1</xdr:col>
      <xdr:colOff>1928700</xdr:colOff>
      <xdr:row>84</xdr:row>
      <xdr:rowOff>157050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02EDF8B0-F38D-4F49-9E27-75EDFBEF1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14535150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1028701</xdr:colOff>
      <xdr:row>97</xdr:row>
      <xdr:rowOff>133350</xdr:rowOff>
    </xdr:from>
    <xdr:to>
      <xdr:col>1</xdr:col>
      <xdr:colOff>1981194</xdr:colOff>
      <xdr:row>102</xdr:row>
      <xdr:rowOff>164475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4161BD22-E478-48B4-AF42-6C4118FA4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1066813</xdr:colOff>
      <xdr:row>107</xdr:row>
      <xdr:rowOff>104775</xdr:rowOff>
    </xdr:from>
    <xdr:to>
      <xdr:col>1</xdr:col>
      <xdr:colOff>2017051</xdr:colOff>
      <xdr:row>112</xdr:row>
      <xdr:rowOff>99900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B91FCF3A-C8EC-4B91-B356-A35684DD6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38" y="1954530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2781300</xdr:colOff>
      <xdr:row>162</xdr:row>
      <xdr:rowOff>38100</xdr:rowOff>
    </xdr:from>
    <xdr:to>
      <xdr:col>3</xdr:col>
      <xdr:colOff>41851</xdr:colOff>
      <xdr:row>168</xdr:row>
      <xdr:rowOff>104250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347C9C9A-40A5-460B-A88B-3C9355F5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16542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126</xdr:row>
      <xdr:rowOff>0</xdr:rowOff>
    </xdr:from>
    <xdr:to>
      <xdr:col>1</xdr:col>
      <xdr:colOff>2227860</xdr:colOff>
      <xdr:row>130</xdr:row>
      <xdr:rowOff>140100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25935B9B-5B28-4D71-9E8A-2C02338EE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00125" y="22821900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28577</xdr:colOff>
      <xdr:row>2</xdr:row>
      <xdr:rowOff>1</xdr:rowOff>
    </xdr:from>
    <xdr:to>
      <xdr:col>7</xdr:col>
      <xdr:colOff>558663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43752" y="419101"/>
          <a:ext cx="530086" cy="527601"/>
        </a:xfrm>
        <a:prstGeom prst="rect">
          <a:avLst/>
        </a:prstGeom>
        <a:noFill/>
      </xdr:spPr>
    </xdr:pic>
    <xdr:clientData/>
  </xdr:twoCellAnchor>
  <xdr:oneCellAnchor>
    <xdr:from>
      <xdr:col>1</xdr:col>
      <xdr:colOff>1045265</xdr:colOff>
      <xdr:row>117</xdr:row>
      <xdr:rowOff>178904</xdr:rowOff>
    </xdr:from>
    <xdr:ext cx="981071" cy="1044000"/>
    <xdr:pic>
      <xdr:nvPicPr>
        <xdr:cNvPr id="13" name="Picture 5">
          <a:extLst>
            <a:ext uri="{FF2B5EF4-FFF2-40B4-BE49-F238E27FC236}">
              <a16:creationId xmlns:a16="http://schemas.microsoft.com/office/drawing/2014/main" id="{2BBC4E8A-DC47-43C7-8732-47F564E9B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207190" y="21410129"/>
          <a:ext cx="981071" cy="1044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1217959</xdr:colOff>
      <xdr:row>129</xdr:row>
      <xdr:rowOff>24852</xdr:rowOff>
    </xdr:from>
    <xdr:ext cx="612912" cy="787590"/>
    <xdr:pic>
      <xdr:nvPicPr>
        <xdr:cNvPr id="14" name="Obrázek 13">
          <a:extLst>
            <a:ext uri="{FF2B5EF4-FFF2-40B4-BE49-F238E27FC236}">
              <a16:creationId xmlns:a16="http://schemas.microsoft.com/office/drawing/2014/main" id="{1BF86273-AE50-4CFD-BF28-3EFA08C58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9884" y="23608752"/>
          <a:ext cx="612912" cy="787590"/>
        </a:xfrm>
        <a:prstGeom prst="rect">
          <a:avLst/>
        </a:prstGeom>
      </xdr:spPr>
    </xdr:pic>
    <xdr:clientData/>
  </xdr:oneCellAnchor>
  <xdr:oneCellAnchor>
    <xdr:from>
      <xdr:col>1</xdr:col>
      <xdr:colOff>654051</xdr:colOff>
      <xdr:row>22</xdr:row>
      <xdr:rowOff>95076</xdr:rowOff>
    </xdr:from>
    <xdr:ext cx="1598007" cy="1260000"/>
    <xdr:pic>
      <xdr:nvPicPr>
        <xdr:cNvPr id="15" name="Obrázek 14">
          <a:extLst>
            <a:ext uri="{FF2B5EF4-FFF2-40B4-BE49-F238E27FC236}">
              <a16:creationId xmlns:a16="http://schemas.microsoft.com/office/drawing/2014/main" id="{5A928A7B-3B5B-4655-AD6B-9DFBD9A76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976" y="4133676"/>
          <a:ext cx="1598007" cy="12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742950</xdr:colOff>
      <xdr:row>36</xdr:row>
      <xdr:rowOff>66675</xdr:rowOff>
    </xdr:from>
    <xdr:to>
      <xdr:col>1</xdr:col>
      <xdr:colOff>2275949</xdr:colOff>
      <xdr:row>43</xdr:row>
      <xdr:rowOff>59850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8F324EAF-3594-4C80-A791-F61F834F1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04875" y="681990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581100</xdr:colOff>
      <xdr:row>10</xdr:row>
      <xdr:rowOff>57150</xdr:rowOff>
    </xdr:from>
    <xdr:to>
      <xdr:col>1</xdr:col>
      <xdr:colOff>2444899</xdr:colOff>
      <xdr:row>17</xdr:row>
      <xdr:rowOff>50325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31D4F7D2-8C42-4DA0-AC76-81470EAC7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3025" y="1924050"/>
          <a:ext cx="1863799" cy="1260000"/>
        </a:xfrm>
        <a:prstGeom prst="rect">
          <a:avLst/>
        </a:prstGeom>
        <a:pattFill prst="pct5">
          <a:fgClr>
            <a:schemeClr val="accent1"/>
          </a:fgClr>
          <a:bgClr>
            <a:schemeClr val="bg1"/>
          </a:bgClr>
        </a:pattFill>
      </xdr:spPr>
    </xdr:pic>
    <xdr:clientData/>
  </xdr:twoCellAnchor>
  <xdr:twoCellAnchor editAs="oneCell">
    <xdr:from>
      <xdr:col>1</xdr:col>
      <xdr:colOff>523875</xdr:colOff>
      <xdr:row>49</xdr:row>
      <xdr:rowOff>85725</xdr:rowOff>
    </xdr:from>
    <xdr:to>
      <xdr:col>1</xdr:col>
      <xdr:colOff>2346596</xdr:colOff>
      <xdr:row>56</xdr:row>
      <xdr:rowOff>78900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E6D36B23-C08C-45FA-A7AD-1435B781B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5800" y="9191625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952501</xdr:colOff>
      <xdr:row>74</xdr:row>
      <xdr:rowOff>57150</xdr:rowOff>
    </xdr:from>
    <xdr:to>
      <xdr:col>1</xdr:col>
      <xdr:colOff>2018654</xdr:colOff>
      <xdr:row>78</xdr:row>
      <xdr:rowOff>125250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1A748311-4915-4B6D-9084-09078DE15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14426" y="1368742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83</xdr:row>
      <xdr:rowOff>47625</xdr:rowOff>
    </xdr:from>
    <xdr:to>
      <xdr:col>1</xdr:col>
      <xdr:colOff>2028179</xdr:colOff>
      <xdr:row>87</xdr:row>
      <xdr:rowOff>115725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57BFAD70-D4F2-482C-B4E5-3727D34AF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23951" y="153066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762017</xdr:colOff>
      <xdr:row>92</xdr:row>
      <xdr:rowOff>28575</xdr:rowOff>
    </xdr:from>
    <xdr:to>
      <xdr:col>1</xdr:col>
      <xdr:colOff>2125740</xdr:colOff>
      <xdr:row>99</xdr:row>
      <xdr:rowOff>21750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4E71F500-F586-4811-99E8-6A0CCF17A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42" y="16735425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952504</xdr:colOff>
      <xdr:row>103</xdr:row>
      <xdr:rowOff>161925</xdr:rowOff>
    </xdr:from>
    <xdr:to>
      <xdr:col>1</xdr:col>
      <xdr:colOff>2121270</xdr:colOff>
      <xdr:row>109</xdr:row>
      <xdr:rowOff>156075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688D2DB7-550B-4115-A001-16449ADDE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4429" y="18859500"/>
          <a:ext cx="116876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62</xdr:row>
      <xdr:rowOff>19050</xdr:rowOff>
    </xdr:from>
    <xdr:to>
      <xdr:col>1</xdr:col>
      <xdr:colOff>2432321</xdr:colOff>
      <xdr:row>69</xdr:row>
      <xdr:rowOff>12225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FBA5C970-1FA3-490D-9B23-43DC276FC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1525" y="11296650"/>
          <a:ext cx="1822721" cy="126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</xdr:colOff>
      <xdr:row>2</xdr:row>
      <xdr:rowOff>1</xdr:rowOff>
    </xdr:from>
    <xdr:to>
      <xdr:col>7</xdr:col>
      <xdr:colOff>530088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896102" y="36195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9" name="Picture 2">
          <a:extLst>
            <a:ext uri="{FF2B5EF4-FFF2-40B4-BE49-F238E27FC236}">
              <a16:creationId xmlns:a16="http://schemas.microsoft.com/office/drawing/2014/main" id="{DFB712B0-016C-434E-B18A-FE8B068BF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655154" y="1855304"/>
          <a:ext cx="1466848" cy="114993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10" name="Obrázek 9" descr="UNI 100 5000ml.jpg">
          <a:extLst>
            <a:ext uri="{FF2B5EF4-FFF2-40B4-BE49-F238E27FC236}">
              <a16:creationId xmlns:a16="http://schemas.microsoft.com/office/drawing/2014/main" id="{6BBAA000-9FB0-CD41-BB5E-D330886EE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1043237" y="3384550"/>
          <a:ext cx="568641" cy="13648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11" name="Obrázek 10" descr="WDF 05 250ml.jpg">
          <a:extLst>
            <a:ext uri="{FF2B5EF4-FFF2-40B4-BE49-F238E27FC236}">
              <a16:creationId xmlns:a16="http://schemas.microsoft.com/office/drawing/2014/main" id="{C0192AC2-AFA7-3648-9814-102274A32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87677" y="6147352"/>
          <a:ext cx="1095374" cy="13990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12" name="Obrázek 11" descr="all.jpg">
          <a:extLst>
            <a:ext uri="{FF2B5EF4-FFF2-40B4-BE49-F238E27FC236}">
              <a16:creationId xmlns:a16="http://schemas.microsoft.com/office/drawing/2014/main" id="{1B7198E3-3509-8844-B5FB-41ABDB2F2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495300" y="8743812"/>
          <a:ext cx="1828800" cy="1128644"/>
        </a:xfrm>
        <a:prstGeom prst="rect">
          <a:avLst/>
        </a:prstGeom>
      </xdr:spPr>
    </xdr:pic>
    <xdr:clientData/>
  </xdr:twoCellAnchor>
  <xdr:twoCellAnchor editAs="oneCell">
    <xdr:from>
      <xdr:col>1</xdr:col>
      <xdr:colOff>617849</xdr:colOff>
      <xdr:row>86</xdr:row>
      <xdr:rowOff>76199</xdr:rowOff>
    </xdr:from>
    <xdr:to>
      <xdr:col>1</xdr:col>
      <xdr:colOff>1634672</xdr:colOff>
      <xdr:row>97</xdr:row>
      <xdr:rowOff>81169</xdr:rowOff>
    </xdr:to>
    <xdr:pic>
      <xdr:nvPicPr>
        <xdr:cNvPr id="14" name="Obrázek 13" descr="AQUAMAX.jpg">
          <a:extLst>
            <a:ext uri="{FF2B5EF4-FFF2-40B4-BE49-F238E27FC236}">
              <a16:creationId xmlns:a16="http://schemas.microsoft.com/office/drawing/2014/main" id="{F80E7496-006A-D846-A2CC-D8806D561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08349" y="15417799"/>
          <a:ext cx="1016823" cy="196077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75</xdr:row>
      <xdr:rowOff>171450</xdr:rowOff>
    </xdr:from>
    <xdr:to>
      <xdr:col>1</xdr:col>
      <xdr:colOff>1571625</xdr:colOff>
      <xdr:row>80</xdr:row>
      <xdr:rowOff>166575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3D41F663-968D-294B-969C-1B6B53AC2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47" y="13557250"/>
          <a:ext cx="790578" cy="884125"/>
        </a:xfrm>
        <a:prstGeom prst="rect">
          <a:avLst/>
        </a:prstGeom>
      </xdr:spPr>
    </xdr:pic>
    <xdr:clientData/>
  </xdr:twoCellAnchor>
  <xdr:oneCellAnchor>
    <xdr:from>
      <xdr:col>1</xdr:col>
      <xdr:colOff>231914</xdr:colOff>
      <xdr:row>63</xdr:row>
      <xdr:rowOff>142047</xdr:rowOff>
    </xdr:from>
    <xdr:ext cx="2029195" cy="1495010"/>
    <xdr:pic>
      <xdr:nvPicPr>
        <xdr:cNvPr id="21" name="Obrázek 20" descr="all.jpg">
          <a:extLst>
            <a:ext uri="{FF2B5EF4-FFF2-40B4-BE49-F238E27FC236}">
              <a16:creationId xmlns:a16="http://schemas.microsoft.com/office/drawing/2014/main" id="{B30EF530-3146-0A43-A481-7C77C93ED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422414" y="11394247"/>
          <a:ext cx="2029195" cy="1495010"/>
        </a:xfrm>
        <a:prstGeom prst="rect">
          <a:avLst/>
        </a:prstGeom>
      </xdr:spPr>
    </xdr:pic>
    <xdr:clientData/>
  </xdr:oneCellAnchor>
  <xdr:twoCellAnchor editAs="oneCell">
    <xdr:from>
      <xdr:col>1</xdr:col>
      <xdr:colOff>581032</xdr:colOff>
      <xdr:row>101</xdr:row>
      <xdr:rowOff>9525</xdr:rowOff>
    </xdr:from>
    <xdr:to>
      <xdr:col>1</xdr:col>
      <xdr:colOff>1706381</xdr:colOff>
      <xdr:row>105</xdr:row>
      <xdr:rowOff>149625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85054185-7FA7-2A44-84CC-5A0A0F1FA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2" y="18018125"/>
          <a:ext cx="1125349" cy="8513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109</xdr:row>
      <xdr:rowOff>38100</xdr:rowOff>
    </xdr:from>
    <xdr:to>
      <xdr:col>1</xdr:col>
      <xdr:colOff>1563399</xdr:colOff>
      <xdr:row>113</xdr:row>
      <xdr:rowOff>142200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3A810E63-0E55-EB45-8819-D78456538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65" y="19469100"/>
          <a:ext cx="791834" cy="8153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117</xdr:row>
      <xdr:rowOff>38100</xdr:rowOff>
    </xdr:from>
    <xdr:to>
      <xdr:col>1</xdr:col>
      <xdr:colOff>1623065</xdr:colOff>
      <xdr:row>121</xdr:row>
      <xdr:rowOff>142200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4AA7F2A0-A741-F742-9939-36E5DA49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20891500"/>
          <a:ext cx="927740" cy="8153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125</xdr:row>
      <xdr:rowOff>104775</xdr:rowOff>
    </xdr:from>
    <xdr:to>
      <xdr:col>1</xdr:col>
      <xdr:colOff>2143660</xdr:colOff>
      <xdr:row>129</xdr:row>
      <xdr:rowOff>28875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98E0872D-167A-5A41-AC7B-92DEB78E4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7" y="22380575"/>
          <a:ext cx="1896003" cy="6353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133</xdr:row>
      <xdr:rowOff>9525</xdr:rowOff>
    </xdr:from>
    <xdr:to>
      <xdr:col>1</xdr:col>
      <xdr:colOff>1544296</xdr:colOff>
      <xdr:row>138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7EA9F851-4892-F742-B699-70C7B5C87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105" y="23707725"/>
          <a:ext cx="772691" cy="1028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141</xdr:row>
      <xdr:rowOff>180974</xdr:rowOff>
    </xdr:from>
    <xdr:to>
      <xdr:col>1</xdr:col>
      <xdr:colOff>1344838</xdr:colOff>
      <xdr:row>147</xdr:row>
      <xdr:rowOff>139124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184FB010-77FD-4E4E-B2A3-55D9AAC6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711" y="25301574"/>
          <a:ext cx="325627" cy="102495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150</xdr:row>
      <xdr:rowOff>152400</xdr:rowOff>
    </xdr:from>
    <xdr:to>
      <xdr:col>1</xdr:col>
      <xdr:colOff>1319136</xdr:colOff>
      <xdr:row>156</xdr:row>
      <xdr:rowOff>146550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57A83246-AEB3-1640-B1AA-D4A15EBC4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" y="26873200"/>
          <a:ext cx="347586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160</xdr:row>
      <xdr:rowOff>0</xdr:rowOff>
    </xdr:from>
    <xdr:to>
      <xdr:col>1</xdr:col>
      <xdr:colOff>2110876</xdr:colOff>
      <xdr:row>165</xdr:row>
      <xdr:rowOff>139125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657DCEB-7A5E-7345-BA73-C5B0A2DB7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28498800"/>
          <a:ext cx="1872751" cy="102812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3</xdr:row>
      <xdr:rowOff>266700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856132" y="276224"/>
          <a:ext cx="609602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26</xdr:row>
      <xdr:rowOff>47625</xdr:rowOff>
    </xdr:from>
    <xdr:to>
      <xdr:col>1</xdr:col>
      <xdr:colOff>1997766</xdr:colOff>
      <xdr:row>31</xdr:row>
      <xdr:rowOff>127386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0FBB871-17AA-4871-9E41-DB1C6E436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95250</xdr:rowOff>
    </xdr:from>
    <xdr:to>
      <xdr:col>1</xdr:col>
      <xdr:colOff>2400300</xdr:colOff>
      <xdr:row>18</xdr:row>
      <xdr:rowOff>84371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2213CD0-FAD5-4014-A101-7C4006828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190750"/>
          <a:ext cx="2133600" cy="161789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0125" y="3438525"/>
          <a:ext cx="0" cy="493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5124450"/>
          <a:ext cx="0" cy="344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4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002" y="434340"/>
          <a:ext cx="474717" cy="47090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38100</xdr:colOff>
      <xdr:row>11</xdr:row>
      <xdr:rowOff>0</xdr:rowOff>
    </xdr:from>
    <xdr:to>
      <xdr:col>1</xdr:col>
      <xdr:colOff>2300550</xdr:colOff>
      <xdr:row>21</xdr:row>
      <xdr:rowOff>93105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324C96D9-2D74-4F54-AF8C-509D008C3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047875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0125" y="360997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13211175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77100" y="4857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133350</xdr:colOff>
      <xdr:row>10</xdr:row>
      <xdr:rowOff>104775</xdr:rowOff>
    </xdr:from>
    <xdr:to>
      <xdr:col>1</xdr:col>
      <xdr:colOff>2344096</xdr:colOff>
      <xdr:row>17</xdr:row>
      <xdr:rowOff>162461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C07DD1C-9A1F-4BFD-B6AF-ABEE17B5C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5275" y="20574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55</xdr:row>
      <xdr:rowOff>114300</xdr:rowOff>
    </xdr:from>
    <xdr:to>
      <xdr:col>1</xdr:col>
      <xdr:colOff>2277421</xdr:colOff>
      <xdr:row>62</xdr:row>
      <xdr:rowOff>171986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E48C33B-CCB6-49A1-A17A-725DB86D0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8600" y="10639425"/>
          <a:ext cx="2210746" cy="139118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72F3D1F-99FA-489F-A1B6-0CC2D1B59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177225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3DF7CA3B-D048-41B4-82CD-B6D41244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1E20C41F-E3D1-44B0-B027-AB2DB7548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5285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7884562-0176-47B6-A17B-459A32B43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6732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8E93804F-C09B-47D2-88C4-266ED0F71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7700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1B6AF038-5868-4BED-8378-42B92302C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69620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FE0953A-31B3-40DC-B3D3-40CFF37EE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5350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63</xdr:row>
      <xdr:rowOff>19049</xdr:rowOff>
    </xdr:from>
    <xdr:to>
      <xdr:col>1</xdr:col>
      <xdr:colOff>1745578</xdr:colOff>
      <xdr:row>68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C539A98-7DCA-4753-A52F-974ED2081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7284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70</xdr:row>
      <xdr:rowOff>19050</xdr:rowOff>
    </xdr:from>
    <xdr:to>
      <xdr:col>1</xdr:col>
      <xdr:colOff>1603866</xdr:colOff>
      <xdr:row>75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13136360-A465-45A9-897D-AFA5D51DC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58252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79</xdr:row>
      <xdr:rowOff>19050</xdr:rowOff>
    </xdr:from>
    <xdr:to>
      <xdr:col>1</xdr:col>
      <xdr:colOff>1764643</xdr:colOff>
      <xdr:row>84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D8D7EFB8-FDF9-4CD7-BB60-9F73FF26F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09700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86</xdr:row>
      <xdr:rowOff>19050</xdr:rowOff>
    </xdr:from>
    <xdr:to>
      <xdr:col>1</xdr:col>
      <xdr:colOff>1755118</xdr:colOff>
      <xdr:row>91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EA21256D-6B74-41E1-B537-3233252C1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0667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93</xdr:row>
      <xdr:rowOff>19050</xdr:rowOff>
    </xdr:from>
    <xdr:to>
      <xdr:col>1</xdr:col>
      <xdr:colOff>1737369</xdr:colOff>
      <xdr:row>98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FA2678B1-1A37-44AE-9BCF-A56E20AA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1635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100</xdr:row>
      <xdr:rowOff>19050</xdr:rowOff>
    </xdr:from>
    <xdr:to>
      <xdr:col>1</xdr:col>
      <xdr:colOff>1727844</xdr:colOff>
      <xdr:row>105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B3FBFF36-8FFF-4BC9-AB9E-97A5D7663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2602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109</xdr:row>
      <xdr:rowOff>19050</xdr:rowOff>
    </xdr:from>
    <xdr:to>
      <xdr:col>1</xdr:col>
      <xdr:colOff>1816107</xdr:colOff>
      <xdr:row>114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A5CF923-29D1-4CEC-A41F-FAA44B710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4050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116</xdr:row>
      <xdr:rowOff>19050</xdr:rowOff>
    </xdr:from>
    <xdr:to>
      <xdr:col>1</xdr:col>
      <xdr:colOff>1794913</xdr:colOff>
      <xdr:row>121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F378232-C087-40C4-A358-116D695C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0732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124</xdr:row>
      <xdr:rowOff>19050</xdr:rowOff>
    </xdr:from>
    <xdr:to>
      <xdr:col>1</xdr:col>
      <xdr:colOff>1724796</xdr:colOff>
      <xdr:row>129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3A597B8D-863A-4204-83DD-9C5614F46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6472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131</xdr:row>
      <xdr:rowOff>19050</xdr:rowOff>
    </xdr:from>
    <xdr:to>
      <xdr:col>1</xdr:col>
      <xdr:colOff>1619400</xdr:colOff>
      <xdr:row>136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574DE5E7-99A8-4D00-9467-D6A4CCB68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7440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138</xdr:row>
      <xdr:rowOff>28575</xdr:rowOff>
    </xdr:from>
    <xdr:to>
      <xdr:col>1</xdr:col>
      <xdr:colOff>1601053</xdr:colOff>
      <xdr:row>143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9BBAEF74-44E5-4462-88E5-DBBF66326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4375" y="2499360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145</xdr:row>
      <xdr:rowOff>19050</xdr:rowOff>
    </xdr:from>
    <xdr:to>
      <xdr:col>1</xdr:col>
      <xdr:colOff>1712334</xdr:colOff>
      <xdr:row>150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75D40DB9-F08F-4DDE-A887-650C45D09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19375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152</xdr:row>
      <xdr:rowOff>19050</xdr:rowOff>
    </xdr:from>
    <xdr:to>
      <xdr:col>1</xdr:col>
      <xdr:colOff>1704595</xdr:colOff>
      <xdr:row>157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9562DFC8-CAC5-42D8-8498-691668B58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0342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159</xdr:row>
      <xdr:rowOff>19050</xdr:rowOff>
    </xdr:from>
    <xdr:to>
      <xdr:col>1</xdr:col>
      <xdr:colOff>1717258</xdr:colOff>
      <xdr:row>164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CF73A4B7-D60C-4238-A8FD-D3F850CFD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1310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166</xdr:row>
      <xdr:rowOff>19050</xdr:rowOff>
    </xdr:from>
    <xdr:to>
      <xdr:col>1</xdr:col>
      <xdr:colOff>1802808</xdr:colOff>
      <xdr:row>171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72BCB7A7-9680-4B4F-8B21-CF39599E3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2277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173</xdr:row>
      <xdr:rowOff>19050</xdr:rowOff>
    </xdr:from>
    <xdr:to>
      <xdr:col>1</xdr:col>
      <xdr:colOff>1656788</xdr:colOff>
      <xdr:row>178</xdr:row>
      <xdr:rowOff>158175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3875C55F-AC24-40D4-BFFF-E58A65EC9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1032450"/>
          <a:ext cx="12567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183</xdr:row>
      <xdr:rowOff>9525</xdr:rowOff>
    </xdr:from>
    <xdr:to>
      <xdr:col>1</xdr:col>
      <xdr:colOff>1826850</xdr:colOff>
      <xdr:row>188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AEAB7447-5528-4582-B18C-B4FA5A3CA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19462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438153</xdr:colOff>
      <xdr:row>190</xdr:row>
      <xdr:rowOff>9525</xdr:rowOff>
    </xdr:from>
    <xdr:to>
      <xdr:col>1</xdr:col>
      <xdr:colOff>1779025</xdr:colOff>
      <xdr:row>195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98032D63-F158-40C8-944D-F3566D580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8" y="34404300"/>
          <a:ext cx="134087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197</xdr:row>
      <xdr:rowOff>19050</xdr:rowOff>
    </xdr:from>
    <xdr:to>
      <xdr:col>1</xdr:col>
      <xdr:colOff>1788911</xdr:colOff>
      <xdr:row>202</xdr:row>
      <xdr:rowOff>162778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4B7D24AF-4213-4672-86C6-C4143D99F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09600" y="35623500"/>
          <a:ext cx="1341236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206</xdr:row>
      <xdr:rowOff>19050</xdr:rowOff>
    </xdr:from>
    <xdr:to>
      <xdr:col>1</xdr:col>
      <xdr:colOff>1564459</xdr:colOff>
      <xdr:row>211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A922FA2F-B5F4-4C68-B856-34F52937F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3797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222</xdr:row>
      <xdr:rowOff>19050</xdr:rowOff>
    </xdr:from>
    <xdr:to>
      <xdr:col>1</xdr:col>
      <xdr:colOff>1550747</xdr:colOff>
      <xdr:row>227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60CC9CD1-67C3-49E4-8E17-6A3A779F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3986212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638176</xdr:colOff>
      <xdr:row>251</xdr:row>
      <xdr:rowOff>19050</xdr:rowOff>
    </xdr:from>
    <xdr:to>
      <xdr:col>1</xdr:col>
      <xdr:colOff>1674361</xdr:colOff>
      <xdr:row>256</xdr:row>
      <xdr:rowOff>158175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588E5601-7377-439C-87C7-7B132BE18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1" y="45539025"/>
          <a:ext cx="103618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258</xdr:row>
      <xdr:rowOff>19050</xdr:rowOff>
    </xdr:from>
    <xdr:to>
      <xdr:col>1</xdr:col>
      <xdr:colOff>1849447</xdr:colOff>
      <xdr:row>263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3787DE15-F81E-4595-A7F3-92AA1085C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80585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298</xdr:row>
      <xdr:rowOff>28575</xdr:rowOff>
    </xdr:from>
    <xdr:to>
      <xdr:col>1</xdr:col>
      <xdr:colOff>2015077</xdr:colOff>
      <xdr:row>304</xdr:row>
      <xdr:rowOff>130725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B5CDAC0-E00B-4213-AF11-E778D2814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49596675"/>
          <a:ext cx="1710277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306</xdr:row>
      <xdr:rowOff>38100</xdr:rowOff>
    </xdr:from>
    <xdr:to>
      <xdr:col>1</xdr:col>
      <xdr:colOff>1949700</xdr:colOff>
      <xdr:row>312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9741773-2265-4195-A2DC-7CB855DD8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099685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316</xdr:row>
      <xdr:rowOff>38100</xdr:rowOff>
    </xdr:from>
    <xdr:to>
      <xdr:col>1</xdr:col>
      <xdr:colOff>1795516</xdr:colOff>
      <xdr:row>321</xdr:row>
      <xdr:rowOff>141225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6424B105-C89F-4CDB-B5A6-C7498479D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52450" y="50577750"/>
          <a:ext cx="1404991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561976</xdr:colOff>
      <xdr:row>323</xdr:row>
      <xdr:rowOff>47626</xdr:rowOff>
    </xdr:from>
    <xdr:to>
      <xdr:col>1</xdr:col>
      <xdr:colOff>1704467</xdr:colOff>
      <xdr:row>327</xdr:row>
      <xdr:rowOff>151726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DFBB3E33-997A-4F1A-90A1-2D458048F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23901" y="51796951"/>
          <a:ext cx="1142491" cy="82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331</xdr:row>
      <xdr:rowOff>28575</xdr:rowOff>
    </xdr:from>
    <xdr:to>
      <xdr:col>1</xdr:col>
      <xdr:colOff>1426010</xdr:colOff>
      <xdr:row>337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D1B8E56C-F61C-4BD1-9BFD-AD41F996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69118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349</xdr:row>
      <xdr:rowOff>28575</xdr:rowOff>
    </xdr:from>
    <xdr:to>
      <xdr:col>1</xdr:col>
      <xdr:colOff>1416474</xdr:colOff>
      <xdr:row>355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E592FD85-C5FB-4380-8D3D-509A33CDA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9979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339</xdr:row>
      <xdr:rowOff>28575</xdr:rowOff>
    </xdr:from>
    <xdr:to>
      <xdr:col>1</xdr:col>
      <xdr:colOff>1426807</xdr:colOff>
      <xdr:row>345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3DF6DCFD-23F7-405A-8317-91E45DFF9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3025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357</xdr:row>
      <xdr:rowOff>28575</xdr:rowOff>
    </xdr:from>
    <xdr:to>
      <xdr:col>1</xdr:col>
      <xdr:colOff>1388707</xdr:colOff>
      <xdr:row>363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7CD9EDC2-BD7E-46D7-B6C3-BF7C3B90F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13886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213</xdr:row>
      <xdr:rowOff>19050</xdr:rowOff>
    </xdr:from>
    <xdr:to>
      <xdr:col>1</xdr:col>
      <xdr:colOff>1554926</xdr:colOff>
      <xdr:row>218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B19EFD4B-AF35-4DB5-BE46-2750910DE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4765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229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0AED0B72-414A-4AFE-9BB8-794C72C5D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4112895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236</xdr:row>
      <xdr:rowOff>9525</xdr:rowOff>
    </xdr:from>
    <xdr:ext cx="1044000" cy="1044000"/>
    <xdr:pic>
      <xdr:nvPicPr>
        <xdr:cNvPr id="42" name="Obrázek 4">
          <a:extLst>
            <a:ext uri="{FF2B5EF4-FFF2-40B4-BE49-F238E27FC236}">
              <a16:creationId xmlns:a16="http://schemas.microsoft.com/office/drawing/2014/main" id="{1D43B17D-980A-4E84-B716-FBB3FF7B1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2329100"/>
          <a:ext cx="1044000" cy="1044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19050</xdr:colOff>
      <xdr:row>244</xdr:row>
      <xdr:rowOff>9525</xdr:rowOff>
    </xdr:from>
    <xdr:ext cx="1044000" cy="1044000"/>
    <xdr:pic>
      <xdr:nvPicPr>
        <xdr:cNvPr id="43" name="Obrázek 4">
          <a:extLst>
            <a:ext uri="{FF2B5EF4-FFF2-40B4-BE49-F238E27FC236}">
              <a16:creationId xmlns:a16="http://schemas.microsoft.com/office/drawing/2014/main" id="{2DF8D617-DDFB-430B-8863-8906B58D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3538775"/>
          <a:ext cx="1044000" cy="1044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1076325</xdr:colOff>
      <xdr:row>244</xdr:row>
      <xdr:rowOff>19050</xdr:rowOff>
    </xdr:from>
    <xdr:to>
      <xdr:col>1</xdr:col>
      <xdr:colOff>2465873</xdr:colOff>
      <xdr:row>249</xdr:row>
      <xdr:rowOff>158175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210E3E65-7CD6-4303-A9A0-956245679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42157650"/>
          <a:ext cx="138954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1047749</xdr:colOff>
      <xdr:row>236</xdr:row>
      <xdr:rowOff>19050</xdr:rowOff>
    </xdr:from>
    <xdr:to>
      <xdr:col>1</xdr:col>
      <xdr:colOff>2352749</xdr:colOff>
      <xdr:row>241</xdr:row>
      <xdr:rowOff>158175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5C6CA87F-B66D-46A4-8655-9AC996D2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0767000"/>
          <a:ext cx="13050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265</xdr:row>
      <xdr:rowOff>162788</xdr:rowOff>
    </xdr:from>
    <xdr:to>
      <xdr:col>1</xdr:col>
      <xdr:colOff>1164006</xdr:colOff>
      <xdr:row>269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B9171AEA-1E7A-43B5-8CF2-BDB8D4DAB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21641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265</xdr:row>
      <xdr:rowOff>161925</xdr:rowOff>
    </xdr:from>
    <xdr:to>
      <xdr:col>1</xdr:col>
      <xdr:colOff>2064375</xdr:colOff>
      <xdr:row>269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5E7F7747-243C-4542-8EFA-8FD358709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215550"/>
          <a:ext cx="810230" cy="72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</xdr:row>
      <xdr:rowOff>0</xdr:rowOff>
    </xdr:from>
    <xdr:to>
      <xdr:col>8</xdr:col>
      <xdr:colOff>474717</xdr:colOff>
      <xdr:row>4</xdr:row>
      <xdr:rowOff>112767</xdr:rowOff>
    </xdr:to>
    <xdr:pic>
      <xdr:nvPicPr>
        <xdr:cNvPr id="53" name="Picture 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4235BE2B-3B56-4E53-ADE8-D9A47C3C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972425" y="41910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434591</xdr:colOff>
      <xdr:row>274</xdr:row>
      <xdr:rowOff>19050</xdr:rowOff>
    </xdr:from>
    <xdr:to>
      <xdr:col>1</xdr:col>
      <xdr:colOff>1721759</xdr:colOff>
      <xdr:row>279</xdr:row>
      <xdr:rowOff>158175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EEE97FB8-3430-446E-AA36-DC91C862D8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7358300"/>
          <a:ext cx="1287168" cy="104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281</xdr:row>
      <xdr:rowOff>142034</xdr:rowOff>
    </xdr:from>
    <xdr:to>
      <xdr:col>1</xdr:col>
      <xdr:colOff>1628775</xdr:colOff>
      <xdr:row>287</xdr:row>
      <xdr:rowOff>107415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5D1A6630-45EA-4A3F-A761-884C4186C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289</xdr:row>
      <xdr:rowOff>38102</xdr:rowOff>
    </xdr:from>
    <xdr:to>
      <xdr:col>1</xdr:col>
      <xdr:colOff>1819800</xdr:colOff>
      <xdr:row>294</xdr:row>
      <xdr:rowOff>143219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17BEB54B-A177-489E-859A-AA4482150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281</xdr:row>
      <xdr:rowOff>114301</xdr:rowOff>
    </xdr:from>
    <xdr:to>
      <xdr:col>1</xdr:col>
      <xdr:colOff>2409826</xdr:colOff>
      <xdr:row>287</xdr:row>
      <xdr:rowOff>144609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405E2CBA-E1F6-4946-AB3E-4831A27FE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personal/jiri_clevelings_cz/Documents/Dokumenty/CLEVELINGS%20CEN&#205;KY%202022/CLEVELINGS%20CENI&#769;K%20CZK%20%20JG%20v0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Kopie%20-%20C&#780;ESKY&#769;%20CENI&#769;K%20CZK%20%20NC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personal/jiri_clevelings_cz/Documents/Dokumenty/CLEVELINGS%20CEN&#205;KY%202022/CLEVELINGS%20CENI&#769;K%20CZK%20%20JG%20v02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a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Hydrodif%20CZKC.xls" TargetMode="External"/></Relationships>
</file>

<file path=xl/externalLinks/_rels/externalLink6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clevelings-my.sharepoint.com/personal/jiri_clevelings_cz/Documents/Dokumenty/CLEVELINGS%20CEN&#205;KY%202022/2023%20XXX_CLEVELINGS%20CEN&#205;K%20CZK%20platn&#253;%20od%2020.6.2022.xlsx" TargetMode="External"/><Relationship Id="rId1" Type="http://schemas.openxmlformats.org/officeDocument/2006/relationships/externalLinkPath" Target="/personal/jiri_clevelings_cz/Documents/Dokumenty/CLEVELINGS%20CEN&#205;KY%202022/2023%20XXX_CLEVELINGS%20CEN&#205;K%20CZK%20platn&#253;%20od%2020.6.202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4. PŘÍRUBY"/>
      <sheetName val="05. STROJE PRO SPOJOVÁNÍ"/>
      <sheetName val="06. PP SVĚRNÉ SPOJKY"/>
      <sheetName val="07. PP SVĚRNÉ VENTILY"/>
      <sheetName val="PP PREMIUM a PP svěrné ventily"/>
      <sheetName val="Universální svěrné spojky"/>
      <sheetName val="Nářadí"/>
      <sheetName val="08. NAVRTÁVACÍ OBJÍMKY"/>
      <sheetName val="09. PLASTOVÉ ŠROUBENÍ"/>
      <sheetName val="10. PVC TLAKOVÉ TVAROVKY"/>
      <sheetName val="11. PVC TLAKOVÉ VENTILY"/>
      <sheetName val="12. PVC ZPĚTNÉ KLAPKY"/>
      <sheetName val="13. PVC LEPIDLA A ČISTIČE"/>
      <sheetName val="14. FLEXIBILNÍ HADICE"/>
      <sheetName val="15. PVC TLAKOVÉ POTRUBÍ"/>
      <sheetName val="16. PE TLAKOVÉ POTRUBÍ"/>
      <sheetName val="Opravné pasy"/>
      <sheetName val="HELP"/>
      <sheetName val="PRIC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7. PP SVĚRNÉ VENTILY"/>
      <sheetName val="04. OCELOVÉ PŘÍRUBY, PP"/>
      <sheetName val="05. STROJE PRO SPOJOVÁNÍ"/>
      <sheetName val="06. PP SVĚRNÉ SPOJKY"/>
      <sheetName val="PP PREMIUM a PP svěrné ventily"/>
      <sheetName val="Universální svěrné spojky"/>
      <sheetName val="Nářadí"/>
      <sheetName val="08. NAVRTÁVACÍ SPOJKY"/>
      <sheetName val="09. PLASTOVÉ ŠROUBENÍ"/>
      <sheetName val="PVC Tlakové tvarovky"/>
      <sheetName val="11. PVC TLAKOVÉ VENTILY"/>
      <sheetName val="12. PVC ZPĚTNÉ KLAPKY"/>
      <sheetName val="PVC,PE Lepidlo a čistič BISSON"/>
      <sheetName val="14. FLEXIBILNÍ HADICE"/>
      <sheetName val="15. PVC TLAKOVÉ POTRUBÍ"/>
      <sheetName val="16. PE TLAKOVÉ POTRUBÍ"/>
      <sheetName val="PRICING"/>
      <sheetName val="Opravné pasy"/>
    </sheetNames>
    <sheetDataSet>
      <sheetData sheetId="0">
        <row r="23">
          <cell r="J23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4. PŘÍRUBY"/>
      <sheetName val="05. STROJE PRO SPOJOVÁNÍ"/>
      <sheetName val="06. PP SVĚRNÉ SPOJKY"/>
      <sheetName val="07. PP SVĚRNÉ VENTILY"/>
      <sheetName val="PP PREMIUM a PP svěrné ventily"/>
      <sheetName val="Universální svěrné spojky"/>
      <sheetName val="Nářadí"/>
      <sheetName val="08. NAVRTÁVACÍ OBJÍMKY"/>
      <sheetName val="09. PLASTOVÉ ŠROUBENÍ"/>
      <sheetName val="10. PVC TLAKOVÉ TVAROVKY"/>
      <sheetName val="11. PVC TLAKOVÉ VENTILY"/>
      <sheetName val="12. PVC ZPĚTNÉ KLAPKY"/>
      <sheetName val="13. PVC LEPIDLA A ČISTIČE"/>
      <sheetName val="14. FLEXIBILNÍ HADICE"/>
      <sheetName val="15. PVC TLAKOVÉ POTRUBÍ"/>
      <sheetName val="16. PE TLAKOVÉ POTRUBÍ"/>
      <sheetName val="Opravné pasy"/>
      <sheetName val="HELP"/>
      <sheetName val="PRICIN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1"/>
      <sheetName val="List2"/>
      <sheetName val="List4"/>
      <sheetName val="List3"/>
      <sheetName val="List6"/>
      <sheetName val="List8"/>
      <sheetName val="List7"/>
      <sheetName val="List5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PP šroubení a montážní klíče</v>
          </cell>
        </row>
      </sheetData>
      <sheetData sheetId="6"/>
      <sheetData sheetId="7">
        <row r="4">
          <cell r="B4" t="str">
            <v>Zpětná klapka - připojení lepení</v>
          </cell>
        </row>
      </sheetData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"/>
      <sheetName val="TRYSKY (str.4-17)"/>
      <sheetName val="Dnové výpusti (str.18-21)"/>
      <sheetName val="SKIMMERY (str.22-27)"/>
      <sheetName val="MŘÍŽKY (str.28-29)"/>
      <sheetName val="Bazénové reflektory(str.30-43)"/>
      <sheetName val="Transformátory (str.44-45)"/>
      <sheetName val="Vybavení pro čištění (str.55)"/>
      <sheetName val="Filtrace (str.47-53)"/>
      <sheetName val="ČERPADLA (str.54-77)"/>
      <sheetName val="Žebříky (str.78-81)"/>
      <sheetName val="Flexibilní hadice (str.100-101)"/>
      <sheetName val="PVC tvarovky (str. 82-95)"/>
      <sheetName val="PVC kul. ventily (str. 96-97)"/>
      <sheetName val="PVC Zpětné klapky (str. 98-99)"/>
      <sheetName val="PP Svěrné spojky (str.84-90)"/>
      <sheetName val="PP Navrtávací pasy (str.91-92)"/>
      <sheetName val="PP šroubení a m. klíče (93-96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RABATOVÝ LIST "/>
      <sheetName val="01. ELEKTROTVAROVKY "/>
      <sheetName val="02. TVAROVKY NA TUPO"/>
      <sheetName val="03. HLADCE FORMOVANÉ OBLOUKY"/>
      <sheetName val="04. PŘÍRUBY"/>
      <sheetName val="05. STROJE PRO SPOJOVÁNÍ"/>
      <sheetName val="06. PP SVĚRNÉ SPOJKY"/>
      <sheetName val="07. PP SVĚRNÉ VENTILY"/>
      <sheetName val="PP PREMIUM a PP svěrné ventily"/>
      <sheetName val="Universální svěrné spojky"/>
      <sheetName val="Nářadí"/>
      <sheetName val="07A. PP COMPRESSION VALVES SPEC"/>
      <sheetName val="08. NAVRTÁVACÍ OBJÍMKY"/>
      <sheetName val="09. PLASTOVÉ ŠROUBENÍ"/>
      <sheetName val="10. PVC TLAKOVÉ TVAROVKY"/>
      <sheetName val="11. PVC TLAKOVÉ VENTILY"/>
      <sheetName val="12. PVC ZPĚTNÉ KLAPKY"/>
      <sheetName val="13. PVC LEPIDLA A ČISTIČE"/>
      <sheetName val="14. FLEXIBILNÍ HADICE"/>
      <sheetName val="15. PVC TLAKOVÉ POTRUBÍ"/>
      <sheetName val="16. PE TLAKOVÉ POTRUBÍ"/>
      <sheetName val="Opravné pasy"/>
      <sheetName val="HELP"/>
      <sheetName val="07A. PP SVĚRNÉ VENTILY ADD "/>
      <sheetName val="17. BAZÉNOVÉ PŘÍSLUŠENSTV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R36"/>
  <sheetViews>
    <sheetView tabSelected="1" zoomScaleNormal="100" workbookViewId="0"/>
  </sheetViews>
  <sheetFormatPr defaultColWidth="9.140625" defaultRowHeight="14.25" customHeight="1"/>
  <cols>
    <col min="1" max="1" width="3.42578125" style="8" customWidth="1"/>
    <col min="2" max="2" width="15.42578125" style="8" customWidth="1"/>
    <col min="3" max="3" width="30.28515625" style="8" bestFit="1" customWidth="1"/>
    <col min="4" max="5" width="9.140625" style="8"/>
    <col min="6" max="6" width="10.140625" style="8" bestFit="1" customWidth="1"/>
    <col min="7" max="7" width="9.140625" style="8"/>
    <col min="8" max="8" width="17.85546875" style="8" customWidth="1"/>
    <col min="9" max="9" width="6.42578125" style="8" customWidth="1"/>
    <col min="10" max="10" width="15.7109375" style="8" customWidth="1"/>
    <col min="11" max="11" width="2.28515625" style="8" customWidth="1"/>
    <col min="12" max="12" width="21.85546875" style="8" customWidth="1"/>
    <col min="13" max="14" width="9.140625" style="8"/>
    <col min="15" max="15" width="27.42578125" style="8" bestFit="1" customWidth="1"/>
    <col min="16" max="16384" width="9.140625" style="8"/>
  </cols>
  <sheetData>
    <row r="1" spans="1:12" ht="14.25" customHeight="1">
      <c r="A1" s="45"/>
      <c r="B1" s="591"/>
      <c r="C1" s="591"/>
      <c r="D1" s="591"/>
      <c r="E1" s="591"/>
      <c r="F1" s="45"/>
      <c r="G1" s="45"/>
      <c r="H1" s="45"/>
      <c r="I1" s="45"/>
      <c r="J1" s="45"/>
      <c r="K1" s="45"/>
    </row>
    <row r="2" spans="1:12" ht="20.85" customHeight="1">
      <c r="A2" s="45"/>
      <c r="B2" s="930" t="s">
        <v>1766</v>
      </c>
      <c r="C2" s="931"/>
      <c r="D2" s="931"/>
      <c r="E2" s="931"/>
      <c r="F2" s="931"/>
      <c r="G2" s="931"/>
      <c r="H2" s="931"/>
      <c r="I2" s="931"/>
      <c r="J2" s="931"/>
      <c r="K2" s="45"/>
    </row>
    <row r="3" spans="1:12" ht="14.25" customHeight="1">
      <c r="A3" s="45"/>
      <c r="B3" s="932" t="s">
        <v>1443</v>
      </c>
      <c r="C3" s="932"/>
      <c r="D3" s="932"/>
      <c r="E3" s="932"/>
      <c r="F3" s="932"/>
      <c r="G3" s="932"/>
      <c r="H3" s="932"/>
      <c r="I3" s="932"/>
      <c r="J3" s="932"/>
      <c r="K3" s="45"/>
    </row>
    <row r="4" spans="1:12" ht="14.25" customHeight="1">
      <c r="A4" s="45"/>
      <c r="B4" s="626" t="s">
        <v>1770</v>
      </c>
      <c r="C4" s="627" t="s">
        <v>1444</v>
      </c>
      <c r="D4" s="628"/>
      <c r="E4" s="629"/>
      <c r="F4" s="940" t="s">
        <v>1771</v>
      </c>
      <c r="G4" s="940"/>
      <c r="H4" s="933" t="s">
        <v>1767</v>
      </c>
      <c r="I4" s="933"/>
      <c r="J4" s="933"/>
      <c r="K4" s="45"/>
    </row>
    <row r="5" spans="1:12" ht="14.25" customHeight="1">
      <c r="A5" s="45"/>
      <c r="B5" s="933" t="s">
        <v>1772</v>
      </c>
      <c r="C5" s="933"/>
      <c r="D5" s="933"/>
      <c r="E5" s="933"/>
      <c r="F5" s="933"/>
      <c r="G5" s="933"/>
      <c r="H5" s="933"/>
      <c r="I5" s="933"/>
      <c r="J5" s="933"/>
      <c r="K5" s="45"/>
    </row>
    <row r="6" spans="1:12" ht="14.25" customHeight="1" thickBot="1">
      <c r="A6" s="45"/>
      <c r="B6" s="934" t="s">
        <v>1773</v>
      </c>
      <c r="C6" s="934"/>
      <c r="D6" s="934"/>
      <c r="E6" s="934"/>
      <c r="F6" s="934"/>
      <c r="G6" s="934"/>
      <c r="H6" s="934"/>
      <c r="I6" s="934"/>
      <c r="J6" s="934"/>
      <c r="K6" s="45"/>
    </row>
    <row r="7" spans="1:12" ht="14.25" customHeight="1">
      <c r="A7" s="45"/>
      <c r="B7" s="935"/>
      <c r="C7" s="936"/>
      <c r="D7" s="936"/>
      <c r="E7" s="936"/>
      <c r="F7" s="936"/>
      <c r="G7" s="936"/>
      <c r="H7" s="936"/>
      <c r="I7" s="937"/>
      <c r="J7" s="938" t="s">
        <v>1494</v>
      </c>
      <c r="K7" s="45"/>
      <c r="L7" s="47"/>
    </row>
    <row r="8" spans="1:12" ht="14.25" customHeight="1">
      <c r="A8" s="45"/>
      <c r="B8" s="171"/>
      <c r="C8" s="172"/>
      <c r="D8" s="172"/>
      <c r="E8" s="172"/>
      <c r="F8" s="172"/>
      <c r="G8" s="172"/>
      <c r="H8" s="172"/>
      <c r="I8" s="173"/>
      <c r="J8" s="939"/>
      <c r="K8" s="45"/>
      <c r="L8" s="47"/>
    </row>
    <row r="9" spans="1:12" ht="14.25" customHeight="1">
      <c r="A9" s="45"/>
      <c r="B9" s="929" t="s">
        <v>1492</v>
      </c>
      <c r="C9" s="927"/>
      <c r="D9" s="927"/>
      <c r="E9" s="927"/>
      <c r="F9" s="927"/>
      <c r="G9" s="927"/>
      <c r="H9" s="927"/>
      <c r="I9" s="928"/>
      <c r="J9" s="589" t="s">
        <v>1985</v>
      </c>
      <c r="K9" s="45"/>
      <c r="L9" s="469" t="s">
        <v>1697</v>
      </c>
    </row>
    <row r="10" spans="1:12" ht="14.25" customHeight="1">
      <c r="A10" s="45"/>
      <c r="B10" s="929" t="s">
        <v>1493</v>
      </c>
      <c r="C10" s="927"/>
      <c r="D10" s="927"/>
      <c r="E10" s="927"/>
      <c r="F10" s="927"/>
      <c r="G10" s="927"/>
      <c r="H10" s="927"/>
      <c r="I10" s="928"/>
      <c r="J10" s="589">
        <v>0</v>
      </c>
      <c r="K10" s="45"/>
      <c r="L10" s="469" t="s">
        <v>1697</v>
      </c>
    </row>
    <row r="11" spans="1:12" s="38" customFormat="1" ht="14.25" customHeight="1">
      <c r="A11" s="590"/>
      <c r="B11" s="929" t="s">
        <v>1575</v>
      </c>
      <c r="C11" s="927"/>
      <c r="D11" s="927"/>
      <c r="E11" s="927"/>
      <c r="F11" s="927"/>
      <c r="G11" s="927"/>
      <c r="H11" s="927"/>
      <c r="I11" s="928"/>
      <c r="J11" s="589">
        <v>0</v>
      </c>
      <c r="K11" s="590"/>
      <c r="L11" s="469" t="s">
        <v>1697</v>
      </c>
    </row>
    <row r="12" spans="1:12" s="38" customFormat="1" ht="14.25" customHeight="1">
      <c r="A12" s="590"/>
      <c r="B12" s="929" t="s">
        <v>1576</v>
      </c>
      <c r="C12" s="927"/>
      <c r="D12" s="927"/>
      <c r="E12" s="927"/>
      <c r="F12" s="927"/>
      <c r="G12" s="927"/>
      <c r="H12" s="927"/>
      <c r="I12" s="928"/>
      <c r="J12" s="589">
        <v>0</v>
      </c>
      <c r="K12" s="590"/>
      <c r="L12" s="469" t="s">
        <v>1697</v>
      </c>
    </row>
    <row r="13" spans="1:12" s="38" customFormat="1" ht="14.25" customHeight="1">
      <c r="A13" s="590"/>
      <c r="B13" s="929" t="s">
        <v>1577</v>
      </c>
      <c r="C13" s="927"/>
      <c r="D13" s="927"/>
      <c r="E13" s="927"/>
      <c r="F13" s="927"/>
      <c r="G13" s="927"/>
      <c r="H13" s="927"/>
      <c r="I13" s="928"/>
      <c r="J13" s="589">
        <v>0</v>
      </c>
      <c r="K13" s="590"/>
      <c r="L13" s="469" t="s">
        <v>1697</v>
      </c>
    </row>
    <row r="14" spans="1:12" s="38" customFormat="1" ht="14.25" customHeight="1">
      <c r="A14" s="590"/>
      <c r="B14" s="926" t="s">
        <v>1690</v>
      </c>
      <c r="C14" s="927"/>
      <c r="D14" s="927"/>
      <c r="E14" s="927"/>
      <c r="F14" s="927"/>
      <c r="G14" s="927"/>
      <c r="H14" s="927"/>
      <c r="I14" s="928"/>
      <c r="J14" s="589">
        <v>0</v>
      </c>
      <c r="K14" s="590"/>
      <c r="L14" s="469" t="s">
        <v>1697</v>
      </c>
    </row>
    <row r="15" spans="1:12" s="38" customFormat="1" ht="14.25" customHeight="1">
      <c r="A15" s="590"/>
      <c r="B15" s="926" t="s">
        <v>1681</v>
      </c>
      <c r="C15" s="927"/>
      <c r="D15" s="927"/>
      <c r="E15" s="927"/>
      <c r="F15" s="927"/>
      <c r="G15" s="927"/>
      <c r="H15" s="927"/>
      <c r="I15" s="928"/>
      <c r="J15" s="589">
        <v>0</v>
      </c>
      <c r="K15" s="590"/>
      <c r="L15" s="469" t="s">
        <v>1697</v>
      </c>
    </row>
    <row r="16" spans="1:12" s="38" customFormat="1" ht="14.25" customHeight="1">
      <c r="A16" s="590"/>
      <c r="B16" s="929" t="s">
        <v>1678</v>
      </c>
      <c r="C16" s="927"/>
      <c r="D16" s="927"/>
      <c r="E16" s="927"/>
      <c r="F16" s="927"/>
      <c r="G16" s="927"/>
      <c r="H16" s="927"/>
      <c r="I16" s="928"/>
      <c r="J16" s="589">
        <v>0</v>
      </c>
      <c r="K16" s="590"/>
      <c r="L16" s="469" t="s">
        <v>1697</v>
      </c>
    </row>
    <row r="17" spans="1:18" s="38" customFormat="1" ht="14.25" customHeight="1">
      <c r="A17" s="590"/>
      <c r="B17" s="929" t="s">
        <v>1671</v>
      </c>
      <c r="C17" s="927"/>
      <c r="D17" s="927"/>
      <c r="E17" s="927"/>
      <c r="F17" s="927"/>
      <c r="G17" s="927"/>
      <c r="H17" s="927"/>
      <c r="I17" s="928"/>
      <c r="J17" s="589">
        <v>0</v>
      </c>
      <c r="K17" s="590"/>
      <c r="L17" s="469" t="s">
        <v>1697</v>
      </c>
      <c r="O17" s="619"/>
      <c r="P17" s="620"/>
      <c r="Q17" s="620"/>
      <c r="R17" s="620"/>
    </row>
    <row r="18" spans="1:18" s="38" customFormat="1" ht="14.25" customHeight="1">
      <c r="A18" s="590"/>
      <c r="B18" s="929" t="s">
        <v>1640</v>
      </c>
      <c r="C18" s="927"/>
      <c r="D18" s="927"/>
      <c r="E18" s="927"/>
      <c r="F18" s="927"/>
      <c r="G18" s="927"/>
      <c r="H18" s="927"/>
      <c r="I18" s="928"/>
      <c r="J18" s="589">
        <v>0</v>
      </c>
      <c r="K18" s="590"/>
      <c r="L18" s="469" t="s">
        <v>1697</v>
      </c>
      <c r="O18" s="620"/>
      <c r="P18" s="620"/>
      <c r="Q18" s="620"/>
      <c r="R18" s="620"/>
    </row>
    <row r="19" spans="1:18" s="38" customFormat="1" ht="14.25" customHeight="1">
      <c r="A19" s="590"/>
      <c r="B19" s="929" t="s">
        <v>1625</v>
      </c>
      <c r="C19" s="927"/>
      <c r="D19" s="927"/>
      <c r="E19" s="927"/>
      <c r="F19" s="927"/>
      <c r="G19" s="927"/>
      <c r="H19" s="927"/>
      <c r="I19" s="928"/>
      <c r="J19" s="589">
        <v>0</v>
      </c>
      <c r="K19" s="590"/>
      <c r="L19" s="469" t="s">
        <v>1697</v>
      </c>
      <c r="O19" s="619"/>
      <c r="P19" s="620"/>
      <c r="Q19" s="620"/>
      <c r="R19" s="620"/>
    </row>
    <row r="20" spans="1:18" s="38" customFormat="1" ht="14.25" customHeight="1">
      <c r="A20" s="590"/>
      <c r="B20" s="929" t="s">
        <v>1600</v>
      </c>
      <c r="C20" s="927"/>
      <c r="D20" s="927"/>
      <c r="E20" s="927"/>
      <c r="F20" s="927"/>
      <c r="G20" s="927"/>
      <c r="H20" s="927"/>
      <c r="I20" s="928"/>
      <c r="J20" s="589">
        <v>0</v>
      </c>
      <c r="K20" s="590"/>
      <c r="L20" s="469" t="s">
        <v>1697</v>
      </c>
      <c r="O20" s="620"/>
      <c r="P20" s="620"/>
      <c r="Q20" s="620"/>
      <c r="R20" s="620"/>
    </row>
    <row r="21" spans="1:18" s="38" customFormat="1" ht="14.25" customHeight="1">
      <c r="A21" s="590"/>
      <c r="B21" s="929" t="s">
        <v>1599</v>
      </c>
      <c r="C21" s="927"/>
      <c r="D21" s="927"/>
      <c r="E21" s="927"/>
      <c r="F21" s="927"/>
      <c r="G21" s="927"/>
      <c r="H21" s="927"/>
      <c r="I21" s="928"/>
      <c r="J21" s="589">
        <v>0</v>
      </c>
      <c r="K21" s="590"/>
      <c r="L21" s="469" t="s">
        <v>1698</v>
      </c>
      <c r="O21" s="619"/>
      <c r="P21" s="621"/>
      <c r="Q21" s="620"/>
      <c r="R21" s="620"/>
    </row>
    <row r="22" spans="1:18" s="38" customFormat="1" ht="14.25" customHeight="1">
      <c r="A22" s="590"/>
      <c r="B22" s="929" t="s">
        <v>1591</v>
      </c>
      <c r="C22" s="927"/>
      <c r="D22" s="927"/>
      <c r="E22" s="927"/>
      <c r="F22" s="927"/>
      <c r="G22" s="927"/>
      <c r="H22" s="927"/>
      <c r="I22" s="928"/>
      <c r="J22" s="589">
        <v>0</v>
      </c>
      <c r="K22" s="590"/>
      <c r="L22" s="469" t="s">
        <v>1698</v>
      </c>
      <c r="O22" s="620"/>
      <c r="P22" s="620"/>
      <c r="Q22" s="620"/>
      <c r="R22" s="620"/>
    </row>
    <row r="23" spans="1:18" s="38" customFormat="1" ht="14.25" customHeight="1">
      <c r="A23" s="590"/>
      <c r="B23" s="929" t="s">
        <v>1578</v>
      </c>
      <c r="C23" s="927"/>
      <c r="D23" s="927"/>
      <c r="E23" s="927"/>
      <c r="F23" s="927"/>
      <c r="G23" s="927"/>
      <c r="H23" s="927"/>
      <c r="I23" s="928"/>
      <c r="J23" s="589">
        <v>0</v>
      </c>
      <c r="K23" s="590"/>
      <c r="L23" s="469" t="s">
        <v>1697</v>
      </c>
      <c r="O23" s="619"/>
      <c r="P23" s="622"/>
      <c r="Q23" s="620"/>
      <c r="R23" s="620"/>
    </row>
    <row r="24" spans="1:18" s="38" customFormat="1" ht="14.25" customHeight="1" thickBot="1">
      <c r="A24" s="590"/>
      <c r="B24" s="942" t="s">
        <v>1579</v>
      </c>
      <c r="C24" s="942"/>
      <c r="D24" s="942"/>
      <c r="E24" s="942"/>
      <c r="F24" s="942"/>
      <c r="G24" s="942"/>
      <c r="H24" s="942"/>
      <c r="I24" s="943"/>
      <c r="J24" s="64">
        <v>0</v>
      </c>
      <c r="K24" s="590"/>
      <c r="L24" s="469" t="s">
        <v>1697</v>
      </c>
      <c r="O24" s="620"/>
      <c r="P24" s="620"/>
      <c r="Q24" s="620"/>
      <c r="R24" s="620"/>
    </row>
    <row r="25" spans="1:18" s="38" customFormat="1" ht="14.25" customHeight="1" thickTop="1">
      <c r="A25" s="590"/>
      <c r="B25" s="941" t="s">
        <v>1986</v>
      </c>
      <c r="C25" s="942"/>
      <c r="D25" s="942"/>
      <c r="E25" s="942"/>
      <c r="F25" s="942"/>
      <c r="G25" s="942"/>
      <c r="H25" s="942"/>
      <c r="I25" s="943"/>
      <c r="J25" s="589" t="s">
        <v>1985</v>
      </c>
      <c r="K25" s="590"/>
      <c r="L25" s="469" t="s">
        <v>1697</v>
      </c>
      <c r="O25" s="620"/>
      <c r="P25" s="620"/>
      <c r="Q25" s="620"/>
      <c r="R25" s="620"/>
    </row>
    <row r="26" spans="1:18" ht="14.25" customHeight="1">
      <c r="A26" s="45"/>
      <c r="B26" s="703" t="s">
        <v>1495</v>
      </c>
      <c r="C26" s="704">
        <v>45292</v>
      </c>
      <c r="D26" s="46"/>
      <c r="E26" s="46"/>
      <c r="F26" s="592"/>
      <c r="G26" s="45"/>
      <c r="H26" s="45"/>
      <c r="I26" s="30"/>
      <c r="J26" s="45"/>
      <c r="K26" s="45"/>
    </row>
    <row r="27" spans="1:18" ht="14.25" customHeight="1">
      <c r="A27" s="45"/>
      <c r="B27" s="703"/>
      <c r="C27" s="704"/>
      <c r="D27" s="46"/>
      <c r="E27" s="46"/>
      <c r="F27" s="592"/>
      <c r="G27" s="45"/>
      <c r="H27" s="45"/>
      <c r="I27" s="30"/>
      <c r="J27" s="45"/>
      <c r="K27" s="45"/>
    </row>
    <row r="28" spans="1:18" ht="14.25" customHeight="1">
      <c r="A28" s="45"/>
      <c r="B28" s="703"/>
      <c r="C28" s="704"/>
      <c r="D28" s="46"/>
      <c r="E28" s="46"/>
      <c r="F28" s="592"/>
      <c r="G28" s="45"/>
      <c r="H28" s="45"/>
      <c r="I28" s="30"/>
      <c r="J28" s="45"/>
      <c r="K28" s="45"/>
    </row>
    <row r="29" spans="1:18" ht="14.25" customHeight="1">
      <c r="A29" s="45"/>
      <c r="B29" s="703"/>
      <c r="C29" s="704"/>
      <c r="D29" s="46"/>
      <c r="E29" s="46"/>
      <c r="F29" s="624" t="s">
        <v>1762</v>
      </c>
      <c r="G29" s="45"/>
      <c r="H29" s="623"/>
      <c r="I29" s="30"/>
      <c r="J29" s="45"/>
      <c r="K29" s="45"/>
    </row>
    <row r="30" spans="1:18" ht="14.25" customHeight="1">
      <c r="A30" s="45"/>
      <c r="B30" s="703"/>
      <c r="C30" s="704"/>
      <c r="D30" s="46"/>
      <c r="E30" s="46"/>
      <c r="F30" s="624" t="s">
        <v>1763</v>
      </c>
      <c r="G30" s="45"/>
      <c r="H30" s="633"/>
      <c r="I30" s="30"/>
      <c r="J30" s="45"/>
      <c r="K30" s="45"/>
    </row>
    <row r="31" spans="1:18" ht="14.25" customHeight="1">
      <c r="A31" s="45"/>
      <c r="B31" s="45"/>
      <c r="C31" s="45"/>
      <c r="D31" s="45"/>
      <c r="E31" s="45"/>
      <c r="F31" s="624" t="s">
        <v>1765</v>
      </c>
      <c r="G31" s="45"/>
      <c r="H31" s="623"/>
      <c r="I31" s="624"/>
      <c r="J31" s="45"/>
      <c r="K31" s="45"/>
    </row>
    <row r="32" spans="1:18" ht="14.25" customHeight="1">
      <c r="A32" s="45"/>
      <c r="B32" s="45"/>
      <c r="C32" s="45"/>
      <c r="D32" s="45"/>
      <c r="E32" s="45"/>
      <c r="F32" s="624" t="s">
        <v>1764</v>
      </c>
      <c r="G32" s="45"/>
      <c r="H32" s="623"/>
      <c r="I32" s="624"/>
      <c r="J32" s="45"/>
      <c r="K32" s="45"/>
    </row>
    <row r="33" spans="1:11" ht="14.25" customHeight="1">
      <c r="A33" s="45"/>
      <c r="B33" s="45"/>
      <c r="C33" s="45"/>
      <c r="D33" s="45"/>
      <c r="E33" s="45"/>
      <c r="F33" s="624" t="s">
        <v>1769</v>
      </c>
      <c r="G33" s="45"/>
      <c r="H33" s="634"/>
      <c r="I33" s="624"/>
      <c r="J33" s="45"/>
      <c r="K33" s="45"/>
    </row>
    <row r="34" spans="1:11" ht="14.25" customHeight="1">
      <c r="A34" s="45"/>
      <c r="B34" s="45"/>
      <c r="C34" s="45"/>
      <c r="D34" s="45"/>
      <c r="E34" s="45"/>
      <c r="F34" s="624"/>
      <c r="G34" s="45"/>
      <c r="H34" s="45"/>
      <c r="I34" s="624"/>
      <c r="J34" s="45"/>
      <c r="K34" s="45"/>
    </row>
    <row r="35" spans="1:11" ht="14.25" customHeight="1">
      <c r="A35" s="45"/>
      <c r="B35" s="45"/>
      <c r="C35" s="45"/>
      <c r="D35" s="45"/>
      <c r="E35" s="45"/>
      <c r="F35" s="624"/>
      <c r="G35" s="45"/>
      <c r="H35" s="705"/>
      <c r="I35" s="624"/>
      <c r="J35" s="45"/>
      <c r="K35" s="45"/>
    </row>
    <row r="36" spans="1:11" ht="14.25" customHeight="1">
      <c r="A36" s="45"/>
      <c r="B36" s="45"/>
      <c r="C36" s="45"/>
      <c r="D36" s="45"/>
      <c r="E36" s="45"/>
      <c r="F36" s="45"/>
      <c r="G36" s="45"/>
      <c r="H36" s="45"/>
      <c r="I36" s="45"/>
      <c r="J36" s="45"/>
      <c r="K36" s="45"/>
    </row>
  </sheetData>
  <mergeCells count="25">
    <mergeCell ref="B25:I25"/>
    <mergeCell ref="B16:I16"/>
    <mergeCell ref="B17:I17"/>
    <mergeCell ref="B18:I18"/>
    <mergeCell ref="B24:I24"/>
    <mergeCell ref="B19:I19"/>
    <mergeCell ref="B20:I20"/>
    <mergeCell ref="B21:I21"/>
    <mergeCell ref="B22:I22"/>
    <mergeCell ref="B23:I23"/>
    <mergeCell ref="B2:J2"/>
    <mergeCell ref="B3:J3"/>
    <mergeCell ref="B5:J5"/>
    <mergeCell ref="B6:J6"/>
    <mergeCell ref="B7:I7"/>
    <mergeCell ref="J7:J8"/>
    <mergeCell ref="F4:G4"/>
    <mergeCell ref="H4:J4"/>
    <mergeCell ref="B14:I14"/>
    <mergeCell ref="B15:I15"/>
    <mergeCell ref="B10:I10"/>
    <mergeCell ref="B9:I9"/>
    <mergeCell ref="B13:I13"/>
    <mergeCell ref="B12:I12"/>
    <mergeCell ref="B11:I11"/>
  </mergeCells>
  <hyperlinks>
    <hyperlink ref="L12" location="'04. FLANGES'!A1" display="» vstup do kategorie" xr:uid="{00000000-0004-0000-0000-000000000000}"/>
    <hyperlink ref="L14" location="'06. PP COMPRESSION FITTINGS'!A1" display="» vstup do kategorie" xr:uid="{00000000-0004-0000-0000-000001000000}"/>
    <hyperlink ref="L15" location="'07. PP COMPRESSION VALVES'!A1" display="» vstup do kategorie" xr:uid="{00000000-0004-0000-0000-000002000000}"/>
    <hyperlink ref="L16" location="'08. CLAMP SADDLES'!A1" display="» vstup do kategorie" xr:uid="{00000000-0004-0000-0000-000003000000}"/>
    <hyperlink ref="L17" location="'09. PP THREAD FITTINGS'!A1" display="» vstup do kategorie" xr:uid="{00000000-0004-0000-0000-000004000000}"/>
    <hyperlink ref="L18" location="'10. PVC PRESSURE FITTINGS'!A1" display="» vstup do kategorie" xr:uid="{00000000-0004-0000-0000-000005000000}"/>
    <hyperlink ref="L19" location="'11. PVC PRESSURE VALVES'!A1" display="» vstup do kategorie" xr:uid="{00000000-0004-0000-0000-000006000000}"/>
    <hyperlink ref="L20" location="'12. PVC-U CHECK VALVES'!A1" display="» vstup do kategorie" xr:uid="{00000000-0004-0000-0000-000007000000}"/>
    <hyperlink ref="L22" location="'14. PVC FLEXIBLE HOSES'!A1" display="» vstup do kategorie" xr:uid="{00000000-0004-0000-0000-000008000000}"/>
    <hyperlink ref="L11" location="'03. SEAMLESS BENDS PE100 RC'!A1" display="» vstup do kategorie " xr:uid="{00000000-0004-0000-0000-000009000000}"/>
    <hyperlink ref="L21" location="'13. PVC CLEANERS, CEMENTS'!A1" display="» vstup do kategorie" xr:uid="{00000000-0004-0000-0000-00000A000000}"/>
    <hyperlink ref="L23" location="'15. PVC-U PRESSURE PIPES'!A1" display="» vstup do kategorie" xr:uid="{00000000-0004-0000-0000-00000B000000}"/>
    <hyperlink ref="L24" location="'16. PE PRESSURE PIPES'!A1" display="» vstup do kategorie" xr:uid="{00000000-0004-0000-0000-00000C000000}"/>
    <hyperlink ref="L13" location="'05. WELDING UNITS &amp; ACCESSORIES'!A1" display="» vstup do kategorie " xr:uid="{00000000-0004-0000-0000-00000D000000}"/>
    <hyperlink ref="L9" location="'01. ELECTROFUSION FITTINGS '!A1" display="» vstup do kategorie " xr:uid="{00000000-0004-0000-0000-00000E000000}"/>
    <hyperlink ref="L10" location="'02. BUTTFUSION FITTINGS'!A1" display="» vstup do kategorie" xr:uid="{00000000-0004-0000-0000-00000F000000}"/>
    <hyperlink ref="L25" location="'17. SWIMMING POOL EQUIPMENT'!A1" display="» GO TO" xr:uid="{8911D3EB-6FFB-485A-B7EC-E996F316562B}"/>
  </hyperlinks>
  <printOptions horizontalCentered="1"/>
  <pageMargins left="0.78740157480314965" right="0.78740157480314965" top="0.98425196850393704" bottom="0.98425196850393704" header="0.51181102362204722" footer="0.51181102362204722"/>
  <pageSetup scale="95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M716"/>
  <sheetViews>
    <sheetView zoomScaleNormal="100" workbookViewId="0">
      <pane ySplit="5" topLeftCell="A6" activePane="bottomLeft" state="frozen"/>
      <selection activeCell="J19" sqref="J19"/>
      <selection pane="bottomLeft" activeCell="F33" sqref="F33:G35"/>
    </sheetView>
  </sheetViews>
  <sheetFormatPr defaultColWidth="8.85546875" defaultRowHeight="12.75"/>
  <cols>
    <col min="1" max="1" width="2.42578125" style="8" customWidth="1"/>
    <col min="2" max="2" width="35.7109375" style="8" customWidth="1"/>
    <col min="3" max="3" width="13.28515625" style="8" customWidth="1"/>
    <col min="4" max="4" width="15.7109375" style="8" customWidth="1"/>
    <col min="5" max="5" width="10.7109375" style="8" customWidth="1"/>
    <col min="6" max="7" width="14.7109375" style="15" customWidth="1"/>
    <col min="8" max="8" width="0.7109375" style="8" customWidth="1"/>
    <col min="9" max="9" width="17" style="8" customWidth="1"/>
    <col min="10" max="10" width="13.42578125" style="8" customWidth="1"/>
    <col min="11" max="11" width="8.85546875" style="8"/>
    <col min="12" max="12" width="13.28515625" style="8" bestFit="1" customWidth="1"/>
    <col min="13" max="246" width="8.85546875" style="8"/>
    <col min="247" max="247" width="2.42578125" style="8" customWidth="1"/>
    <col min="248" max="248" width="29.140625" style="8" customWidth="1"/>
    <col min="249" max="249" width="9.85546875" style="8" customWidth="1"/>
    <col min="250" max="253" width="10.140625" style="8" customWidth="1"/>
    <col min="254" max="254" width="8.85546875" style="8"/>
    <col min="255" max="255" width="11.42578125" style="8" bestFit="1" customWidth="1"/>
    <col min="256" max="502" width="8.85546875" style="8"/>
    <col min="503" max="503" width="2.42578125" style="8" customWidth="1"/>
    <col min="504" max="504" width="29.140625" style="8" customWidth="1"/>
    <col min="505" max="505" width="9.85546875" style="8" customWidth="1"/>
    <col min="506" max="509" width="10.140625" style="8" customWidth="1"/>
    <col min="510" max="510" width="8.85546875" style="8"/>
    <col min="511" max="511" width="11.42578125" style="8" bestFit="1" customWidth="1"/>
    <col min="512" max="758" width="8.85546875" style="8"/>
    <col min="759" max="759" width="2.42578125" style="8" customWidth="1"/>
    <col min="760" max="760" width="29.140625" style="8" customWidth="1"/>
    <col min="761" max="761" width="9.85546875" style="8" customWidth="1"/>
    <col min="762" max="765" width="10.140625" style="8" customWidth="1"/>
    <col min="766" max="766" width="8.85546875" style="8"/>
    <col min="767" max="767" width="11.42578125" style="8" bestFit="1" customWidth="1"/>
    <col min="768" max="1014" width="8.85546875" style="8"/>
    <col min="1015" max="1015" width="2.42578125" style="8" customWidth="1"/>
    <col min="1016" max="1016" width="29.140625" style="8" customWidth="1"/>
    <col min="1017" max="1017" width="9.85546875" style="8" customWidth="1"/>
    <col min="1018" max="1021" width="10.140625" style="8" customWidth="1"/>
    <col min="1022" max="1022" width="8.85546875" style="8"/>
    <col min="1023" max="1023" width="11.42578125" style="8" bestFit="1" customWidth="1"/>
    <col min="1024" max="1270" width="8.85546875" style="8"/>
    <col min="1271" max="1271" width="2.42578125" style="8" customWidth="1"/>
    <col min="1272" max="1272" width="29.140625" style="8" customWidth="1"/>
    <col min="1273" max="1273" width="9.85546875" style="8" customWidth="1"/>
    <col min="1274" max="1277" width="10.140625" style="8" customWidth="1"/>
    <col min="1278" max="1278" width="8.85546875" style="8"/>
    <col min="1279" max="1279" width="11.42578125" style="8" bestFit="1" customWidth="1"/>
    <col min="1280" max="1526" width="8.85546875" style="8"/>
    <col min="1527" max="1527" width="2.42578125" style="8" customWidth="1"/>
    <col min="1528" max="1528" width="29.140625" style="8" customWidth="1"/>
    <col min="1529" max="1529" width="9.85546875" style="8" customWidth="1"/>
    <col min="1530" max="1533" width="10.140625" style="8" customWidth="1"/>
    <col min="1534" max="1534" width="8.85546875" style="8"/>
    <col min="1535" max="1535" width="11.42578125" style="8" bestFit="1" customWidth="1"/>
    <col min="1536" max="1782" width="8.85546875" style="8"/>
    <col min="1783" max="1783" width="2.42578125" style="8" customWidth="1"/>
    <col min="1784" max="1784" width="29.140625" style="8" customWidth="1"/>
    <col min="1785" max="1785" width="9.85546875" style="8" customWidth="1"/>
    <col min="1786" max="1789" width="10.140625" style="8" customWidth="1"/>
    <col min="1790" max="1790" width="8.85546875" style="8"/>
    <col min="1791" max="1791" width="11.42578125" style="8" bestFit="1" customWidth="1"/>
    <col min="1792" max="2038" width="8.85546875" style="8"/>
    <col min="2039" max="2039" width="2.42578125" style="8" customWidth="1"/>
    <col min="2040" max="2040" width="29.140625" style="8" customWidth="1"/>
    <col min="2041" max="2041" width="9.85546875" style="8" customWidth="1"/>
    <col min="2042" max="2045" width="10.140625" style="8" customWidth="1"/>
    <col min="2046" max="2046" width="8.85546875" style="8"/>
    <col min="2047" max="2047" width="11.42578125" style="8" bestFit="1" customWidth="1"/>
    <col min="2048" max="2294" width="8.85546875" style="8"/>
    <col min="2295" max="2295" width="2.42578125" style="8" customWidth="1"/>
    <col min="2296" max="2296" width="29.140625" style="8" customWidth="1"/>
    <col min="2297" max="2297" width="9.85546875" style="8" customWidth="1"/>
    <col min="2298" max="2301" width="10.140625" style="8" customWidth="1"/>
    <col min="2302" max="2302" width="8.85546875" style="8"/>
    <col min="2303" max="2303" width="11.42578125" style="8" bestFit="1" customWidth="1"/>
    <col min="2304" max="2550" width="8.85546875" style="8"/>
    <col min="2551" max="2551" width="2.42578125" style="8" customWidth="1"/>
    <col min="2552" max="2552" width="29.140625" style="8" customWidth="1"/>
    <col min="2553" max="2553" width="9.85546875" style="8" customWidth="1"/>
    <col min="2554" max="2557" width="10.140625" style="8" customWidth="1"/>
    <col min="2558" max="2558" width="8.85546875" style="8"/>
    <col min="2559" max="2559" width="11.42578125" style="8" bestFit="1" customWidth="1"/>
    <col min="2560" max="2806" width="8.85546875" style="8"/>
    <col min="2807" max="2807" width="2.42578125" style="8" customWidth="1"/>
    <col min="2808" max="2808" width="29.140625" style="8" customWidth="1"/>
    <col min="2809" max="2809" width="9.85546875" style="8" customWidth="1"/>
    <col min="2810" max="2813" width="10.140625" style="8" customWidth="1"/>
    <col min="2814" max="2814" width="8.85546875" style="8"/>
    <col min="2815" max="2815" width="11.42578125" style="8" bestFit="1" customWidth="1"/>
    <col min="2816" max="3062" width="8.85546875" style="8"/>
    <col min="3063" max="3063" width="2.42578125" style="8" customWidth="1"/>
    <col min="3064" max="3064" width="29.140625" style="8" customWidth="1"/>
    <col min="3065" max="3065" width="9.85546875" style="8" customWidth="1"/>
    <col min="3066" max="3069" width="10.140625" style="8" customWidth="1"/>
    <col min="3070" max="3070" width="8.85546875" style="8"/>
    <col min="3071" max="3071" width="11.42578125" style="8" bestFit="1" customWidth="1"/>
    <col min="3072" max="3318" width="8.85546875" style="8"/>
    <col min="3319" max="3319" width="2.42578125" style="8" customWidth="1"/>
    <col min="3320" max="3320" width="29.140625" style="8" customWidth="1"/>
    <col min="3321" max="3321" width="9.85546875" style="8" customWidth="1"/>
    <col min="3322" max="3325" width="10.140625" style="8" customWidth="1"/>
    <col min="3326" max="3326" width="8.85546875" style="8"/>
    <col min="3327" max="3327" width="11.42578125" style="8" bestFit="1" customWidth="1"/>
    <col min="3328" max="3574" width="8.85546875" style="8"/>
    <col min="3575" max="3575" width="2.42578125" style="8" customWidth="1"/>
    <col min="3576" max="3576" width="29.140625" style="8" customWidth="1"/>
    <col min="3577" max="3577" width="9.85546875" style="8" customWidth="1"/>
    <col min="3578" max="3581" width="10.140625" style="8" customWidth="1"/>
    <col min="3582" max="3582" width="8.85546875" style="8"/>
    <col min="3583" max="3583" width="11.42578125" style="8" bestFit="1" customWidth="1"/>
    <col min="3584" max="3830" width="8.85546875" style="8"/>
    <col min="3831" max="3831" width="2.42578125" style="8" customWidth="1"/>
    <col min="3832" max="3832" width="29.140625" style="8" customWidth="1"/>
    <col min="3833" max="3833" width="9.85546875" style="8" customWidth="1"/>
    <col min="3834" max="3837" width="10.140625" style="8" customWidth="1"/>
    <col min="3838" max="3838" width="8.85546875" style="8"/>
    <col min="3839" max="3839" width="11.42578125" style="8" bestFit="1" customWidth="1"/>
    <col min="3840" max="4086" width="8.85546875" style="8"/>
    <col min="4087" max="4087" width="2.42578125" style="8" customWidth="1"/>
    <col min="4088" max="4088" width="29.140625" style="8" customWidth="1"/>
    <col min="4089" max="4089" width="9.85546875" style="8" customWidth="1"/>
    <col min="4090" max="4093" width="10.140625" style="8" customWidth="1"/>
    <col min="4094" max="4094" width="8.85546875" style="8"/>
    <col min="4095" max="4095" width="11.42578125" style="8" bestFit="1" customWidth="1"/>
    <col min="4096" max="4342" width="8.85546875" style="8"/>
    <col min="4343" max="4343" width="2.42578125" style="8" customWidth="1"/>
    <col min="4344" max="4344" width="29.140625" style="8" customWidth="1"/>
    <col min="4345" max="4345" width="9.85546875" style="8" customWidth="1"/>
    <col min="4346" max="4349" width="10.140625" style="8" customWidth="1"/>
    <col min="4350" max="4350" width="8.85546875" style="8"/>
    <col min="4351" max="4351" width="11.42578125" style="8" bestFit="1" customWidth="1"/>
    <col min="4352" max="4598" width="8.85546875" style="8"/>
    <col min="4599" max="4599" width="2.42578125" style="8" customWidth="1"/>
    <col min="4600" max="4600" width="29.140625" style="8" customWidth="1"/>
    <col min="4601" max="4601" width="9.85546875" style="8" customWidth="1"/>
    <col min="4602" max="4605" width="10.140625" style="8" customWidth="1"/>
    <col min="4606" max="4606" width="8.85546875" style="8"/>
    <col min="4607" max="4607" width="11.42578125" style="8" bestFit="1" customWidth="1"/>
    <col min="4608" max="4854" width="8.85546875" style="8"/>
    <col min="4855" max="4855" width="2.42578125" style="8" customWidth="1"/>
    <col min="4856" max="4856" width="29.140625" style="8" customWidth="1"/>
    <col min="4857" max="4857" width="9.85546875" style="8" customWidth="1"/>
    <col min="4858" max="4861" width="10.140625" style="8" customWidth="1"/>
    <col min="4862" max="4862" width="8.85546875" style="8"/>
    <col min="4863" max="4863" width="11.42578125" style="8" bestFit="1" customWidth="1"/>
    <col min="4864" max="5110" width="8.85546875" style="8"/>
    <col min="5111" max="5111" width="2.42578125" style="8" customWidth="1"/>
    <col min="5112" max="5112" width="29.140625" style="8" customWidth="1"/>
    <col min="5113" max="5113" width="9.85546875" style="8" customWidth="1"/>
    <col min="5114" max="5117" width="10.140625" style="8" customWidth="1"/>
    <col min="5118" max="5118" width="8.85546875" style="8"/>
    <col min="5119" max="5119" width="11.42578125" style="8" bestFit="1" customWidth="1"/>
    <col min="5120" max="5366" width="8.85546875" style="8"/>
    <col min="5367" max="5367" width="2.42578125" style="8" customWidth="1"/>
    <col min="5368" max="5368" width="29.140625" style="8" customWidth="1"/>
    <col min="5369" max="5369" width="9.85546875" style="8" customWidth="1"/>
    <col min="5370" max="5373" width="10.140625" style="8" customWidth="1"/>
    <col min="5374" max="5374" width="8.85546875" style="8"/>
    <col min="5375" max="5375" width="11.42578125" style="8" bestFit="1" customWidth="1"/>
    <col min="5376" max="5622" width="8.85546875" style="8"/>
    <col min="5623" max="5623" width="2.42578125" style="8" customWidth="1"/>
    <col min="5624" max="5624" width="29.140625" style="8" customWidth="1"/>
    <col min="5625" max="5625" width="9.85546875" style="8" customWidth="1"/>
    <col min="5626" max="5629" width="10.140625" style="8" customWidth="1"/>
    <col min="5630" max="5630" width="8.85546875" style="8"/>
    <col min="5631" max="5631" width="11.42578125" style="8" bestFit="1" customWidth="1"/>
    <col min="5632" max="5878" width="8.85546875" style="8"/>
    <col min="5879" max="5879" width="2.42578125" style="8" customWidth="1"/>
    <col min="5880" max="5880" width="29.140625" style="8" customWidth="1"/>
    <col min="5881" max="5881" width="9.85546875" style="8" customWidth="1"/>
    <col min="5882" max="5885" width="10.140625" style="8" customWidth="1"/>
    <col min="5886" max="5886" width="8.85546875" style="8"/>
    <col min="5887" max="5887" width="11.42578125" style="8" bestFit="1" customWidth="1"/>
    <col min="5888" max="6134" width="8.85546875" style="8"/>
    <col min="6135" max="6135" width="2.42578125" style="8" customWidth="1"/>
    <col min="6136" max="6136" width="29.140625" style="8" customWidth="1"/>
    <col min="6137" max="6137" width="9.85546875" style="8" customWidth="1"/>
    <col min="6138" max="6141" width="10.140625" style="8" customWidth="1"/>
    <col min="6142" max="6142" width="8.85546875" style="8"/>
    <col min="6143" max="6143" width="11.42578125" style="8" bestFit="1" customWidth="1"/>
    <col min="6144" max="6390" width="8.85546875" style="8"/>
    <col min="6391" max="6391" width="2.42578125" style="8" customWidth="1"/>
    <col min="6392" max="6392" width="29.140625" style="8" customWidth="1"/>
    <col min="6393" max="6393" width="9.85546875" style="8" customWidth="1"/>
    <col min="6394" max="6397" width="10.140625" style="8" customWidth="1"/>
    <col min="6398" max="6398" width="8.85546875" style="8"/>
    <col min="6399" max="6399" width="11.42578125" style="8" bestFit="1" customWidth="1"/>
    <col min="6400" max="6646" width="8.85546875" style="8"/>
    <col min="6647" max="6647" width="2.42578125" style="8" customWidth="1"/>
    <col min="6648" max="6648" width="29.140625" style="8" customWidth="1"/>
    <col min="6649" max="6649" width="9.85546875" style="8" customWidth="1"/>
    <col min="6650" max="6653" width="10.140625" style="8" customWidth="1"/>
    <col min="6654" max="6654" width="8.85546875" style="8"/>
    <col min="6655" max="6655" width="11.42578125" style="8" bestFit="1" customWidth="1"/>
    <col min="6656" max="6902" width="8.85546875" style="8"/>
    <col min="6903" max="6903" width="2.42578125" style="8" customWidth="1"/>
    <col min="6904" max="6904" width="29.140625" style="8" customWidth="1"/>
    <col min="6905" max="6905" width="9.85546875" style="8" customWidth="1"/>
    <col min="6906" max="6909" width="10.140625" style="8" customWidth="1"/>
    <col min="6910" max="6910" width="8.85546875" style="8"/>
    <col min="6911" max="6911" width="11.42578125" style="8" bestFit="1" customWidth="1"/>
    <col min="6912" max="7158" width="8.85546875" style="8"/>
    <col min="7159" max="7159" width="2.42578125" style="8" customWidth="1"/>
    <col min="7160" max="7160" width="29.140625" style="8" customWidth="1"/>
    <col min="7161" max="7161" width="9.85546875" style="8" customWidth="1"/>
    <col min="7162" max="7165" width="10.140625" style="8" customWidth="1"/>
    <col min="7166" max="7166" width="8.85546875" style="8"/>
    <col min="7167" max="7167" width="11.42578125" style="8" bestFit="1" customWidth="1"/>
    <col min="7168" max="7414" width="8.85546875" style="8"/>
    <col min="7415" max="7415" width="2.42578125" style="8" customWidth="1"/>
    <col min="7416" max="7416" width="29.140625" style="8" customWidth="1"/>
    <col min="7417" max="7417" width="9.85546875" style="8" customWidth="1"/>
    <col min="7418" max="7421" width="10.140625" style="8" customWidth="1"/>
    <col min="7422" max="7422" width="8.85546875" style="8"/>
    <col min="7423" max="7423" width="11.42578125" style="8" bestFit="1" customWidth="1"/>
    <col min="7424" max="7670" width="8.85546875" style="8"/>
    <col min="7671" max="7671" width="2.42578125" style="8" customWidth="1"/>
    <col min="7672" max="7672" width="29.140625" style="8" customWidth="1"/>
    <col min="7673" max="7673" width="9.85546875" style="8" customWidth="1"/>
    <col min="7674" max="7677" width="10.140625" style="8" customWidth="1"/>
    <col min="7678" max="7678" width="8.85546875" style="8"/>
    <col min="7679" max="7679" width="11.42578125" style="8" bestFit="1" customWidth="1"/>
    <col min="7680" max="7926" width="8.85546875" style="8"/>
    <col min="7927" max="7927" width="2.42578125" style="8" customWidth="1"/>
    <col min="7928" max="7928" width="29.140625" style="8" customWidth="1"/>
    <col min="7929" max="7929" width="9.85546875" style="8" customWidth="1"/>
    <col min="7930" max="7933" width="10.140625" style="8" customWidth="1"/>
    <col min="7934" max="7934" width="8.85546875" style="8"/>
    <col min="7935" max="7935" width="11.42578125" style="8" bestFit="1" customWidth="1"/>
    <col min="7936" max="8182" width="8.85546875" style="8"/>
    <col min="8183" max="8183" width="2.42578125" style="8" customWidth="1"/>
    <col min="8184" max="8184" width="29.140625" style="8" customWidth="1"/>
    <col min="8185" max="8185" width="9.85546875" style="8" customWidth="1"/>
    <col min="8186" max="8189" width="10.140625" style="8" customWidth="1"/>
    <col min="8190" max="8190" width="8.85546875" style="8"/>
    <col min="8191" max="8191" width="11.42578125" style="8" bestFit="1" customWidth="1"/>
    <col min="8192" max="8438" width="8.85546875" style="8"/>
    <col min="8439" max="8439" width="2.42578125" style="8" customWidth="1"/>
    <col min="8440" max="8440" width="29.140625" style="8" customWidth="1"/>
    <col min="8441" max="8441" width="9.85546875" style="8" customWidth="1"/>
    <col min="8442" max="8445" width="10.140625" style="8" customWidth="1"/>
    <col min="8446" max="8446" width="8.85546875" style="8"/>
    <col min="8447" max="8447" width="11.42578125" style="8" bestFit="1" customWidth="1"/>
    <col min="8448" max="8694" width="8.85546875" style="8"/>
    <col min="8695" max="8695" width="2.42578125" style="8" customWidth="1"/>
    <col min="8696" max="8696" width="29.140625" style="8" customWidth="1"/>
    <col min="8697" max="8697" width="9.85546875" style="8" customWidth="1"/>
    <col min="8698" max="8701" width="10.140625" style="8" customWidth="1"/>
    <col min="8702" max="8702" width="8.85546875" style="8"/>
    <col min="8703" max="8703" width="11.42578125" style="8" bestFit="1" customWidth="1"/>
    <col min="8704" max="8950" width="8.85546875" style="8"/>
    <col min="8951" max="8951" width="2.42578125" style="8" customWidth="1"/>
    <col min="8952" max="8952" width="29.140625" style="8" customWidth="1"/>
    <col min="8953" max="8953" width="9.85546875" style="8" customWidth="1"/>
    <col min="8954" max="8957" width="10.140625" style="8" customWidth="1"/>
    <col min="8958" max="8958" width="8.85546875" style="8"/>
    <col min="8959" max="8959" width="11.42578125" style="8" bestFit="1" customWidth="1"/>
    <col min="8960" max="9206" width="8.85546875" style="8"/>
    <col min="9207" max="9207" width="2.42578125" style="8" customWidth="1"/>
    <col min="9208" max="9208" width="29.140625" style="8" customWidth="1"/>
    <col min="9209" max="9209" width="9.85546875" style="8" customWidth="1"/>
    <col min="9210" max="9213" width="10.140625" style="8" customWidth="1"/>
    <col min="9214" max="9214" width="8.85546875" style="8"/>
    <col min="9215" max="9215" width="11.42578125" style="8" bestFit="1" customWidth="1"/>
    <col min="9216" max="9462" width="8.85546875" style="8"/>
    <col min="9463" max="9463" width="2.42578125" style="8" customWidth="1"/>
    <col min="9464" max="9464" width="29.140625" style="8" customWidth="1"/>
    <col min="9465" max="9465" width="9.85546875" style="8" customWidth="1"/>
    <col min="9466" max="9469" width="10.140625" style="8" customWidth="1"/>
    <col min="9470" max="9470" width="8.85546875" style="8"/>
    <col min="9471" max="9471" width="11.42578125" style="8" bestFit="1" customWidth="1"/>
    <col min="9472" max="9718" width="8.85546875" style="8"/>
    <col min="9719" max="9719" width="2.42578125" style="8" customWidth="1"/>
    <col min="9720" max="9720" width="29.140625" style="8" customWidth="1"/>
    <col min="9721" max="9721" width="9.85546875" style="8" customWidth="1"/>
    <col min="9722" max="9725" width="10.140625" style="8" customWidth="1"/>
    <col min="9726" max="9726" width="8.85546875" style="8"/>
    <col min="9727" max="9727" width="11.42578125" style="8" bestFit="1" customWidth="1"/>
    <col min="9728" max="9974" width="8.85546875" style="8"/>
    <col min="9975" max="9975" width="2.42578125" style="8" customWidth="1"/>
    <col min="9976" max="9976" width="29.140625" style="8" customWidth="1"/>
    <col min="9977" max="9977" width="9.85546875" style="8" customWidth="1"/>
    <col min="9978" max="9981" width="10.140625" style="8" customWidth="1"/>
    <col min="9982" max="9982" width="8.85546875" style="8"/>
    <col min="9983" max="9983" width="11.42578125" style="8" bestFit="1" customWidth="1"/>
    <col min="9984" max="10230" width="8.85546875" style="8"/>
    <col min="10231" max="10231" width="2.42578125" style="8" customWidth="1"/>
    <col min="10232" max="10232" width="29.140625" style="8" customWidth="1"/>
    <col min="10233" max="10233" width="9.85546875" style="8" customWidth="1"/>
    <col min="10234" max="10237" width="10.140625" style="8" customWidth="1"/>
    <col min="10238" max="10238" width="8.85546875" style="8"/>
    <col min="10239" max="10239" width="11.42578125" style="8" bestFit="1" customWidth="1"/>
    <col min="10240" max="10486" width="8.85546875" style="8"/>
    <col min="10487" max="10487" width="2.42578125" style="8" customWidth="1"/>
    <col min="10488" max="10488" width="29.140625" style="8" customWidth="1"/>
    <col min="10489" max="10489" width="9.85546875" style="8" customWidth="1"/>
    <col min="10490" max="10493" width="10.140625" style="8" customWidth="1"/>
    <col min="10494" max="10494" width="8.85546875" style="8"/>
    <col min="10495" max="10495" width="11.42578125" style="8" bestFit="1" customWidth="1"/>
    <col min="10496" max="10742" width="8.85546875" style="8"/>
    <col min="10743" max="10743" width="2.42578125" style="8" customWidth="1"/>
    <col min="10744" max="10744" width="29.140625" style="8" customWidth="1"/>
    <col min="10745" max="10745" width="9.85546875" style="8" customWidth="1"/>
    <col min="10746" max="10749" width="10.140625" style="8" customWidth="1"/>
    <col min="10750" max="10750" width="8.85546875" style="8"/>
    <col min="10751" max="10751" width="11.42578125" style="8" bestFit="1" customWidth="1"/>
    <col min="10752" max="10998" width="8.85546875" style="8"/>
    <col min="10999" max="10999" width="2.42578125" style="8" customWidth="1"/>
    <col min="11000" max="11000" width="29.140625" style="8" customWidth="1"/>
    <col min="11001" max="11001" width="9.85546875" style="8" customWidth="1"/>
    <col min="11002" max="11005" width="10.140625" style="8" customWidth="1"/>
    <col min="11006" max="11006" width="8.85546875" style="8"/>
    <col min="11007" max="11007" width="11.42578125" style="8" bestFit="1" customWidth="1"/>
    <col min="11008" max="11254" width="8.85546875" style="8"/>
    <col min="11255" max="11255" width="2.42578125" style="8" customWidth="1"/>
    <col min="11256" max="11256" width="29.140625" style="8" customWidth="1"/>
    <col min="11257" max="11257" width="9.85546875" style="8" customWidth="1"/>
    <col min="11258" max="11261" width="10.140625" style="8" customWidth="1"/>
    <col min="11262" max="11262" width="8.85546875" style="8"/>
    <col min="11263" max="11263" width="11.42578125" style="8" bestFit="1" customWidth="1"/>
    <col min="11264" max="11510" width="8.85546875" style="8"/>
    <col min="11511" max="11511" width="2.42578125" style="8" customWidth="1"/>
    <col min="11512" max="11512" width="29.140625" style="8" customWidth="1"/>
    <col min="11513" max="11513" width="9.85546875" style="8" customWidth="1"/>
    <col min="11514" max="11517" width="10.140625" style="8" customWidth="1"/>
    <col min="11518" max="11518" width="8.85546875" style="8"/>
    <col min="11519" max="11519" width="11.42578125" style="8" bestFit="1" customWidth="1"/>
    <col min="11520" max="11766" width="8.85546875" style="8"/>
    <col min="11767" max="11767" width="2.42578125" style="8" customWidth="1"/>
    <col min="11768" max="11768" width="29.140625" style="8" customWidth="1"/>
    <col min="11769" max="11769" width="9.85546875" style="8" customWidth="1"/>
    <col min="11770" max="11773" width="10.140625" style="8" customWidth="1"/>
    <col min="11774" max="11774" width="8.85546875" style="8"/>
    <col min="11775" max="11775" width="11.42578125" style="8" bestFit="1" customWidth="1"/>
    <col min="11776" max="12022" width="8.85546875" style="8"/>
    <col min="12023" max="12023" width="2.42578125" style="8" customWidth="1"/>
    <col min="12024" max="12024" width="29.140625" style="8" customWidth="1"/>
    <col min="12025" max="12025" width="9.85546875" style="8" customWidth="1"/>
    <col min="12026" max="12029" width="10.140625" style="8" customWidth="1"/>
    <col min="12030" max="12030" width="8.85546875" style="8"/>
    <col min="12031" max="12031" width="11.42578125" style="8" bestFit="1" customWidth="1"/>
    <col min="12032" max="12278" width="8.85546875" style="8"/>
    <col min="12279" max="12279" width="2.42578125" style="8" customWidth="1"/>
    <col min="12280" max="12280" width="29.140625" style="8" customWidth="1"/>
    <col min="12281" max="12281" width="9.85546875" style="8" customWidth="1"/>
    <col min="12282" max="12285" width="10.140625" style="8" customWidth="1"/>
    <col min="12286" max="12286" width="8.85546875" style="8"/>
    <col min="12287" max="12287" width="11.42578125" style="8" bestFit="1" customWidth="1"/>
    <col min="12288" max="12534" width="8.85546875" style="8"/>
    <col min="12535" max="12535" width="2.42578125" style="8" customWidth="1"/>
    <col min="12536" max="12536" width="29.140625" style="8" customWidth="1"/>
    <col min="12537" max="12537" width="9.85546875" style="8" customWidth="1"/>
    <col min="12538" max="12541" width="10.140625" style="8" customWidth="1"/>
    <col min="12542" max="12542" width="8.85546875" style="8"/>
    <col min="12543" max="12543" width="11.42578125" style="8" bestFit="1" customWidth="1"/>
    <col min="12544" max="12790" width="8.85546875" style="8"/>
    <col min="12791" max="12791" width="2.42578125" style="8" customWidth="1"/>
    <col min="12792" max="12792" width="29.140625" style="8" customWidth="1"/>
    <col min="12793" max="12793" width="9.85546875" style="8" customWidth="1"/>
    <col min="12794" max="12797" width="10.140625" style="8" customWidth="1"/>
    <col min="12798" max="12798" width="8.85546875" style="8"/>
    <col min="12799" max="12799" width="11.42578125" style="8" bestFit="1" customWidth="1"/>
    <col min="12800" max="13046" width="8.85546875" style="8"/>
    <col min="13047" max="13047" width="2.42578125" style="8" customWidth="1"/>
    <col min="13048" max="13048" width="29.140625" style="8" customWidth="1"/>
    <col min="13049" max="13049" width="9.85546875" style="8" customWidth="1"/>
    <col min="13050" max="13053" width="10.140625" style="8" customWidth="1"/>
    <col min="13054" max="13054" width="8.85546875" style="8"/>
    <col min="13055" max="13055" width="11.42578125" style="8" bestFit="1" customWidth="1"/>
    <col min="13056" max="13302" width="8.85546875" style="8"/>
    <col min="13303" max="13303" width="2.42578125" style="8" customWidth="1"/>
    <col min="13304" max="13304" width="29.140625" style="8" customWidth="1"/>
    <col min="13305" max="13305" width="9.85546875" style="8" customWidth="1"/>
    <col min="13306" max="13309" width="10.140625" style="8" customWidth="1"/>
    <col min="13310" max="13310" width="8.85546875" style="8"/>
    <col min="13311" max="13311" width="11.42578125" style="8" bestFit="1" customWidth="1"/>
    <col min="13312" max="13558" width="8.85546875" style="8"/>
    <col min="13559" max="13559" width="2.42578125" style="8" customWidth="1"/>
    <col min="13560" max="13560" width="29.140625" style="8" customWidth="1"/>
    <col min="13561" max="13561" width="9.85546875" style="8" customWidth="1"/>
    <col min="13562" max="13565" width="10.140625" style="8" customWidth="1"/>
    <col min="13566" max="13566" width="8.85546875" style="8"/>
    <col min="13567" max="13567" width="11.42578125" style="8" bestFit="1" customWidth="1"/>
    <col min="13568" max="13814" width="8.85546875" style="8"/>
    <col min="13815" max="13815" width="2.42578125" style="8" customWidth="1"/>
    <col min="13816" max="13816" width="29.140625" style="8" customWidth="1"/>
    <col min="13817" max="13817" width="9.85546875" style="8" customWidth="1"/>
    <col min="13818" max="13821" width="10.140625" style="8" customWidth="1"/>
    <col min="13822" max="13822" width="8.85546875" style="8"/>
    <col min="13823" max="13823" width="11.42578125" style="8" bestFit="1" customWidth="1"/>
    <col min="13824" max="14070" width="8.85546875" style="8"/>
    <col min="14071" max="14071" width="2.42578125" style="8" customWidth="1"/>
    <col min="14072" max="14072" width="29.140625" style="8" customWidth="1"/>
    <col min="14073" max="14073" width="9.85546875" style="8" customWidth="1"/>
    <col min="14074" max="14077" width="10.140625" style="8" customWidth="1"/>
    <col min="14078" max="14078" width="8.85546875" style="8"/>
    <col min="14079" max="14079" width="11.42578125" style="8" bestFit="1" customWidth="1"/>
    <col min="14080" max="14326" width="8.85546875" style="8"/>
    <col min="14327" max="14327" width="2.42578125" style="8" customWidth="1"/>
    <col min="14328" max="14328" width="29.140625" style="8" customWidth="1"/>
    <col min="14329" max="14329" width="9.85546875" style="8" customWidth="1"/>
    <col min="14330" max="14333" width="10.140625" style="8" customWidth="1"/>
    <col min="14334" max="14334" width="8.85546875" style="8"/>
    <col min="14335" max="14335" width="11.42578125" style="8" bestFit="1" customWidth="1"/>
    <col min="14336" max="14582" width="8.85546875" style="8"/>
    <col min="14583" max="14583" width="2.42578125" style="8" customWidth="1"/>
    <col min="14584" max="14584" width="29.140625" style="8" customWidth="1"/>
    <col min="14585" max="14585" width="9.85546875" style="8" customWidth="1"/>
    <col min="14586" max="14589" width="10.140625" style="8" customWidth="1"/>
    <col min="14590" max="14590" width="8.85546875" style="8"/>
    <col min="14591" max="14591" width="11.42578125" style="8" bestFit="1" customWidth="1"/>
    <col min="14592" max="14838" width="8.85546875" style="8"/>
    <col min="14839" max="14839" width="2.42578125" style="8" customWidth="1"/>
    <col min="14840" max="14840" width="29.140625" style="8" customWidth="1"/>
    <col min="14841" max="14841" width="9.85546875" style="8" customWidth="1"/>
    <col min="14842" max="14845" width="10.140625" style="8" customWidth="1"/>
    <col min="14846" max="14846" width="8.85546875" style="8"/>
    <col min="14847" max="14847" width="11.42578125" style="8" bestFit="1" customWidth="1"/>
    <col min="14848" max="15094" width="8.85546875" style="8"/>
    <col min="15095" max="15095" width="2.42578125" style="8" customWidth="1"/>
    <col min="15096" max="15096" width="29.140625" style="8" customWidth="1"/>
    <col min="15097" max="15097" width="9.85546875" style="8" customWidth="1"/>
    <col min="15098" max="15101" width="10.140625" style="8" customWidth="1"/>
    <col min="15102" max="15102" width="8.85546875" style="8"/>
    <col min="15103" max="15103" width="11.42578125" style="8" bestFit="1" customWidth="1"/>
    <col min="15104" max="15350" width="8.85546875" style="8"/>
    <col min="15351" max="15351" width="2.42578125" style="8" customWidth="1"/>
    <col min="15352" max="15352" width="29.140625" style="8" customWidth="1"/>
    <col min="15353" max="15353" width="9.85546875" style="8" customWidth="1"/>
    <col min="15354" max="15357" width="10.140625" style="8" customWidth="1"/>
    <col min="15358" max="15358" width="8.85546875" style="8"/>
    <col min="15359" max="15359" width="11.42578125" style="8" bestFit="1" customWidth="1"/>
    <col min="15360" max="15606" width="8.85546875" style="8"/>
    <col min="15607" max="15607" width="2.42578125" style="8" customWidth="1"/>
    <col min="15608" max="15608" width="29.140625" style="8" customWidth="1"/>
    <col min="15609" max="15609" width="9.85546875" style="8" customWidth="1"/>
    <col min="15610" max="15613" width="10.140625" style="8" customWidth="1"/>
    <col min="15614" max="15614" width="8.85546875" style="8"/>
    <col min="15615" max="15615" width="11.42578125" style="8" bestFit="1" customWidth="1"/>
    <col min="15616" max="15862" width="8.85546875" style="8"/>
    <col min="15863" max="15863" width="2.42578125" style="8" customWidth="1"/>
    <col min="15864" max="15864" width="29.140625" style="8" customWidth="1"/>
    <col min="15865" max="15865" width="9.85546875" style="8" customWidth="1"/>
    <col min="15866" max="15869" width="10.140625" style="8" customWidth="1"/>
    <col min="15870" max="15870" width="8.85546875" style="8"/>
    <col min="15871" max="15871" width="11.42578125" style="8" bestFit="1" customWidth="1"/>
    <col min="15872" max="16118" width="8.85546875" style="8"/>
    <col min="16119" max="16119" width="2.42578125" style="8" customWidth="1"/>
    <col min="16120" max="16120" width="29.140625" style="8" customWidth="1"/>
    <col min="16121" max="16121" width="9.85546875" style="8" customWidth="1"/>
    <col min="16122" max="16125" width="10.140625" style="8" customWidth="1"/>
    <col min="16126" max="16126" width="8.85546875" style="8"/>
    <col min="16127" max="16127" width="11.42578125" style="8" bestFit="1" customWidth="1"/>
    <col min="16128" max="16384" width="8.85546875" style="8"/>
  </cols>
  <sheetData>
    <row r="2" spans="2:12" ht="21.75" customHeight="1">
      <c r="B2" s="955" t="s">
        <v>1463</v>
      </c>
      <c r="C2" s="956"/>
      <c r="D2" s="956"/>
      <c r="E2" s="956"/>
      <c r="F2" s="956"/>
      <c r="G2" s="956"/>
    </row>
    <row r="3" spans="2:12" ht="14.25" customHeight="1">
      <c r="B3" s="957" t="s">
        <v>1460</v>
      </c>
      <c r="C3" s="610"/>
      <c r="D3" s="960" t="s">
        <v>1465</v>
      </c>
      <c r="E3" s="960" t="s">
        <v>1464</v>
      </c>
      <c r="F3" s="960" t="s">
        <v>1462</v>
      </c>
      <c r="G3" s="963" t="s">
        <v>1491</v>
      </c>
      <c r="H3" s="45"/>
    </row>
    <row r="4" spans="2:12" ht="14.25" customHeight="1">
      <c r="B4" s="958"/>
      <c r="C4" s="596" t="s">
        <v>1461</v>
      </c>
      <c r="D4" s="961"/>
      <c r="E4" s="961"/>
      <c r="F4" s="961"/>
      <c r="G4" s="964"/>
      <c r="H4" s="45"/>
    </row>
    <row r="5" spans="2:12" ht="14.25" customHeight="1">
      <c r="B5" s="959"/>
      <c r="C5" s="611"/>
      <c r="D5" s="962"/>
      <c r="E5" s="962"/>
      <c r="F5" s="962"/>
      <c r="G5" s="630" t="str">
        <f>MID('DISCOUNT CARD'!J9,1,2)</f>
        <v>00</v>
      </c>
      <c r="H5" s="45"/>
    </row>
    <row r="6" spans="2:12" ht="14.25" customHeight="1" thickBot="1">
      <c r="B6" s="26"/>
      <c r="C6" s="54"/>
      <c r="D6" s="55"/>
      <c r="E6" s="10"/>
      <c r="F6" s="40"/>
      <c r="G6" s="13"/>
    </row>
    <row r="7" spans="2:12" ht="8.1" customHeight="1">
      <c r="B7" s="18"/>
      <c r="C7" s="944" t="s">
        <v>1451</v>
      </c>
      <c r="D7" s="944"/>
      <c r="E7" s="944"/>
      <c r="F7" s="944"/>
      <c r="G7" s="945"/>
      <c r="L7" s="14"/>
    </row>
    <row r="8" spans="2:12" ht="14.25" customHeight="1">
      <c r="B8" s="50"/>
      <c r="C8" s="946"/>
      <c r="D8" s="946"/>
      <c r="E8" s="946"/>
      <c r="F8" s="946"/>
      <c r="G8" s="947"/>
      <c r="L8" s="14"/>
    </row>
    <row r="9" spans="2:12" ht="14.25" customHeight="1">
      <c r="B9" s="2"/>
      <c r="C9" s="150">
        <v>10116020</v>
      </c>
      <c r="D9" s="30">
        <v>20</v>
      </c>
      <c r="E9" s="30">
        <v>35</v>
      </c>
      <c r="F9" s="95">
        <v>7.0114893353525281</v>
      </c>
      <c r="G9" s="128">
        <f>F9*(100-$G$5)/100</f>
        <v>7.0114893353525281</v>
      </c>
      <c r="I9" s="15"/>
      <c r="L9" s="5"/>
    </row>
    <row r="10" spans="2:12" ht="14.25" customHeight="1">
      <c r="B10" s="2" t="s">
        <v>1496</v>
      </c>
      <c r="C10" s="97">
        <v>10116025</v>
      </c>
      <c r="D10" s="98">
        <v>25</v>
      </c>
      <c r="E10" s="98">
        <v>30</v>
      </c>
      <c r="F10" s="96">
        <v>7.4017158513236749</v>
      </c>
      <c r="G10" s="128">
        <f t="shared" ref="G10:G32" si="0">F10*(100-$G$5)/100</f>
        <v>7.4017158513236749</v>
      </c>
      <c r="I10" s="15"/>
      <c r="L10" s="5"/>
    </row>
    <row r="11" spans="2:12" ht="14.25" customHeight="1">
      <c r="B11" s="48"/>
      <c r="C11" s="97">
        <v>10116032</v>
      </c>
      <c r="D11" s="98">
        <v>32</v>
      </c>
      <c r="E11" s="98">
        <v>20</v>
      </c>
      <c r="F11" s="96">
        <v>7.6031230853732996</v>
      </c>
      <c r="G11" s="128">
        <f t="shared" si="0"/>
        <v>7.6031230853732996</v>
      </c>
      <c r="I11" s="15"/>
      <c r="L11" s="5"/>
    </row>
    <row r="12" spans="2:12" ht="14.25" customHeight="1">
      <c r="B12" s="1"/>
      <c r="C12" s="97">
        <v>10116040</v>
      </c>
      <c r="D12" s="98">
        <v>40</v>
      </c>
      <c r="E12" s="98">
        <v>12</v>
      </c>
      <c r="F12" s="96">
        <v>7.8045303194229225</v>
      </c>
      <c r="G12" s="128">
        <f t="shared" si="0"/>
        <v>7.8045303194229225</v>
      </c>
      <c r="I12" s="15"/>
      <c r="L12" s="5"/>
    </row>
    <row r="13" spans="2:12" ht="14.25" customHeight="1">
      <c r="B13" s="19"/>
      <c r="C13" s="97">
        <v>10116050</v>
      </c>
      <c r="D13" s="98">
        <v>50</v>
      </c>
      <c r="E13" s="98">
        <v>16</v>
      </c>
      <c r="F13" s="96">
        <v>11.115161729113614</v>
      </c>
      <c r="G13" s="128">
        <f t="shared" si="0"/>
        <v>11.115161729113616</v>
      </c>
      <c r="I13" s="15"/>
      <c r="L13" s="5"/>
    </row>
    <row r="14" spans="2:12" ht="14.25" customHeight="1">
      <c r="B14" s="19"/>
      <c r="C14" s="97">
        <v>10116063</v>
      </c>
      <c r="D14" s="98">
        <v>63</v>
      </c>
      <c r="E14" s="98">
        <v>20</v>
      </c>
      <c r="F14" s="96">
        <v>11.971142473824514</v>
      </c>
      <c r="G14" s="128">
        <f t="shared" si="0"/>
        <v>11.971142473824514</v>
      </c>
      <c r="I14" s="15"/>
      <c r="L14" s="5"/>
    </row>
    <row r="15" spans="2:12" ht="14.25" customHeight="1">
      <c r="B15" s="19"/>
      <c r="C15" s="97">
        <v>10116075</v>
      </c>
      <c r="D15" s="98">
        <v>75</v>
      </c>
      <c r="E15" s="98">
        <v>16</v>
      </c>
      <c r="F15" s="96">
        <v>16.79562618234495</v>
      </c>
      <c r="G15" s="128">
        <f t="shared" si="0"/>
        <v>16.79562618234495</v>
      </c>
      <c r="I15" s="15"/>
      <c r="L15" s="5"/>
    </row>
    <row r="16" spans="2:12" ht="14.25" customHeight="1">
      <c r="B16" s="19"/>
      <c r="C16" s="97">
        <v>10116090</v>
      </c>
      <c r="D16" s="98">
        <v>90</v>
      </c>
      <c r="E16" s="98">
        <v>16</v>
      </c>
      <c r="F16" s="96">
        <v>18.38261448303896</v>
      </c>
      <c r="G16" s="128">
        <f t="shared" si="0"/>
        <v>18.38261448303896</v>
      </c>
      <c r="I16" s="15"/>
      <c r="L16" s="5"/>
    </row>
    <row r="17" spans="2:12" ht="14.25" customHeight="1">
      <c r="B17" s="19"/>
      <c r="C17" s="97">
        <v>10116110</v>
      </c>
      <c r="D17" s="98">
        <v>110</v>
      </c>
      <c r="E17" s="98">
        <v>12</v>
      </c>
      <c r="F17" s="96">
        <v>22.416209747302904</v>
      </c>
      <c r="G17" s="128">
        <f t="shared" si="0"/>
        <v>22.416209747302904</v>
      </c>
      <c r="I17" s="15"/>
      <c r="L17" s="5"/>
    </row>
    <row r="18" spans="2:12" ht="14.25" customHeight="1">
      <c r="B18" s="19"/>
      <c r="C18" s="97">
        <v>10116125</v>
      </c>
      <c r="D18" s="98">
        <v>125</v>
      </c>
      <c r="E18" s="98">
        <v>1</v>
      </c>
      <c r="F18" s="96">
        <v>31.210769913648885</v>
      </c>
      <c r="G18" s="128">
        <f t="shared" si="0"/>
        <v>31.210769913648889</v>
      </c>
      <c r="I18" s="15"/>
      <c r="L18" s="5"/>
    </row>
    <row r="19" spans="2:12" ht="14.25" customHeight="1">
      <c r="B19" s="19"/>
      <c r="C19" s="97">
        <v>10116140</v>
      </c>
      <c r="D19" s="98">
        <v>140</v>
      </c>
      <c r="E19" s="98">
        <v>1</v>
      </c>
      <c r="F19" s="96">
        <v>39.674707517350285</v>
      </c>
      <c r="G19" s="128">
        <f t="shared" si="0"/>
        <v>39.674707517350285</v>
      </c>
      <c r="I19" s="15"/>
      <c r="L19" s="5"/>
    </row>
    <row r="20" spans="2:12" ht="14.25" customHeight="1">
      <c r="B20" s="19"/>
      <c r="C20" s="97">
        <v>10116160</v>
      </c>
      <c r="D20" s="98">
        <v>160</v>
      </c>
      <c r="E20" s="98">
        <v>1</v>
      </c>
      <c r="F20" s="96">
        <v>40.660199351832247</v>
      </c>
      <c r="G20" s="128">
        <f t="shared" si="0"/>
        <v>40.660199351832247</v>
      </c>
      <c r="I20" s="15"/>
      <c r="L20" s="5"/>
    </row>
    <row r="21" spans="2:12" ht="14.25" customHeight="1">
      <c r="B21" s="19"/>
      <c r="C21" s="97">
        <v>10116180</v>
      </c>
      <c r="D21" s="98">
        <v>180</v>
      </c>
      <c r="E21" s="98">
        <v>1</v>
      </c>
      <c r="F21" s="96">
        <v>56.533248284431473</v>
      </c>
      <c r="G21" s="128">
        <f t="shared" si="0"/>
        <v>56.533248284431473</v>
      </c>
      <c r="I21" s="15"/>
      <c r="L21" s="5"/>
    </row>
    <row r="22" spans="2:12" ht="14.25" customHeight="1">
      <c r="B22" s="19"/>
      <c r="C22" s="97">
        <v>10116200</v>
      </c>
      <c r="D22" s="98">
        <v>200</v>
      </c>
      <c r="E22" s="98">
        <v>1</v>
      </c>
      <c r="F22" s="96">
        <v>73.929042848340032</v>
      </c>
      <c r="G22" s="128">
        <f t="shared" si="0"/>
        <v>73.929042848340032</v>
      </c>
      <c r="I22" s="15"/>
      <c r="L22" s="5"/>
    </row>
    <row r="23" spans="2:12" ht="14.25" customHeight="1">
      <c r="B23" s="19"/>
      <c r="C23" s="97">
        <v>10116225</v>
      </c>
      <c r="D23" s="98">
        <v>225</v>
      </c>
      <c r="E23" s="98">
        <v>1</v>
      </c>
      <c r="F23" s="96">
        <v>90.255616758487676</v>
      </c>
      <c r="G23" s="128">
        <f t="shared" si="0"/>
        <v>90.255616758487662</v>
      </c>
      <c r="I23" s="15"/>
      <c r="L23" s="5"/>
    </row>
    <row r="24" spans="2:12" ht="14.25" customHeight="1">
      <c r="B24" s="19"/>
      <c r="C24" s="97">
        <v>10116250</v>
      </c>
      <c r="D24" s="98">
        <v>250</v>
      </c>
      <c r="E24" s="98">
        <v>1</v>
      </c>
      <c r="F24" s="96">
        <v>158.16761848959516</v>
      </c>
      <c r="G24" s="128">
        <f t="shared" si="0"/>
        <v>158.16761848959516</v>
      </c>
      <c r="I24" s="15"/>
      <c r="L24" s="5"/>
    </row>
    <row r="25" spans="2:12" ht="14.25" customHeight="1">
      <c r="B25" s="19"/>
      <c r="C25" s="97">
        <v>10116280</v>
      </c>
      <c r="D25" s="98">
        <v>280</v>
      </c>
      <c r="E25" s="98">
        <v>1</v>
      </c>
      <c r="F25" s="96">
        <v>180.58676122974398</v>
      </c>
      <c r="G25" s="128">
        <f t="shared" si="0"/>
        <v>180.58676122974396</v>
      </c>
      <c r="I25" s="15"/>
      <c r="L25" s="5"/>
    </row>
    <row r="26" spans="2:12" ht="14.25" customHeight="1">
      <c r="B26" s="19"/>
      <c r="C26" s="97">
        <v>10116315</v>
      </c>
      <c r="D26" s="98">
        <v>315</v>
      </c>
      <c r="E26" s="98">
        <v>1</v>
      </c>
      <c r="F26" s="96">
        <v>230.37211189638535</v>
      </c>
      <c r="G26" s="128">
        <f t="shared" si="0"/>
        <v>230.37211189638535</v>
      </c>
      <c r="I26" s="15"/>
      <c r="L26" s="5"/>
    </row>
    <row r="27" spans="2:12" ht="14.25" customHeight="1">
      <c r="B27" s="19"/>
      <c r="C27" s="97">
        <v>10116355</v>
      </c>
      <c r="D27" s="98">
        <v>355</v>
      </c>
      <c r="E27" s="98">
        <v>1</v>
      </c>
      <c r="F27" s="96">
        <v>404.81595248761573</v>
      </c>
      <c r="G27" s="128">
        <f t="shared" si="0"/>
        <v>404.81595248761573</v>
      </c>
      <c r="I27" s="15"/>
      <c r="L27" s="5"/>
    </row>
    <row r="28" spans="2:12" ht="14.25" customHeight="1">
      <c r="B28" s="19"/>
      <c r="C28" s="97">
        <v>10116400</v>
      </c>
      <c r="D28" s="98">
        <v>400</v>
      </c>
      <c r="E28" s="98">
        <v>1</v>
      </c>
      <c r="F28" s="96">
        <v>524.50220132160462</v>
      </c>
      <c r="G28" s="128">
        <f t="shared" si="0"/>
        <v>524.50220132160462</v>
      </c>
      <c r="I28" s="15"/>
      <c r="L28" s="5"/>
    </row>
    <row r="29" spans="2:12" ht="14.25" customHeight="1">
      <c r="B29" s="19"/>
      <c r="C29" s="97">
        <v>10116450</v>
      </c>
      <c r="D29" s="98">
        <v>450</v>
      </c>
      <c r="E29" s="98">
        <v>1</v>
      </c>
      <c r="F29" s="96">
        <v>1142.6335905720287</v>
      </c>
      <c r="G29" s="128">
        <f t="shared" si="0"/>
        <v>1142.6335905720287</v>
      </c>
      <c r="I29" s="15"/>
      <c r="L29" s="5"/>
    </row>
    <row r="30" spans="2:12" ht="14.25" customHeight="1">
      <c r="B30" s="19"/>
      <c r="C30" s="97">
        <v>10116500</v>
      </c>
      <c r="D30" s="98">
        <v>500</v>
      </c>
      <c r="E30" s="98">
        <v>1</v>
      </c>
      <c r="F30" s="96">
        <v>1389.9073730150019</v>
      </c>
      <c r="G30" s="128">
        <f t="shared" si="0"/>
        <v>1389.9073730150019</v>
      </c>
      <c r="I30" s="16"/>
      <c r="L30" s="5"/>
    </row>
    <row r="31" spans="2:12" ht="14.25" customHeight="1">
      <c r="B31" s="19"/>
      <c r="C31" s="97">
        <v>10116560</v>
      </c>
      <c r="D31" s="98">
        <v>560</v>
      </c>
      <c r="E31" s="98">
        <v>1</v>
      </c>
      <c r="F31" s="96">
        <v>1545.504334221966</v>
      </c>
      <c r="G31" s="128">
        <f t="shared" si="0"/>
        <v>1545.504334221966</v>
      </c>
      <c r="I31" s="15"/>
      <c r="L31" s="5"/>
    </row>
    <row r="32" spans="2:12" ht="14.25" customHeight="1">
      <c r="B32" s="19"/>
      <c r="C32" s="97">
        <v>10116630</v>
      </c>
      <c r="D32" s="98">
        <v>630</v>
      </c>
      <c r="E32" s="98">
        <v>1</v>
      </c>
      <c r="F32" s="96">
        <v>1829.7082063377004</v>
      </c>
      <c r="G32" s="128">
        <f t="shared" si="0"/>
        <v>1829.7082063377006</v>
      </c>
      <c r="I32" s="15"/>
      <c r="L32" s="5"/>
    </row>
    <row r="33" spans="2:12" ht="14.25" customHeight="1">
      <c r="B33" s="19"/>
      <c r="C33" s="130">
        <v>10116710</v>
      </c>
      <c r="D33" s="131">
        <v>710</v>
      </c>
      <c r="E33" s="131">
        <v>1</v>
      </c>
      <c r="F33" s="136" t="s">
        <v>1459</v>
      </c>
      <c r="G33" s="137" t="str">
        <f>F33</f>
        <v>on request</v>
      </c>
      <c r="I33" s="15"/>
      <c r="L33" s="14"/>
    </row>
    <row r="34" spans="2:12" ht="14.25" customHeight="1">
      <c r="B34" s="19"/>
      <c r="C34" s="130">
        <v>10116800</v>
      </c>
      <c r="D34" s="131">
        <v>800</v>
      </c>
      <c r="E34" s="131">
        <v>1</v>
      </c>
      <c r="F34" s="136" t="s">
        <v>1459</v>
      </c>
      <c r="G34" s="137" t="str">
        <f>F34</f>
        <v>on request</v>
      </c>
      <c r="I34" s="15"/>
      <c r="L34" s="14"/>
    </row>
    <row r="35" spans="2:12" ht="14.25" customHeight="1">
      <c r="B35" s="19"/>
      <c r="C35" s="130">
        <v>10116900</v>
      </c>
      <c r="D35" s="131">
        <v>900</v>
      </c>
      <c r="E35" s="131">
        <v>1</v>
      </c>
      <c r="F35" s="136" t="s">
        <v>1459</v>
      </c>
      <c r="G35" s="137" t="str">
        <f>F35</f>
        <v>on request</v>
      </c>
      <c r="I35" s="15"/>
      <c r="L35" s="14"/>
    </row>
    <row r="36" spans="2:12" ht="8.1" customHeight="1">
      <c r="B36" s="19"/>
      <c r="C36" s="946" t="s">
        <v>1450</v>
      </c>
      <c r="D36" s="946"/>
      <c r="E36" s="946"/>
      <c r="F36" s="946"/>
      <c r="G36" s="947"/>
      <c r="I36" s="15"/>
      <c r="L36" s="14"/>
    </row>
    <row r="37" spans="2:12" ht="14.25" customHeight="1">
      <c r="B37" s="19"/>
      <c r="C37" s="946"/>
      <c r="D37" s="946"/>
      <c r="E37" s="946"/>
      <c r="F37" s="946"/>
      <c r="G37" s="947"/>
      <c r="I37" s="15"/>
      <c r="L37" s="14"/>
    </row>
    <row r="38" spans="2:12" ht="14.25" customHeight="1">
      <c r="B38" s="19"/>
      <c r="C38" s="150">
        <v>10110032</v>
      </c>
      <c r="D38" s="30">
        <v>32</v>
      </c>
      <c r="E38" s="30">
        <v>20</v>
      </c>
      <c r="F38" s="95">
        <v>6.8949248986463099</v>
      </c>
      <c r="G38" s="128">
        <f>F38*(100-$G$5)/100</f>
        <v>6.8949248986463099</v>
      </c>
      <c r="I38" s="15"/>
      <c r="L38" s="5"/>
    </row>
    <row r="39" spans="2:12" ht="14.25" customHeight="1">
      <c r="B39" s="1"/>
      <c r="C39" s="97">
        <v>10110040</v>
      </c>
      <c r="D39" s="98">
        <v>40</v>
      </c>
      <c r="E39" s="98">
        <v>12</v>
      </c>
      <c r="F39" s="96">
        <v>7.2287573890835617</v>
      </c>
      <c r="G39" s="128">
        <f t="shared" ref="G39:G56" si="1">F39*(100-$G$5)/100</f>
        <v>7.2287573890835617</v>
      </c>
      <c r="I39" s="15"/>
      <c r="L39" s="5"/>
    </row>
    <row r="40" spans="2:12" ht="14.25" customHeight="1">
      <c r="B40" s="48"/>
      <c r="C40" s="97">
        <v>10110050</v>
      </c>
      <c r="D40" s="98">
        <v>50</v>
      </c>
      <c r="E40" s="98">
        <v>16</v>
      </c>
      <c r="F40" s="96">
        <v>10.079173268970861</v>
      </c>
      <c r="G40" s="128">
        <f t="shared" si="1"/>
        <v>10.079173268970861</v>
      </c>
      <c r="I40" s="15"/>
      <c r="L40" s="5"/>
    </row>
    <row r="41" spans="2:12" ht="14.25" customHeight="1">
      <c r="B41" s="1"/>
      <c r="C41" s="97">
        <v>10110063</v>
      </c>
      <c r="D41" s="98">
        <v>63</v>
      </c>
      <c r="E41" s="98">
        <v>20</v>
      </c>
      <c r="F41" s="96">
        <v>10.785357383357354</v>
      </c>
      <c r="G41" s="128">
        <f t="shared" si="1"/>
        <v>10.785357383357354</v>
      </c>
      <c r="I41" s="15"/>
      <c r="L41" s="5"/>
    </row>
    <row r="42" spans="2:12" ht="14.25" customHeight="1">
      <c r="B42" s="19"/>
      <c r="C42" s="97">
        <v>10110110</v>
      </c>
      <c r="D42" s="98">
        <v>110</v>
      </c>
      <c r="E42" s="98">
        <v>12</v>
      </c>
      <c r="F42" s="96">
        <v>21.295399259937756</v>
      </c>
      <c r="G42" s="128">
        <f t="shared" si="1"/>
        <v>21.295399259937756</v>
      </c>
      <c r="I42" s="593"/>
      <c r="L42" s="5"/>
    </row>
    <row r="43" spans="2:12" ht="14.25" customHeight="1">
      <c r="B43" s="19"/>
      <c r="C43" s="97">
        <v>10110125</v>
      </c>
      <c r="D43" s="98">
        <v>125</v>
      </c>
      <c r="E43" s="98">
        <v>1</v>
      </c>
      <c r="F43" s="96">
        <v>29.650231417966438</v>
      </c>
      <c r="G43" s="128">
        <f t="shared" si="1"/>
        <v>29.650231417966438</v>
      </c>
      <c r="I43" s="593"/>
      <c r="L43" s="5"/>
    </row>
    <row r="44" spans="2:12" ht="14.25" customHeight="1">
      <c r="B44" s="19"/>
      <c r="C44" s="97">
        <v>10110160</v>
      </c>
      <c r="D44" s="98">
        <v>160</v>
      </c>
      <c r="E44" s="98">
        <v>1</v>
      </c>
      <c r="F44" s="96">
        <v>36.272184057124434</v>
      </c>
      <c r="G44" s="128">
        <f t="shared" si="1"/>
        <v>36.272184057124434</v>
      </c>
      <c r="I44" s="593"/>
      <c r="L44" s="5"/>
    </row>
    <row r="45" spans="2:12" ht="14.25" customHeight="1">
      <c r="B45" s="19"/>
      <c r="C45" s="97">
        <v>10110180</v>
      </c>
      <c r="D45" s="98">
        <v>180</v>
      </c>
      <c r="E45" s="98">
        <v>1</v>
      </c>
      <c r="F45" s="96">
        <v>50.485744323048955</v>
      </c>
      <c r="G45" s="128">
        <f t="shared" si="1"/>
        <v>50.485744323048955</v>
      </c>
      <c r="I45" s="593"/>
      <c r="L45" s="5"/>
    </row>
    <row r="46" spans="2:12" ht="14.25" customHeight="1">
      <c r="B46" s="19"/>
      <c r="C46" s="97">
        <v>10110200</v>
      </c>
      <c r="D46" s="98">
        <v>200</v>
      </c>
      <c r="E46" s="98">
        <v>1</v>
      </c>
      <c r="F46" s="96">
        <v>67.459842490666119</v>
      </c>
      <c r="G46" s="128">
        <f t="shared" si="1"/>
        <v>67.459842490666119</v>
      </c>
      <c r="I46" s="593"/>
      <c r="L46" s="5"/>
    </row>
    <row r="47" spans="2:12" ht="14.25" customHeight="1">
      <c r="B47" s="19"/>
      <c r="C47" s="97">
        <v>10110225</v>
      </c>
      <c r="D47" s="98">
        <v>225</v>
      </c>
      <c r="E47" s="98">
        <v>1</v>
      </c>
      <c r="F47" s="96">
        <v>81.71192189010263</v>
      </c>
      <c r="G47" s="128">
        <f t="shared" si="1"/>
        <v>81.71192189010263</v>
      </c>
      <c r="I47" s="593"/>
      <c r="L47" s="5"/>
    </row>
    <row r="48" spans="2:12" ht="14.25" customHeight="1">
      <c r="B48" s="19"/>
      <c r="C48" s="97">
        <v>10110250</v>
      </c>
      <c r="D48" s="98">
        <v>250</v>
      </c>
      <c r="E48" s="98">
        <v>1</v>
      </c>
      <c r="F48" s="96">
        <v>143.66352828855409</v>
      </c>
      <c r="G48" s="128">
        <f t="shared" si="1"/>
        <v>143.66352828855409</v>
      </c>
      <c r="I48" s="593"/>
      <c r="L48" s="5"/>
    </row>
    <row r="49" spans="1:12" ht="14.25" customHeight="1">
      <c r="B49" s="19"/>
      <c r="C49" s="97">
        <v>10110280</v>
      </c>
      <c r="D49" s="98">
        <v>280</v>
      </c>
      <c r="E49" s="98">
        <v>1</v>
      </c>
      <c r="F49" s="96">
        <v>175.90404303809021</v>
      </c>
      <c r="G49" s="128">
        <f t="shared" si="1"/>
        <v>175.90404303809021</v>
      </c>
      <c r="I49" s="593"/>
      <c r="L49" s="5"/>
    </row>
    <row r="50" spans="1:12" ht="14.25" customHeight="1">
      <c r="B50" s="19"/>
      <c r="C50" s="97">
        <v>10110315</v>
      </c>
      <c r="D50" s="98">
        <v>315</v>
      </c>
      <c r="E50" s="98">
        <v>1</v>
      </c>
      <c r="F50" s="96">
        <v>208.36283287752758</v>
      </c>
      <c r="G50" s="128">
        <f t="shared" si="1"/>
        <v>208.36283287752758</v>
      </c>
      <c r="I50" s="593"/>
      <c r="L50" s="5"/>
    </row>
    <row r="51" spans="1:12" ht="14.25" customHeight="1">
      <c r="B51" s="19"/>
      <c r="C51" s="97">
        <v>10110355</v>
      </c>
      <c r="D51" s="98">
        <v>355</v>
      </c>
      <c r="E51" s="98">
        <v>1</v>
      </c>
      <c r="F51" s="96">
        <v>372.01779145880471</v>
      </c>
      <c r="G51" s="128">
        <f t="shared" si="1"/>
        <v>372.01779145880471</v>
      </c>
      <c r="I51" s="593"/>
      <c r="L51" s="5"/>
    </row>
    <row r="52" spans="1:12" ht="14.25" customHeight="1">
      <c r="B52" s="19"/>
      <c r="C52" s="97">
        <v>10110400</v>
      </c>
      <c r="D52" s="98">
        <v>400</v>
      </c>
      <c r="E52" s="98">
        <v>1</v>
      </c>
      <c r="F52" s="96">
        <v>484.86601293776641</v>
      </c>
      <c r="G52" s="128">
        <f t="shared" si="1"/>
        <v>484.86601293776641</v>
      </c>
      <c r="I52" s="593"/>
      <c r="L52" s="5"/>
    </row>
    <row r="53" spans="1:12" ht="14.25" customHeight="1">
      <c r="B53" s="19"/>
      <c r="C53" s="97">
        <v>10110450</v>
      </c>
      <c r="D53" s="98">
        <v>450</v>
      </c>
      <c r="E53" s="98">
        <v>1</v>
      </c>
      <c r="F53" s="96">
        <v>920.17167375753866</v>
      </c>
      <c r="G53" s="128">
        <f t="shared" si="1"/>
        <v>920.17167375753866</v>
      </c>
      <c r="I53" s="593"/>
      <c r="L53" s="17"/>
    </row>
    <row r="54" spans="1:12" ht="14.25" customHeight="1">
      <c r="A54" s="51"/>
      <c r="B54" s="19"/>
      <c r="C54" s="97">
        <v>10110500</v>
      </c>
      <c r="D54" s="98">
        <v>500</v>
      </c>
      <c r="E54" s="98">
        <v>1</v>
      </c>
      <c r="F54" s="96">
        <v>1126.7408250092308</v>
      </c>
      <c r="G54" s="128">
        <f t="shared" si="1"/>
        <v>1126.7408250092308</v>
      </c>
      <c r="I54" s="593"/>
      <c r="L54" s="17"/>
    </row>
    <row r="55" spans="1:12" ht="14.25" customHeight="1">
      <c r="A55" s="51"/>
      <c r="B55" s="19"/>
      <c r="C55" s="97">
        <v>10110560</v>
      </c>
      <c r="D55" s="98">
        <v>560</v>
      </c>
      <c r="E55" s="98">
        <v>1</v>
      </c>
      <c r="F55" s="96">
        <v>1305.1414556356924</v>
      </c>
      <c r="G55" s="128">
        <f t="shared" si="1"/>
        <v>1305.1414556356924</v>
      </c>
      <c r="I55" s="593"/>
      <c r="L55" s="17"/>
    </row>
    <row r="56" spans="1:12" ht="14.25" customHeight="1">
      <c r="A56" s="51"/>
      <c r="B56" s="19"/>
      <c r="C56" s="97">
        <v>10110630</v>
      </c>
      <c r="D56" s="98">
        <v>630</v>
      </c>
      <c r="E56" s="98">
        <v>1</v>
      </c>
      <c r="F56" s="96">
        <v>1619.6899359507697</v>
      </c>
      <c r="G56" s="128">
        <f t="shared" si="1"/>
        <v>1619.6899359507695</v>
      </c>
      <c r="I56" s="593"/>
      <c r="L56" s="17"/>
    </row>
    <row r="57" spans="1:12" ht="14.25" customHeight="1">
      <c r="A57" s="51"/>
      <c r="B57" s="19"/>
      <c r="C57" s="130">
        <v>10110710</v>
      </c>
      <c r="D57" s="131">
        <v>710</v>
      </c>
      <c r="E57" s="131">
        <v>1</v>
      </c>
      <c r="F57" s="136" t="s">
        <v>1459</v>
      </c>
      <c r="G57" s="137" t="str">
        <f>F57</f>
        <v>on request</v>
      </c>
      <c r="I57" s="593"/>
    </row>
    <row r="58" spans="1:12" ht="14.25" customHeight="1">
      <c r="A58" s="51"/>
      <c r="B58" s="19"/>
      <c r="C58" s="130">
        <v>10110800</v>
      </c>
      <c r="D58" s="131">
        <v>800</v>
      </c>
      <c r="E58" s="131">
        <v>1</v>
      </c>
      <c r="F58" s="136" t="s">
        <v>1459</v>
      </c>
      <c r="G58" s="137" t="str">
        <f>F58</f>
        <v>on request</v>
      </c>
      <c r="I58" s="15"/>
    </row>
    <row r="59" spans="1:12" ht="8.1" customHeight="1" thickBot="1">
      <c r="A59" s="51"/>
      <c r="B59" s="49"/>
      <c r="C59" s="948"/>
      <c r="D59" s="948"/>
      <c r="E59" s="948"/>
      <c r="F59" s="948"/>
      <c r="G59" s="949"/>
      <c r="I59" s="15"/>
    </row>
    <row r="60" spans="1:12" ht="14.25" customHeight="1" thickBot="1">
      <c r="A60" s="51"/>
      <c r="B60" s="26"/>
      <c r="C60" s="27"/>
      <c r="D60" s="109"/>
      <c r="E60" s="109"/>
      <c r="F60" s="110"/>
      <c r="G60" s="111"/>
      <c r="I60" s="15"/>
    </row>
    <row r="61" spans="1:12" ht="14.25" customHeight="1">
      <c r="A61" s="51"/>
      <c r="B61" s="18"/>
      <c r="C61" s="950"/>
      <c r="D61" s="951"/>
      <c r="E61" s="951"/>
      <c r="F61" s="951"/>
      <c r="G61" s="952"/>
      <c r="I61" s="15"/>
      <c r="L61" s="5"/>
    </row>
    <row r="62" spans="1:12" ht="14.25" customHeight="1">
      <c r="A62" s="51"/>
      <c r="B62" s="50"/>
      <c r="C62" s="953"/>
      <c r="D62" s="953"/>
      <c r="E62" s="953"/>
      <c r="F62" s="953"/>
      <c r="G62" s="954"/>
      <c r="I62" s="15"/>
      <c r="L62" s="5"/>
    </row>
    <row r="63" spans="1:12" ht="14.25" customHeight="1">
      <c r="A63" s="51"/>
      <c r="B63" s="50"/>
      <c r="C63" s="150">
        <v>107163220</v>
      </c>
      <c r="D63" s="30" t="s">
        <v>96</v>
      </c>
      <c r="E63" s="30">
        <v>16</v>
      </c>
      <c r="F63" s="593">
        <v>11.79</v>
      </c>
      <c r="G63" s="128">
        <f>F63*(100-$G$5)/100</f>
        <v>11.79</v>
      </c>
      <c r="I63" s="15"/>
      <c r="L63" s="5"/>
    </row>
    <row r="64" spans="1:12" ht="14.25" customHeight="1">
      <c r="A64" s="51"/>
      <c r="B64" s="2" t="s">
        <v>1452</v>
      </c>
      <c r="C64" s="97">
        <v>107163225</v>
      </c>
      <c r="D64" s="98" t="s">
        <v>97</v>
      </c>
      <c r="E64" s="98">
        <v>16</v>
      </c>
      <c r="F64" s="176">
        <v>11.785721938977582</v>
      </c>
      <c r="G64" s="128">
        <f t="shared" ref="G64:G90" si="2">F64*(100-$G$5)/100</f>
        <v>11.785721938977582</v>
      </c>
      <c r="I64" s="15"/>
      <c r="L64" s="5"/>
    </row>
    <row r="65" spans="2:12" ht="14.25" customHeight="1">
      <c r="B65" s="1"/>
      <c r="C65" s="97">
        <v>107164020</v>
      </c>
      <c r="D65" s="98" t="s">
        <v>158</v>
      </c>
      <c r="E65" s="98">
        <v>16</v>
      </c>
      <c r="F65" s="176">
        <v>21.92</v>
      </c>
      <c r="G65" s="128">
        <f t="shared" si="2"/>
        <v>21.92</v>
      </c>
      <c r="I65" s="15"/>
      <c r="L65" s="5"/>
    </row>
    <row r="66" spans="2:12" ht="14.25" customHeight="1">
      <c r="B66" s="1"/>
      <c r="C66" s="97">
        <v>107164025</v>
      </c>
      <c r="D66" s="98" t="s">
        <v>98</v>
      </c>
      <c r="E66" s="98">
        <v>16</v>
      </c>
      <c r="F66" s="96">
        <v>21.924813860078203</v>
      </c>
      <c r="G66" s="128">
        <f t="shared" si="2"/>
        <v>21.924813860078203</v>
      </c>
      <c r="I66" s="15"/>
      <c r="L66" s="5"/>
    </row>
    <row r="67" spans="2:12" ht="14.25" customHeight="1">
      <c r="B67" s="19"/>
      <c r="C67" s="97">
        <v>107164032</v>
      </c>
      <c r="D67" s="98" t="s">
        <v>99</v>
      </c>
      <c r="E67" s="98">
        <v>10</v>
      </c>
      <c r="F67" s="96">
        <v>21.924813860078203</v>
      </c>
      <c r="G67" s="128">
        <f t="shared" si="2"/>
        <v>21.924813860078203</v>
      </c>
      <c r="I67" s="15"/>
      <c r="L67" s="5"/>
    </row>
    <row r="68" spans="2:12" ht="14.25" customHeight="1">
      <c r="B68" s="19"/>
      <c r="C68" s="97">
        <v>107165025</v>
      </c>
      <c r="D68" s="98" t="s">
        <v>159</v>
      </c>
      <c r="E68" s="98">
        <v>6</v>
      </c>
      <c r="F68" s="96">
        <v>23.493650333803497</v>
      </c>
      <c r="G68" s="128">
        <f t="shared" si="2"/>
        <v>23.493650333803497</v>
      </c>
      <c r="I68" s="15"/>
      <c r="L68" s="5"/>
    </row>
    <row r="69" spans="2:12" ht="14.25" customHeight="1">
      <c r="B69" s="19"/>
      <c r="C69" s="97">
        <v>107165032</v>
      </c>
      <c r="D69" s="98" t="s">
        <v>100</v>
      </c>
      <c r="E69" s="98">
        <v>6</v>
      </c>
      <c r="F69" s="96">
        <v>23.493650333803497</v>
      </c>
      <c r="G69" s="128">
        <f t="shared" si="2"/>
        <v>23.493650333803497</v>
      </c>
      <c r="I69" s="15"/>
      <c r="L69" s="5"/>
    </row>
    <row r="70" spans="2:12" ht="14.25" customHeight="1">
      <c r="B70" s="19"/>
      <c r="C70" s="97">
        <v>107165040</v>
      </c>
      <c r="D70" s="98" t="s">
        <v>101</v>
      </c>
      <c r="E70" s="98">
        <v>6</v>
      </c>
      <c r="F70" s="96">
        <v>23.493650333803497</v>
      </c>
      <c r="G70" s="128">
        <f t="shared" si="2"/>
        <v>23.493650333803497</v>
      </c>
      <c r="I70" s="15"/>
      <c r="L70" s="5"/>
    </row>
    <row r="71" spans="2:12" ht="14.25" customHeight="1">
      <c r="B71" s="19"/>
      <c r="C71" s="97">
        <v>107166332</v>
      </c>
      <c r="D71" s="98" t="s">
        <v>270</v>
      </c>
      <c r="E71" s="98">
        <v>8</v>
      </c>
      <c r="F71" s="96">
        <v>25.062486807528774</v>
      </c>
      <c r="G71" s="128">
        <f t="shared" si="2"/>
        <v>25.062486807528774</v>
      </c>
      <c r="I71" s="15"/>
      <c r="L71" s="5"/>
    </row>
    <row r="72" spans="2:12" ht="14.25" customHeight="1">
      <c r="B72" s="19"/>
      <c r="C72" s="97">
        <v>107166340</v>
      </c>
      <c r="D72" s="98" t="s">
        <v>102</v>
      </c>
      <c r="E72" s="98">
        <v>8</v>
      </c>
      <c r="F72" s="96">
        <v>25.062486807528774</v>
      </c>
      <c r="G72" s="128">
        <f t="shared" si="2"/>
        <v>25.062486807528774</v>
      </c>
      <c r="I72" s="15"/>
      <c r="L72" s="5"/>
    </row>
    <row r="73" spans="2:12" ht="14.25" customHeight="1">
      <c r="B73" s="19"/>
      <c r="C73" s="97">
        <v>107166350</v>
      </c>
      <c r="D73" s="98" t="s">
        <v>103</v>
      </c>
      <c r="E73" s="98">
        <v>8</v>
      </c>
      <c r="F73" s="96">
        <v>25.062486807528774</v>
      </c>
      <c r="G73" s="128">
        <f t="shared" si="2"/>
        <v>25.062486807528774</v>
      </c>
      <c r="I73" s="15"/>
      <c r="L73" s="5"/>
    </row>
    <row r="74" spans="2:12" ht="14.25" customHeight="1">
      <c r="B74" s="19"/>
      <c r="C74" s="97">
        <v>107167563</v>
      </c>
      <c r="D74" s="98" t="s">
        <v>104</v>
      </c>
      <c r="E74" s="98">
        <v>8</v>
      </c>
      <c r="F74" s="96">
        <v>29.691202684552977</v>
      </c>
      <c r="G74" s="128">
        <f t="shared" si="2"/>
        <v>29.691202684552977</v>
      </c>
      <c r="I74" s="15"/>
      <c r="L74" s="5"/>
    </row>
    <row r="75" spans="2:12" ht="14.25" customHeight="1">
      <c r="B75" s="19"/>
      <c r="C75" s="97">
        <v>107169050</v>
      </c>
      <c r="D75" s="98" t="s">
        <v>163</v>
      </c>
      <c r="E75" s="98">
        <v>8</v>
      </c>
      <c r="F75" s="96">
        <v>38.417045220231657</v>
      </c>
      <c r="G75" s="128">
        <f t="shared" si="2"/>
        <v>38.417045220231657</v>
      </c>
      <c r="I75" s="15"/>
      <c r="L75" s="5"/>
    </row>
    <row r="76" spans="2:12" ht="14.25" customHeight="1">
      <c r="B76" s="19"/>
      <c r="C76" s="97">
        <v>107169063</v>
      </c>
      <c r="D76" s="98" t="s">
        <v>162</v>
      </c>
      <c r="E76" s="98">
        <v>8</v>
      </c>
      <c r="F76" s="96">
        <v>38.417045220231657</v>
      </c>
      <c r="G76" s="128">
        <f t="shared" si="2"/>
        <v>38.417045220231657</v>
      </c>
      <c r="I76" s="15"/>
      <c r="L76" s="5"/>
    </row>
    <row r="77" spans="2:12" ht="14.25" customHeight="1">
      <c r="B77" s="19"/>
      <c r="C77" s="97">
        <v>107169075</v>
      </c>
      <c r="D77" s="98" t="s">
        <v>161</v>
      </c>
      <c r="E77" s="98">
        <v>6</v>
      </c>
      <c r="F77" s="96">
        <v>38.417045220231657</v>
      </c>
      <c r="G77" s="128">
        <f t="shared" si="2"/>
        <v>38.417045220231657</v>
      </c>
      <c r="I77" s="15"/>
      <c r="L77" s="5"/>
    </row>
    <row r="78" spans="2:12" ht="14.25" customHeight="1">
      <c r="B78" s="19"/>
      <c r="C78" s="97">
        <v>1071611063</v>
      </c>
      <c r="D78" s="98" t="s">
        <v>165</v>
      </c>
      <c r="E78" s="98">
        <v>4</v>
      </c>
      <c r="F78" s="96">
        <v>54.014650822640917</v>
      </c>
      <c r="G78" s="128">
        <f t="shared" si="2"/>
        <v>54.014650822640917</v>
      </c>
      <c r="I78" s="15"/>
      <c r="L78" s="5"/>
    </row>
    <row r="79" spans="2:12" ht="14.25" customHeight="1">
      <c r="B79" s="19"/>
      <c r="C79" s="97">
        <v>1071611090</v>
      </c>
      <c r="D79" s="98" t="s">
        <v>105</v>
      </c>
      <c r="E79" s="98">
        <v>4</v>
      </c>
      <c r="F79" s="96">
        <v>54.014650822640917</v>
      </c>
      <c r="G79" s="128">
        <f t="shared" si="2"/>
        <v>54.014650822640917</v>
      </c>
      <c r="I79" s="15"/>
      <c r="L79" s="5"/>
    </row>
    <row r="80" spans="2:12" ht="14.25" customHeight="1">
      <c r="B80" s="19"/>
      <c r="C80" s="97">
        <v>1071612590</v>
      </c>
      <c r="D80" s="98" t="s">
        <v>271</v>
      </c>
      <c r="E80" s="98">
        <v>1</v>
      </c>
      <c r="F80" s="96">
        <v>63.272082576689314</v>
      </c>
      <c r="G80" s="128">
        <f t="shared" si="2"/>
        <v>63.272082576689314</v>
      </c>
      <c r="I80" s="15"/>
      <c r="L80" s="5"/>
    </row>
    <row r="81" spans="2:12" ht="14.25" customHeight="1">
      <c r="B81" s="19"/>
      <c r="C81" s="97">
        <v>10716125110</v>
      </c>
      <c r="D81" s="98" t="s">
        <v>272</v>
      </c>
      <c r="E81" s="98">
        <v>1</v>
      </c>
      <c r="F81" s="96">
        <v>63.272082576689314</v>
      </c>
      <c r="G81" s="128">
        <f t="shared" si="2"/>
        <v>63.272082576689314</v>
      </c>
      <c r="I81" s="15"/>
      <c r="L81" s="5"/>
    </row>
    <row r="82" spans="2:12" ht="14.25" customHeight="1">
      <c r="B82" s="19"/>
      <c r="C82" s="97">
        <v>1071616090</v>
      </c>
      <c r="D82" s="98" t="s">
        <v>273</v>
      </c>
      <c r="E82" s="98">
        <v>1</v>
      </c>
      <c r="F82" s="96">
        <v>99.303459109603168</v>
      </c>
      <c r="G82" s="128">
        <f t="shared" si="2"/>
        <v>99.303459109603168</v>
      </c>
      <c r="I82" s="15"/>
      <c r="L82" s="5"/>
    </row>
    <row r="83" spans="2:12" ht="14.25" customHeight="1">
      <c r="B83" s="19"/>
      <c r="C83" s="97">
        <v>10716160110</v>
      </c>
      <c r="D83" s="98" t="s">
        <v>214</v>
      </c>
      <c r="E83" s="98">
        <v>1</v>
      </c>
      <c r="F83" s="96">
        <v>99.303459109603168</v>
      </c>
      <c r="G83" s="128">
        <f t="shared" si="2"/>
        <v>99.303459109603168</v>
      </c>
      <c r="I83" s="15"/>
      <c r="L83" s="5"/>
    </row>
    <row r="84" spans="2:12" ht="14.25" customHeight="1">
      <c r="B84" s="19"/>
      <c r="C84" s="97">
        <v>10716160125</v>
      </c>
      <c r="D84" s="98" t="s">
        <v>274</v>
      </c>
      <c r="E84" s="98">
        <v>1</v>
      </c>
      <c r="F84" s="96">
        <v>99.303459109603168</v>
      </c>
      <c r="G84" s="128">
        <f t="shared" si="2"/>
        <v>99.303459109603168</v>
      </c>
      <c r="I84" s="15"/>
      <c r="L84" s="5"/>
    </row>
    <row r="85" spans="2:12" ht="14.25" customHeight="1">
      <c r="B85" s="19"/>
      <c r="C85" s="97">
        <v>10716180125</v>
      </c>
      <c r="D85" s="98" t="s">
        <v>385</v>
      </c>
      <c r="E85" s="98">
        <v>1</v>
      </c>
      <c r="F85" s="96">
        <v>424.96200235806401</v>
      </c>
      <c r="G85" s="128">
        <f t="shared" si="2"/>
        <v>424.96200235806396</v>
      </c>
      <c r="I85" s="15"/>
      <c r="L85" s="5"/>
    </row>
    <row r="86" spans="2:12" ht="14.25" customHeight="1">
      <c r="B86" s="19"/>
      <c r="C86" s="97">
        <v>10716200160</v>
      </c>
      <c r="D86" s="98" t="s">
        <v>174</v>
      </c>
      <c r="E86" s="98">
        <v>1</v>
      </c>
      <c r="F86" s="96">
        <v>632.3839320804525</v>
      </c>
      <c r="G86" s="128">
        <f t="shared" si="2"/>
        <v>632.3839320804525</v>
      </c>
      <c r="I86" s="15"/>
      <c r="L86" s="5"/>
    </row>
    <row r="87" spans="2:12" ht="14.25" customHeight="1">
      <c r="B87" s="19"/>
      <c r="C87" s="97">
        <v>10716225160</v>
      </c>
      <c r="D87" s="98" t="s">
        <v>212</v>
      </c>
      <c r="E87" s="98">
        <v>1</v>
      </c>
      <c r="F87" s="96">
        <v>927.49643371799698</v>
      </c>
      <c r="G87" s="128">
        <f t="shared" si="2"/>
        <v>927.49643371799698</v>
      </c>
      <c r="I87" s="15"/>
      <c r="L87" s="5"/>
    </row>
    <row r="88" spans="2:12" ht="14.25" customHeight="1">
      <c r="B88" s="19"/>
      <c r="C88" s="97">
        <v>10716225200</v>
      </c>
      <c r="D88" s="98" t="s">
        <v>208</v>
      </c>
      <c r="E88" s="98">
        <v>1</v>
      </c>
      <c r="F88" s="96">
        <v>289.00241961784621</v>
      </c>
      <c r="G88" s="128">
        <f t="shared" si="2"/>
        <v>289.00241961784621</v>
      </c>
      <c r="I88" s="15"/>
      <c r="L88" s="5"/>
    </row>
    <row r="89" spans="2:12" ht="14.25" customHeight="1">
      <c r="B89" s="19"/>
      <c r="C89" s="97">
        <v>10716250225</v>
      </c>
      <c r="D89" s="98" t="s">
        <v>211</v>
      </c>
      <c r="E89" s="98">
        <v>1</v>
      </c>
      <c r="F89" s="96">
        <v>416.30110444951657</v>
      </c>
      <c r="G89" s="128">
        <f t="shared" si="2"/>
        <v>416.30110444951657</v>
      </c>
      <c r="I89" s="15"/>
      <c r="L89" s="5"/>
    </row>
    <row r="90" spans="2:12" ht="14.25" customHeight="1">
      <c r="B90" s="19"/>
      <c r="C90" s="97">
        <v>10716315250</v>
      </c>
      <c r="D90" s="98" t="s">
        <v>210</v>
      </c>
      <c r="E90" s="98">
        <v>1</v>
      </c>
      <c r="F90" s="96">
        <v>531.55802179710997</v>
      </c>
      <c r="G90" s="128">
        <f t="shared" si="2"/>
        <v>531.55802179710997</v>
      </c>
      <c r="I90" s="15"/>
      <c r="L90" s="5"/>
    </row>
    <row r="91" spans="2:12" ht="14.25" customHeight="1" thickBot="1">
      <c r="B91" s="49"/>
      <c r="C91" s="948"/>
      <c r="D91" s="948"/>
      <c r="E91" s="948"/>
      <c r="F91" s="948"/>
      <c r="G91" s="949"/>
      <c r="I91" s="15"/>
    </row>
    <row r="92" spans="2:12" ht="14.25" customHeight="1" thickBot="1">
      <c r="B92" s="26"/>
      <c r="C92" s="27"/>
      <c r="D92" s="109"/>
      <c r="E92" s="109"/>
      <c r="F92" s="110"/>
      <c r="G92" s="111"/>
      <c r="I92" s="15"/>
    </row>
    <row r="93" spans="2:12" ht="14.25" customHeight="1">
      <c r="B93" s="18"/>
      <c r="C93" s="101"/>
      <c r="D93" s="102"/>
      <c r="E93" s="102"/>
      <c r="F93" s="103"/>
      <c r="G93" s="104"/>
      <c r="I93" s="15"/>
    </row>
    <row r="94" spans="2:12" ht="14.25" customHeight="1">
      <c r="B94" s="50"/>
      <c r="C94" s="150"/>
      <c r="D94" s="30"/>
      <c r="E94" s="30"/>
      <c r="F94" s="31"/>
      <c r="G94" s="152"/>
      <c r="I94" s="15"/>
    </row>
    <row r="95" spans="2:12" ht="14.25" customHeight="1">
      <c r="B95" s="24"/>
      <c r="C95" s="105">
        <v>10616020</v>
      </c>
      <c r="D95" s="106">
        <v>20</v>
      </c>
      <c r="E95" s="106">
        <v>30</v>
      </c>
      <c r="F95" s="127">
        <v>11.442448484444252</v>
      </c>
      <c r="G95" s="128">
        <f>F95*(100-$G$5)/100</f>
        <v>11.442448484444252</v>
      </c>
      <c r="I95" s="15"/>
    </row>
    <row r="96" spans="2:12" ht="14.25" customHeight="1">
      <c r="B96" s="4" t="s">
        <v>1453</v>
      </c>
      <c r="C96" s="97">
        <v>10616025</v>
      </c>
      <c r="D96" s="98">
        <v>25</v>
      </c>
      <c r="E96" s="98">
        <v>25</v>
      </c>
      <c r="F96" s="96">
        <v>11.971142473824514</v>
      </c>
      <c r="G96" s="128">
        <f t="shared" ref="G96:G107" si="3">F96*(100-$G$5)/100</f>
        <v>11.971142473824514</v>
      </c>
      <c r="I96" s="15"/>
      <c r="L96" s="5"/>
    </row>
    <row r="97" spans="2:12" ht="14.25" customHeight="1">
      <c r="B97" s="21"/>
      <c r="C97" s="97">
        <v>10616032</v>
      </c>
      <c r="D97" s="98">
        <v>32</v>
      </c>
      <c r="E97" s="98">
        <v>16</v>
      </c>
      <c r="F97" s="96">
        <v>12.361368989795663</v>
      </c>
      <c r="G97" s="128">
        <f t="shared" si="3"/>
        <v>12.361368989795663</v>
      </c>
      <c r="I97" s="15"/>
      <c r="L97" s="5"/>
    </row>
    <row r="98" spans="2:12" ht="14.25" customHeight="1">
      <c r="B98" s="21"/>
      <c r="C98" s="97">
        <v>10616040</v>
      </c>
      <c r="D98" s="98">
        <v>40</v>
      </c>
      <c r="E98" s="98">
        <v>10</v>
      </c>
      <c r="F98" s="96">
        <v>13.418756968556186</v>
      </c>
      <c r="G98" s="128">
        <f t="shared" si="3"/>
        <v>13.418756968556186</v>
      </c>
      <c r="I98" s="15"/>
      <c r="L98" s="5"/>
    </row>
    <row r="99" spans="2:12" ht="14.25" customHeight="1">
      <c r="B99" s="21"/>
      <c r="C99" s="97">
        <v>10616050</v>
      </c>
      <c r="D99" s="98">
        <v>50</v>
      </c>
      <c r="E99" s="98">
        <v>12</v>
      </c>
      <c r="F99" s="96">
        <v>18.189590825106656</v>
      </c>
      <c r="G99" s="128">
        <f t="shared" si="3"/>
        <v>18.189590825106656</v>
      </c>
      <c r="I99" s="15"/>
      <c r="L99" s="5"/>
    </row>
    <row r="100" spans="2:12" ht="14.25" customHeight="1">
      <c r="B100" s="21"/>
      <c r="C100" s="97">
        <v>10616063</v>
      </c>
      <c r="D100" s="98">
        <v>63</v>
      </c>
      <c r="E100" s="98">
        <v>18</v>
      </c>
      <c r="F100" s="96">
        <v>21.160347527338601</v>
      </c>
      <c r="G100" s="128">
        <f t="shared" si="3"/>
        <v>21.160347527338601</v>
      </c>
      <c r="I100" s="15"/>
      <c r="L100" s="5"/>
    </row>
    <row r="101" spans="2:12" ht="14.25" customHeight="1">
      <c r="B101" s="21"/>
      <c r="C101" s="97">
        <v>10616075</v>
      </c>
      <c r="D101" s="98">
        <v>75</v>
      </c>
      <c r="E101" s="98">
        <v>15</v>
      </c>
      <c r="F101" s="96">
        <v>33.131490001163122</v>
      </c>
      <c r="G101" s="128">
        <f t="shared" si="3"/>
        <v>33.131490001163122</v>
      </c>
      <c r="I101" s="15"/>
      <c r="L101" s="5"/>
    </row>
    <row r="102" spans="2:12" ht="14.25" customHeight="1">
      <c r="B102" s="21"/>
      <c r="C102" s="97">
        <v>10616090</v>
      </c>
      <c r="D102" s="98">
        <v>90</v>
      </c>
      <c r="E102" s="98">
        <v>15</v>
      </c>
      <c r="F102" s="96">
        <v>42.710921570648345</v>
      </c>
      <c r="G102" s="128">
        <f t="shared" si="3"/>
        <v>42.710921570648345</v>
      </c>
      <c r="I102" s="15"/>
      <c r="L102" s="5"/>
    </row>
    <row r="103" spans="2:12" ht="14.25" customHeight="1">
      <c r="B103" s="21"/>
      <c r="C103" s="97">
        <v>10616110</v>
      </c>
      <c r="D103" s="98">
        <v>110</v>
      </c>
      <c r="E103" s="98">
        <v>10</v>
      </c>
      <c r="F103" s="96">
        <v>54.820531517881982</v>
      </c>
      <c r="G103" s="128">
        <f t="shared" si="3"/>
        <v>54.820531517881982</v>
      </c>
      <c r="I103" s="15"/>
      <c r="L103" s="5"/>
    </row>
    <row r="104" spans="2:12" ht="14.25" customHeight="1">
      <c r="B104" s="21"/>
      <c r="C104" s="97">
        <v>10616125</v>
      </c>
      <c r="D104" s="98">
        <v>125</v>
      </c>
      <c r="E104" s="98">
        <v>1</v>
      </c>
      <c r="F104" s="96">
        <v>67.509187263008286</v>
      </c>
      <c r="G104" s="128">
        <f t="shared" si="3"/>
        <v>67.509187263008286</v>
      </c>
      <c r="I104" s="15"/>
      <c r="L104" s="5"/>
    </row>
    <row r="105" spans="2:12" ht="14.25" customHeight="1">
      <c r="B105" s="21"/>
      <c r="C105" s="97">
        <v>10616140</v>
      </c>
      <c r="D105" s="98">
        <v>140</v>
      </c>
      <c r="E105" s="98">
        <v>1</v>
      </c>
      <c r="F105" s="96">
        <v>95.681024125699423</v>
      </c>
      <c r="G105" s="128">
        <f t="shared" si="3"/>
        <v>95.681024125699423</v>
      </c>
      <c r="I105" s="15"/>
      <c r="L105" s="5"/>
    </row>
    <row r="106" spans="2:12" ht="14.25" customHeight="1">
      <c r="B106" s="21"/>
      <c r="C106" s="97">
        <v>10616160</v>
      </c>
      <c r="D106" s="98">
        <v>160</v>
      </c>
      <c r="E106" s="98">
        <v>1</v>
      </c>
      <c r="F106" s="96">
        <v>98.790248301340483</v>
      </c>
      <c r="G106" s="128">
        <f t="shared" si="3"/>
        <v>98.790248301340483</v>
      </c>
      <c r="I106" s="15"/>
      <c r="L106" s="5"/>
    </row>
    <row r="107" spans="2:12" ht="14.25" customHeight="1">
      <c r="B107" s="21"/>
      <c r="C107" s="97">
        <v>10616180</v>
      </c>
      <c r="D107" s="98">
        <v>180</v>
      </c>
      <c r="E107" s="98">
        <v>1</v>
      </c>
      <c r="F107" s="96">
        <v>98.785099247176021</v>
      </c>
      <c r="G107" s="128">
        <f t="shared" si="3"/>
        <v>98.785099247176021</v>
      </c>
      <c r="I107" s="15"/>
      <c r="L107" s="5"/>
    </row>
    <row r="108" spans="2:12" ht="14.25" customHeight="1">
      <c r="B108" s="21"/>
      <c r="C108" s="130">
        <v>10616200</v>
      </c>
      <c r="D108" s="131">
        <v>200</v>
      </c>
      <c r="E108" s="131">
        <v>1</v>
      </c>
      <c r="F108" s="136" t="s">
        <v>1459</v>
      </c>
      <c r="G108" s="137" t="str">
        <f>F108</f>
        <v>on request</v>
      </c>
      <c r="I108" s="15"/>
      <c r="L108" s="5"/>
    </row>
    <row r="109" spans="2:12" ht="14.25" customHeight="1">
      <c r="B109" s="21"/>
      <c r="C109" s="130">
        <v>10616225</v>
      </c>
      <c r="D109" s="131">
        <v>225</v>
      </c>
      <c r="E109" s="131">
        <v>1</v>
      </c>
      <c r="F109" s="136" t="s">
        <v>1459</v>
      </c>
      <c r="G109" s="137" t="str">
        <f>F109</f>
        <v>on request</v>
      </c>
      <c r="I109" s="15"/>
    </row>
    <row r="110" spans="2:12" ht="14.25" customHeight="1">
      <c r="B110" s="21"/>
      <c r="C110" s="130">
        <v>10616250</v>
      </c>
      <c r="D110" s="131">
        <v>250</v>
      </c>
      <c r="E110" s="131">
        <v>1</v>
      </c>
      <c r="F110" s="136" t="s">
        <v>1459</v>
      </c>
      <c r="G110" s="137" t="str">
        <f>F110</f>
        <v>on request</v>
      </c>
      <c r="I110" s="15"/>
      <c r="L110" s="22"/>
    </row>
    <row r="111" spans="2:12" ht="14.25" customHeight="1">
      <c r="B111" s="21"/>
      <c r="C111" s="132">
        <v>10616280</v>
      </c>
      <c r="D111" s="133">
        <v>280</v>
      </c>
      <c r="E111" s="133">
        <v>1</v>
      </c>
      <c r="F111" s="134" t="s">
        <v>1459</v>
      </c>
      <c r="G111" s="135" t="str">
        <f>F111</f>
        <v>on request</v>
      </c>
      <c r="I111" s="15"/>
      <c r="L111" s="22"/>
    </row>
    <row r="112" spans="2:12" ht="14.25" customHeight="1">
      <c r="B112" s="21"/>
      <c r="C112" s="132">
        <v>10616315</v>
      </c>
      <c r="D112" s="133">
        <v>315</v>
      </c>
      <c r="E112" s="133">
        <v>1</v>
      </c>
      <c r="F112" s="134" t="s">
        <v>1459</v>
      </c>
      <c r="G112" s="135" t="str">
        <f>F112</f>
        <v>on request</v>
      </c>
      <c r="I112" s="15"/>
      <c r="L112" s="22"/>
    </row>
    <row r="113" spans="2:12" ht="14.25" customHeight="1" thickBot="1">
      <c r="B113" s="23"/>
      <c r="C113" s="112"/>
      <c r="D113" s="113"/>
      <c r="E113" s="113"/>
      <c r="F113" s="116"/>
      <c r="G113" s="115"/>
      <c r="I113" s="15"/>
      <c r="L113" s="22"/>
    </row>
    <row r="114" spans="2:12" ht="14.25" customHeight="1">
      <c r="B114" s="12"/>
      <c r="C114" s="150"/>
      <c r="D114" s="30"/>
      <c r="E114" s="30"/>
      <c r="F114" s="472"/>
      <c r="G114" s="472"/>
      <c r="I114" s="15"/>
      <c r="L114" s="22"/>
    </row>
    <row r="115" spans="2:12" ht="14.25" customHeight="1">
      <c r="B115" s="12"/>
      <c r="C115" s="150"/>
      <c r="D115" s="30"/>
      <c r="E115" s="30"/>
      <c r="F115" s="472"/>
      <c r="G115" s="472"/>
      <c r="I115" s="15"/>
      <c r="L115" s="22"/>
    </row>
    <row r="116" spans="2:12" ht="14.25" customHeight="1" thickBot="1">
      <c r="B116" s="26"/>
      <c r="C116" s="27"/>
      <c r="D116" s="109"/>
      <c r="E116" s="109"/>
      <c r="F116" s="110"/>
      <c r="G116" s="111"/>
      <c r="I116" s="15"/>
      <c r="L116" s="22"/>
    </row>
    <row r="117" spans="2:12" ht="14.25" customHeight="1">
      <c r="B117" s="18"/>
      <c r="C117" s="101"/>
      <c r="D117" s="102"/>
      <c r="E117" s="102"/>
      <c r="F117" s="103"/>
      <c r="G117" s="104"/>
      <c r="I117" s="15"/>
      <c r="L117" s="5"/>
    </row>
    <row r="118" spans="2:12" ht="14.25" customHeight="1">
      <c r="B118" s="50"/>
      <c r="C118" s="150"/>
      <c r="D118" s="30"/>
      <c r="E118" s="30"/>
      <c r="F118" s="31"/>
      <c r="G118" s="152"/>
      <c r="I118" s="15"/>
      <c r="L118" s="5"/>
    </row>
    <row r="119" spans="2:12" ht="14.25" customHeight="1">
      <c r="B119" s="50"/>
      <c r="C119" s="105">
        <v>10416020</v>
      </c>
      <c r="D119" s="106">
        <v>20</v>
      </c>
      <c r="E119" s="106">
        <v>18</v>
      </c>
      <c r="F119" s="127">
        <v>9.2521448141545939</v>
      </c>
      <c r="G119" s="128">
        <f>F119*(100-$G$5)/100</f>
        <v>9.2521448141545939</v>
      </c>
      <c r="I119" s="15"/>
      <c r="L119" s="5"/>
    </row>
    <row r="120" spans="2:12" ht="14.25" customHeight="1">
      <c r="B120" s="2" t="s">
        <v>1454</v>
      </c>
      <c r="C120" s="153">
        <v>10416025</v>
      </c>
      <c r="D120" s="154">
        <v>25</v>
      </c>
      <c r="E120" s="154">
        <v>15</v>
      </c>
      <c r="F120" s="176">
        <v>13.418756968556186</v>
      </c>
      <c r="G120" s="128">
        <f t="shared" ref="G120:G135" si="4">F120*(100-$G$5)/100</f>
        <v>13.418756968556186</v>
      </c>
      <c r="I120" s="15"/>
      <c r="L120" s="5"/>
    </row>
    <row r="121" spans="2:12" ht="14.25" customHeight="1">
      <c r="B121" s="19"/>
      <c r="C121" s="153">
        <v>10416032</v>
      </c>
      <c r="D121" s="154">
        <v>32</v>
      </c>
      <c r="E121" s="154">
        <v>18</v>
      </c>
      <c r="F121" s="176">
        <v>18.252530585747163</v>
      </c>
      <c r="G121" s="128">
        <f t="shared" si="4"/>
        <v>18.252530585747163</v>
      </c>
      <c r="I121" s="15"/>
      <c r="L121" s="5"/>
    </row>
    <row r="122" spans="2:12" ht="14.25" customHeight="1">
      <c r="B122" s="19"/>
      <c r="C122" s="153">
        <v>10416040</v>
      </c>
      <c r="D122" s="154">
        <v>40</v>
      </c>
      <c r="E122" s="154">
        <v>12</v>
      </c>
      <c r="F122" s="176">
        <v>20.568713777317829</v>
      </c>
      <c r="G122" s="128">
        <f t="shared" si="4"/>
        <v>20.568713777317829</v>
      </c>
      <c r="I122" s="15"/>
      <c r="L122" s="5"/>
    </row>
    <row r="123" spans="2:12" ht="14.25" customHeight="1">
      <c r="B123" s="19"/>
      <c r="C123" s="153">
        <v>10416050</v>
      </c>
      <c r="D123" s="154">
        <v>50</v>
      </c>
      <c r="E123" s="154">
        <v>16</v>
      </c>
      <c r="F123" s="176">
        <v>28.171836862691137</v>
      </c>
      <c r="G123" s="128">
        <f t="shared" si="4"/>
        <v>28.171836862691137</v>
      </c>
      <c r="I123" s="15"/>
      <c r="L123" s="5"/>
    </row>
    <row r="124" spans="2:12" ht="14.25" customHeight="1">
      <c r="B124" s="19"/>
      <c r="C124" s="153">
        <v>10416063</v>
      </c>
      <c r="D124" s="154">
        <v>63</v>
      </c>
      <c r="E124" s="154">
        <v>10</v>
      </c>
      <c r="F124" s="176">
        <v>34.25181774056415</v>
      </c>
      <c r="G124" s="128">
        <f t="shared" si="4"/>
        <v>34.25181774056415</v>
      </c>
      <c r="I124" s="15"/>
      <c r="L124" s="5"/>
    </row>
    <row r="125" spans="2:12" ht="14.25" customHeight="1">
      <c r="B125" s="19"/>
      <c r="C125" s="153">
        <v>10416075</v>
      </c>
      <c r="D125" s="154">
        <v>75</v>
      </c>
      <c r="E125" s="154">
        <v>6</v>
      </c>
      <c r="F125" s="176">
        <v>50.188165134740622</v>
      </c>
      <c r="G125" s="128">
        <f t="shared" si="4"/>
        <v>50.188165134740622</v>
      </c>
      <c r="I125" s="15"/>
      <c r="L125" s="5"/>
    </row>
    <row r="126" spans="2:12" ht="14.25" customHeight="1">
      <c r="B126" s="19"/>
      <c r="C126" s="153">
        <v>10416090</v>
      </c>
      <c r="D126" s="154">
        <v>90</v>
      </c>
      <c r="E126" s="154">
        <v>8</v>
      </c>
      <c r="F126" s="176">
        <v>53.951962821042983</v>
      </c>
      <c r="G126" s="128">
        <f t="shared" si="4"/>
        <v>53.951962821042983</v>
      </c>
      <c r="I126" s="15"/>
      <c r="L126" s="5"/>
    </row>
    <row r="127" spans="2:12" ht="14.25" customHeight="1">
      <c r="B127" s="19"/>
      <c r="C127" s="153">
        <v>10416110</v>
      </c>
      <c r="D127" s="154">
        <v>110</v>
      </c>
      <c r="E127" s="154">
        <v>5</v>
      </c>
      <c r="F127" s="176">
        <v>77.56696101336135</v>
      </c>
      <c r="G127" s="128">
        <f t="shared" si="4"/>
        <v>77.56696101336135</v>
      </c>
      <c r="I127" s="15"/>
      <c r="L127" s="5"/>
    </row>
    <row r="128" spans="2:12" ht="14.25" customHeight="1">
      <c r="B128" s="19"/>
      <c r="C128" s="153">
        <v>10416125</v>
      </c>
      <c r="D128" s="154">
        <v>125</v>
      </c>
      <c r="E128" s="154">
        <v>1</v>
      </c>
      <c r="F128" s="176">
        <v>98.462961546009822</v>
      </c>
      <c r="G128" s="128">
        <f t="shared" si="4"/>
        <v>98.462961546009822</v>
      </c>
      <c r="I128" s="15"/>
      <c r="L128" s="5"/>
    </row>
    <row r="129" spans="2:12" ht="14.25" customHeight="1">
      <c r="B129" s="19"/>
      <c r="C129" s="153">
        <v>10416140</v>
      </c>
      <c r="D129" s="154">
        <v>140</v>
      </c>
      <c r="E129" s="154">
        <v>1</v>
      </c>
      <c r="F129" s="176">
        <v>129.54261535029241</v>
      </c>
      <c r="G129" s="128">
        <f t="shared" si="4"/>
        <v>129.54261535029241</v>
      </c>
      <c r="I129" s="15"/>
      <c r="L129" s="5"/>
    </row>
    <row r="130" spans="2:12" ht="14.25" customHeight="1">
      <c r="B130" s="19"/>
      <c r="C130" s="153">
        <v>10416160</v>
      </c>
      <c r="D130" s="154">
        <v>160</v>
      </c>
      <c r="E130" s="154">
        <v>1</v>
      </c>
      <c r="F130" s="176">
        <v>142.23127109541872</v>
      </c>
      <c r="G130" s="128">
        <f t="shared" si="4"/>
        <v>142.23127109541872</v>
      </c>
      <c r="I130" s="15"/>
      <c r="L130" s="5"/>
    </row>
    <row r="131" spans="2:12" ht="14.25" customHeight="1">
      <c r="B131" s="19"/>
      <c r="C131" s="153">
        <v>10416180</v>
      </c>
      <c r="D131" s="154">
        <v>180</v>
      </c>
      <c r="E131" s="154">
        <v>1</v>
      </c>
      <c r="F131" s="176">
        <v>221.52278155033</v>
      </c>
      <c r="G131" s="128">
        <f t="shared" si="4"/>
        <v>221.52278155033</v>
      </c>
      <c r="I131" s="15"/>
      <c r="L131" s="5"/>
    </row>
    <row r="132" spans="2:12" ht="14.25" customHeight="1">
      <c r="B132" s="19"/>
      <c r="C132" s="153">
        <v>10416200</v>
      </c>
      <c r="D132" s="154">
        <v>200</v>
      </c>
      <c r="E132" s="154">
        <v>1</v>
      </c>
      <c r="F132" s="176">
        <v>256.89492703029521</v>
      </c>
      <c r="G132" s="128">
        <f t="shared" si="4"/>
        <v>256.89492703029521</v>
      </c>
      <c r="I132" s="15"/>
      <c r="L132" s="5"/>
    </row>
    <row r="133" spans="2:12" ht="14.25" customHeight="1">
      <c r="B133" s="19"/>
      <c r="C133" s="97">
        <v>10416225</v>
      </c>
      <c r="D133" s="98">
        <v>225</v>
      </c>
      <c r="E133" s="98">
        <v>1</v>
      </c>
      <c r="F133" s="96">
        <v>412.58446830879996</v>
      </c>
      <c r="G133" s="128">
        <f t="shared" si="4"/>
        <v>412.58446830880001</v>
      </c>
      <c r="I133" s="15"/>
      <c r="L133" s="5"/>
    </row>
    <row r="134" spans="2:12" ht="14.25" customHeight="1">
      <c r="B134" s="19"/>
      <c r="C134" s="105">
        <v>10416250</v>
      </c>
      <c r="D134" s="106">
        <v>250</v>
      </c>
      <c r="E134" s="106">
        <v>1</v>
      </c>
      <c r="F134" s="127">
        <v>613.96498260238104</v>
      </c>
      <c r="G134" s="128">
        <f t="shared" si="4"/>
        <v>613.96498260238104</v>
      </c>
      <c r="I134" s="15"/>
      <c r="L134" s="5"/>
    </row>
    <row r="135" spans="2:12" ht="14.25" customHeight="1">
      <c r="B135" s="19"/>
      <c r="C135" s="97">
        <v>10416315</v>
      </c>
      <c r="D135" s="98">
        <v>315</v>
      </c>
      <c r="E135" s="98">
        <v>1</v>
      </c>
      <c r="F135" s="96">
        <v>900.48197448349219</v>
      </c>
      <c r="G135" s="128">
        <f t="shared" si="4"/>
        <v>900.48197448349219</v>
      </c>
      <c r="I135" s="15"/>
      <c r="L135" s="5"/>
    </row>
    <row r="136" spans="2:12" ht="14.25" customHeight="1" thickBot="1">
      <c r="B136" s="52"/>
      <c r="C136" s="112"/>
      <c r="D136" s="113"/>
      <c r="E136" s="113"/>
      <c r="F136" s="114"/>
      <c r="G136" s="115"/>
      <c r="I136" s="15"/>
      <c r="L136" s="5"/>
    </row>
    <row r="137" spans="2:12" ht="14.25" customHeight="1" thickBot="1">
      <c r="B137" s="26"/>
      <c r="C137" s="109"/>
      <c r="D137" s="109"/>
      <c r="E137" s="109"/>
      <c r="F137" s="110"/>
      <c r="G137" s="111"/>
      <c r="I137" s="15"/>
      <c r="L137" s="22"/>
    </row>
    <row r="138" spans="2:12" ht="14.25" customHeight="1">
      <c r="B138" s="44"/>
      <c r="C138" s="155"/>
      <c r="D138" s="155"/>
      <c r="E138" s="155"/>
      <c r="F138" s="156"/>
      <c r="G138" s="157"/>
      <c r="I138" s="15"/>
      <c r="L138" s="22"/>
    </row>
    <row r="139" spans="2:12" ht="14.25" customHeight="1">
      <c r="B139" s="21"/>
      <c r="C139" s="158"/>
      <c r="D139" s="158"/>
      <c r="E139" s="158"/>
      <c r="F139" s="159"/>
      <c r="G139" s="160"/>
      <c r="I139" s="15"/>
      <c r="L139" s="22"/>
    </row>
    <row r="140" spans="2:12" ht="14.25" customHeight="1">
      <c r="B140" s="50"/>
      <c r="C140" s="105">
        <v>10516025</v>
      </c>
      <c r="D140" s="106">
        <v>25</v>
      </c>
      <c r="E140" s="106">
        <v>20</v>
      </c>
      <c r="F140" s="127">
        <v>12.487248511076675</v>
      </c>
      <c r="G140" s="128">
        <f>F140*(100-$G$5)/100</f>
        <v>12.487248511076675</v>
      </c>
      <c r="I140" s="15"/>
      <c r="L140" s="5"/>
    </row>
    <row r="141" spans="2:12" ht="14.25" customHeight="1">
      <c r="B141" s="2" t="s">
        <v>1455</v>
      </c>
      <c r="C141" s="97">
        <v>10516032</v>
      </c>
      <c r="D141" s="98">
        <v>32</v>
      </c>
      <c r="E141" s="98">
        <v>20</v>
      </c>
      <c r="F141" s="96">
        <v>18.453937819796781</v>
      </c>
      <c r="G141" s="128">
        <f t="shared" ref="G141:G155" si="5">F141*(100-$G$5)/100</f>
        <v>18.453937819796781</v>
      </c>
      <c r="I141" s="15"/>
      <c r="L141" s="5"/>
    </row>
    <row r="142" spans="2:12" ht="14.25" customHeight="1">
      <c r="B142" s="19"/>
      <c r="C142" s="97">
        <v>10516040</v>
      </c>
      <c r="D142" s="98">
        <v>40</v>
      </c>
      <c r="E142" s="98">
        <v>12</v>
      </c>
      <c r="F142" s="96">
        <v>20.757533059239357</v>
      </c>
      <c r="G142" s="128">
        <f t="shared" si="5"/>
        <v>20.757533059239357</v>
      </c>
      <c r="I142" s="15"/>
      <c r="L142" s="5"/>
    </row>
    <row r="143" spans="2:12" ht="14.25" customHeight="1">
      <c r="B143" s="19"/>
      <c r="C143" s="97">
        <v>10516050</v>
      </c>
      <c r="D143" s="98">
        <v>50</v>
      </c>
      <c r="E143" s="98">
        <v>9</v>
      </c>
      <c r="F143" s="96">
        <v>28.297716383972148</v>
      </c>
      <c r="G143" s="128">
        <f t="shared" si="5"/>
        <v>28.297716383972148</v>
      </c>
      <c r="I143" s="15"/>
      <c r="L143" s="5"/>
    </row>
    <row r="144" spans="2:12" ht="14.25" customHeight="1">
      <c r="B144" s="19"/>
      <c r="C144" s="97">
        <v>10516063</v>
      </c>
      <c r="D144" s="98">
        <v>63</v>
      </c>
      <c r="E144" s="98">
        <v>10</v>
      </c>
      <c r="F144" s="96">
        <v>34.390285213973272</v>
      </c>
      <c r="G144" s="128">
        <f t="shared" si="5"/>
        <v>34.390285213973272</v>
      </c>
      <c r="I144" s="15"/>
      <c r="L144" s="5"/>
    </row>
    <row r="145" spans="2:12" ht="14.25" customHeight="1">
      <c r="B145" s="19"/>
      <c r="C145" s="97">
        <v>10516075</v>
      </c>
      <c r="D145" s="98">
        <v>75</v>
      </c>
      <c r="E145" s="98">
        <v>6</v>
      </c>
      <c r="F145" s="96">
        <v>51.711307342240914</v>
      </c>
      <c r="G145" s="128">
        <f t="shared" si="5"/>
        <v>51.711307342240914</v>
      </c>
      <c r="I145" s="15"/>
      <c r="L145" s="5"/>
    </row>
    <row r="146" spans="2:12" ht="14.25" customHeight="1">
      <c r="B146" s="19"/>
      <c r="C146" s="97">
        <v>10516090</v>
      </c>
      <c r="D146" s="98">
        <v>90</v>
      </c>
      <c r="E146" s="98">
        <v>8</v>
      </c>
      <c r="F146" s="96">
        <v>55.475105028543268</v>
      </c>
      <c r="G146" s="128">
        <f t="shared" si="5"/>
        <v>55.475105028543268</v>
      </c>
      <c r="I146" s="15"/>
      <c r="L146" s="5"/>
    </row>
    <row r="147" spans="2:12" ht="14.25" customHeight="1">
      <c r="B147" s="19"/>
      <c r="C147" s="97">
        <v>10516110</v>
      </c>
      <c r="D147" s="98">
        <v>110</v>
      </c>
      <c r="E147" s="98">
        <v>5</v>
      </c>
      <c r="F147" s="96">
        <v>79.090103220861636</v>
      </c>
      <c r="G147" s="128">
        <f t="shared" si="5"/>
        <v>79.090103220861636</v>
      </c>
      <c r="I147" s="15"/>
      <c r="L147" s="5"/>
    </row>
    <row r="148" spans="2:12" ht="14.25" customHeight="1">
      <c r="B148" s="19"/>
      <c r="C148" s="97">
        <v>10516125</v>
      </c>
      <c r="D148" s="98">
        <v>125</v>
      </c>
      <c r="E148" s="98">
        <v>1</v>
      </c>
      <c r="F148" s="96">
        <v>98.462961546009822</v>
      </c>
      <c r="G148" s="128">
        <f t="shared" si="5"/>
        <v>98.462961546009822</v>
      </c>
      <c r="I148" s="15"/>
      <c r="L148" s="5"/>
    </row>
    <row r="149" spans="2:12" ht="14.25" customHeight="1">
      <c r="B149" s="19"/>
      <c r="C149" s="97">
        <v>10516140</v>
      </c>
      <c r="D149" s="98">
        <v>140</v>
      </c>
      <c r="E149" s="98">
        <v>1</v>
      </c>
      <c r="F149" s="96">
        <v>129.54261535029241</v>
      </c>
      <c r="G149" s="128">
        <f t="shared" si="5"/>
        <v>129.54261535029241</v>
      </c>
      <c r="I149" s="15"/>
      <c r="L149" s="5"/>
    </row>
    <row r="150" spans="2:12" ht="14.25" customHeight="1">
      <c r="B150" s="19"/>
      <c r="C150" s="97">
        <v>10516160</v>
      </c>
      <c r="D150" s="98">
        <v>160</v>
      </c>
      <c r="E150" s="98">
        <v>1</v>
      </c>
      <c r="F150" s="96">
        <v>142.23127109541872</v>
      </c>
      <c r="G150" s="128">
        <f t="shared" si="5"/>
        <v>142.23127109541872</v>
      </c>
      <c r="I150" s="15"/>
      <c r="L150" s="5"/>
    </row>
    <row r="151" spans="2:12" ht="14.25" customHeight="1">
      <c r="B151" s="19"/>
      <c r="C151" s="97">
        <v>10516180</v>
      </c>
      <c r="D151" s="98">
        <v>180</v>
      </c>
      <c r="E151" s="98">
        <v>1</v>
      </c>
      <c r="F151" s="96">
        <v>221.52278155033</v>
      </c>
      <c r="G151" s="128">
        <f t="shared" si="5"/>
        <v>221.52278155033</v>
      </c>
      <c r="I151" s="15"/>
      <c r="L151" s="5"/>
    </row>
    <row r="152" spans="2:12" ht="14.25" customHeight="1">
      <c r="B152" s="19"/>
      <c r="C152" s="97">
        <v>10516200</v>
      </c>
      <c r="D152" s="98">
        <v>200</v>
      </c>
      <c r="E152" s="98">
        <v>1</v>
      </c>
      <c r="F152" s="96">
        <v>256.89492703029521</v>
      </c>
      <c r="G152" s="128">
        <f t="shared" si="5"/>
        <v>256.89492703029521</v>
      </c>
      <c r="I152" s="15"/>
      <c r="L152" s="5"/>
    </row>
    <row r="153" spans="2:12" ht="14.25" customHeight="1">
      <c r="B153" s="19"/>
      <c r="C153" s="97">
        <v>10516225</v>
      </c>
      <c r="D153" s="98">
        <v>225</v>
      </c>
      <c r="E153" s="98">
        <v>1</v>
      </c>
      <c r="F153" s="96">
        <v>561.94004583658568</v>
      </c>
      <c r="G153" s="128">
        <f t="shared" si="5"/>
        <v>561.94004583658568</v>
      </c>
      <c r="I153" s="15"/>
      <c r="L153" s="5"/>
    </row>
    <row r="154" spans="2:12" ht="14.25" customHeight="1">
      <c r="B154" s="19"/>
      <c r="C154" s="97">
        <v>10516250</v>
      </c>
      <c r="D154" s="98">
        <v>250</v>
      </c>
      <c r="E154" s="98">
        <v>1</v>
      </c>
      <c r="F154" s="96">
        <v>666.61167169444798</v>
      </c>
      <c r="G154" s="128">
        <f t="shared" si="5"/>
        <v>666.61167169444798</v>
      </c>
      <c r="I154" s="15"/>
      <c r="L154" s="5"/>
    </row>
    <row r="155" spans="2:12" ht="14.25" customHeight="1">
      <c r="B155" s="19"/>
      <c r="C155" s="97">
        <v>10516315</v>
      </c>
      <c r="D155" s="98">
        <v>315</v>
      </c>
      <c r="E155" s="98">
        <v>1</v>
      </c>
      <c r="F155" s="96">
        <v>918.58143082417598</v>
      </c>
      <c r="G155" s="128">
        <f t="shared" si="5"/>
        <v>918.58143082417587</v>
      </c>
      <c r="I155" s="15"/>
      <c r="L155" s="5"/>
    </row>
    <row r="156" spans="2:12" ht="14.25" customHeight="1" thickBot="1">
      <c r="B156" s="49"/>
      <c r="C156" s="112"/>
      <c r="D156" s="113"/>
      <c r="E156" s="113"/>
      <c r="F156" s="114"/>
      <c r="G156" s="115"/>
      <c r="I156" s="15"/>
      <c r="L156" s="5"/>
    </row>
    <row r="157" spans="2:12" ht="14.25" customHeight="1" thickBot="1">
      <c r="B157" s="26"/>
      <c r="C157" s="27"/>
      <c r="D157" s="109"/>
      <c r="E157" s="109"/>
      <c r="F157" s="110"/>
      <c r="G157" s="111"/>
      <c r="I157" s="15"/>
    </row>
    <row r="158" spans="2:12" ht="14.25" customHeight="1">
      <c r="B158" s="44"/>
      <c r="C158" s="101"/>
      <c r="D158" s="102"/>
      <c r="E158" s="102"/>
      <c r="F158" s="103"/>
      <c r="G158" s="104"/>
      <c r="I158" s="15"/>
    </row>
    <row r="159" spans="2:12" ht="14.25" customHeight="1">
      <c r="B159" s="21"/>
      <c r="C159" s="150"/>
      <c r="D159" s="30"/>
      <c r="E159" s="30"/>
      <c r="F159" s="31"/>
      <c r="G159" s="152"/>
      <c r="I159" s="15"/>
    </row>
    <row r="160" spans="2:12" ht="14.25" customHeight="1">
      <c r="B160" s="24"/>
      <c r="C160" s="161">
        <v>10316090</v>
      </c>
      <c r="D160" s="162">
        <v>90</v>
      </c>
      <c r="E160" s="162">
        <v>8</v>
      </c>
      <c r="F160" s="127">
        <v>128.66145870132533</v>
      </c>
      <c r="G160" s="128">
        <f>F160*(100-$G$5)/100</f>
        <v>128.66145870132533</v>
      </c>
      <c r="I160" s="15"/>
    </row>
    <row r="161" spans="2:12" ht="14.25" customHeight="1">
      <c r="B161" s="4" t="s">
        <v>1456</v>
      </c>
      <c r="C161" s="153">
        <v>10316110</v>
      </c>
      <c r="D161" s="154">
        <v>110</v>
      </c>
      <c r="E161" s="154">
        <v>6</v>
      </c>
      <c r="F161" s="96">
        <v>189.63749880984892</v>
      </c>
      <c r="G161" s="128">
        <f t="shared" ref="G161:G166" si="6">F161*(100-$G$5)/100</f>
        <v>189.63749880984892</v>
      </c>
      <c r="I161" s="15"/>
    </row>
    <row r="162" spans="2:12" ht="14.25" customHeight="1">
      <c r="B162" s="21"/>
      <c r="C162" s="153">
        <v>10316125</v>
      </c>
      <c r="D162" s="154">
        <v>125</v>
      </c>
      <c r="E162" s="154">
        <v>4</v>
      </c>
      <c r="F162" s="96">
        <v>258.7831198495104</v>
      </c>
      <c r="G162" s="128">
        <f t="shared" si="6"/>
        <v>258.7831198495104</v>
      </c>
      <c r="I162" s="15"/>
    </row>
    <row r="163" spans="2:12" ht="14.25" customHeight="1">
      <c r="B163" s="21"/>
      <c r="C163" s="153">
        <v>10316160</v>
      </c>
      <c r="D163" s="154">
        <v>160</v>
      </c>
      <c r="E163" s="154">
        <v>5</v>
      </c>
      <c r="F163" s="96">
        <v>493.28408004391304</v>
      </c>
      <c r="G163" s="128">
        <f t="shared" si="6"/>
        <v>493.28408004391304</v>
      </c>
      <c r="I163" s="15"/>
      <c r="L163" s="5"/>
    </row>
    <row r="164" spans="2:12" ht="14.25" customHeight="1">
      <c r="B164" s="21"/>
      <c r="C164" s="153">
        <v>10316180</v>
      </c>
      <c r="D164" s="154">
        <v>180</v>
      </c>
      <c r="E164" s="154">
        <v>3</v>
      </c>
      <c r="F164" s="96">
        <v>626.91777983583836</v>
      </c>
      <c r="G164" s="128">
        <f t="shared" si="6"/>
        <v>626.91777983583836</v>
      </c>
      <c r="I164" s="15"/>
      <c r="L164" s="5"/>
    </row>
    <row r="165" spans="2:12" ht="14.25" customHeight="1">
      <c r="B165" s="21"/>
      <c r="C165" s="161">
        <v>10316200</v>
      </c>
      <c r="D165" s="162">
        <v>200</v>
      </c>
      <c r="E165" s="162">
        <v>1</v>
      </c>
      <c r="F165" s="127">
        <v>855.74157362046719</v>
      </c>
      <c r="G165" s="128">
        <f t="shared" si="6"/>
        <v>855.74157362046719</v>
      </c>
      <c r="I165" s="15"/>
      <c r="L165" s="5"/>
    </row>
    <row r="166" spans="2:12" ht="14.25" customHeight="1">
      <c r="B166" s="21"/>
      <c r="C166" s="153">
        <v>10316225</v>
      </c>
      <c r="D166" s="154">
        <v>225</v>
      </c>
      <c r="E166" s="154">
        <v>1</v>
      </c>
      <c r="F166" s="96">
        <v>925.81870311760827</v>
      </c>
      <c r="G166" s="128">
        <f t="shared" si="6"/>
        <v>925.81870311760827</v>
      </c>
      <c r="I166" s="15"/>
      <c r="L166" s="5"/>
    </row>
    <row r="167" spans="2:12" ht="14.25" customHeight="1">
      <c r="B167" s="21"/>
      <c r="C167" s="163"/>
      <c r="D167" s="158"/>
      <c r="E167" s="158"/>
      <c r="F167" s="31"/>
      <c r="G167" s="152"/>
      <c r="I167" s="15"/>
      <c r="L167" s="5"/>
    </row>
    <row r="168" spans="2:12" ht="14.25" customHeight="1">
      <c r="B168" s="21"/>
      <c r="C168" s="163"/>
      <c r="D168" s="158"/>
      <c r="E168" s="158"/>
      <c r="F168" s="31"/>
      <c r="G168" s="152"/>
      <c r="I168" s="15"/>
      <c r="L168" s="5"/>
    </row>
    <row r="169" spans="2:12" ht="14.25" customHeight="1" thickBot="1">
      <c r="B169" s="23"/>
      <c r="C169" s="164"/>
      <c r="D169" s="165"/>
      <c r="E169" s="165"/>
      <c r="F169" s="114"/>
      <c r="G169" s="115"/>
      <c r="I169" s="15"/>
      <c r="L169" s="5"/>
    </row>
    <row r="170" spans="2:12" ht="14.25" customHeight="1">
      <c r="B170" s="12"/>
      <c r="C170" s="163"/>
      <c r="D170" s="158"/>
      <c r="E170" s="158"/>
      <c r="F170" s="31"/>
      <c r="G170" s="472"/>
      <c r="I170" s="15"/>
      <c r="L170" s="5"/>
    </row>
    <row r="171" spans="2:12" ht="14.25" customHeight="1">
      <c r="B171" s="12"/>
      <c r="C171" s="163"/>
      <c r="D171" s="158"/>
      <c r="E171" s="158"/>
      <c r="F171" s="31"/>
      <c r="G171" s="472"/>
      <c r="I171" s="15"/>
      <c r="L171" s="5"/>
    </row>
    <row r="172" spans="2:12" ht="14.25" customHeight="1" thickBot="1">
      <c r="B172" s="26"/>
      <c r="C172" s="27"/>
      <c r="D172" s="27"/>
      <c r="E172" s="27"/>
      <c r="F172" s="111"/>
      <c r="G172" s="111"/>
      <c r="I172" s="15"/>
    </row>
    <row r="173" spans="2:12" ht="14.25" customHeight="1">
      <c r="B173" s="18"/>
      <c r="C173" s="101"/>
      <c r="D173" s="102"/>
      <c r="E173" s="102"/>
      <c r="F173" s="103"/>
      <c r="G173" s="104"/>
      <c r="I173" s="15"/>
    </row>
    <row r="174" spans="2:12" ht="14.25" customHeight="1">
      <c r="B174" s="24"/>
      <c r="C174" s="105">
        <v>11116110</v>
      </c>
      <c r="D174" s="106">
        <v>110</v>
      </c>
      <c r="E174" s="106">
        <v>6</v>
      </c>
      <c r="F174" s="127">
        <v>187.14831482487168</v>
      </c>
      <c r="G174" s="128">
        <f>F174*(100-$G$5)/100</f>
        <v>187.14831482487168</v>
      </c>
      <c r="I174" s="15"/>
    </row>
    <row r="175" spans="2:12" ht="14.25" customHeight="1">
      <c r="B175" s="4" t="s">
        <v>1457</v>
      </c>
      <c r="C175" s="97">
        <v>11116125</v>
      </c>
      <c r="D175" s="98">
        <v>125</v>
      </c>
      <c r="E175" s="98">
        <v>4</v>
      </c>
      <c r="F175" s="96">
        <v>272.18928886593847</v>
      </c>
      <c r="G175" s="128">
        <f t="shared" ref="G175:G178" si="7">F175*(100-$G$5)/100</f>
        <v>272.18928886593847</v>
      </c>
      <c r="I175" s="15"/>
    </row>
    <row r="176" spans="2:12" ht="14.25" customHeight="1">
      <c r="B176" s="21"/>
      <c r="C176" s="97">
        <v>11116160</v>
      </c>
      <c r="D176" s="98">
        <v>160</v>
      </c>
      <c r="E176" s="98">
        <v>5</v>
      </c>
      <c r="F176" s="96">
        <v>481.81645565521262</v>
      </c>
      <c r="G176" s="128">
        <f t="shared" si="7"/>
        <v>481.81645565521262</v>
      </c>
      <c r="I176" s="15"/>
    </row>
    <row r="177" spans="2:12" ht="14.25" customHeight="1">
      <c r="B177" s="21"/>
      <c r="C177" s="97">
        <v>11116180</v>
      </c>
      <c r="D177" s="98">
        <v>180</v>
      </c>
      <c r="E177" s="98">
        <v>3</v>
      </c>
      <c r="F177" s="96">
        <v>677.53393534293468</v>
      </c>
      <c r="G177" s="128">
        <f t="shared" si="7"/>
        <v>677.53393534293468</v>
      </c>
      <c r="I177" s="15"/>
      <c r="L177" s="5"/>
    </row>
    <row r="178" spans="2:12" ht="14.25" customHeight="1">
      <c r="B178" s="21"/>
      <c r="C178" s="97">
        <v>11116225</v>
      </c>
      <c r="D178" s="98">
        <v>225</v>
      </c>
      <c r="E178" s="98">
        <v>1</v>
      </c>
      <c r="F178" s="96">
        <v>1084.8045384955301</v>
      </c>
      <c r="G178" s="128">
        <f t="shared" si="7"/>
        <v>1084.8045384955301</v>
      </c>
      <c r="I178" s="15"/>
      <c r="L178" s="5"/>
    </row>
    <row r="179" spans="2:12" ht="14.25" customHeight="1">
      <c r="B179" s="21"/>
      <c r="C179" s="150"/>
      <c r="D179" s="30"/>
      <c r="E179" s="30"/>
      <c r="F179" s="31"/>
      <c r="G179" s="152"/>
      <c r="I179" s="15"/>
    </row>
    <row r="180" spans="2:12" ht="14.25" customHeight="1">
      <c r="B180" s="21"/>
      <c r="C180" s="150"/>
      <c r="D180" s="30"/>
      <c r="E180" s="30"/>
      <c r="F180" s="31"/>
      <c r="G180" s="152"/>
      <c r="I180" s="15"/>
    </row>
    <row r="181" spans="2:12" ht="14.25" customHeight="1">
      <c r="B181" s="21"/>
      <c r="C181" s="150"/>
      <c r="D181" s="30"/>
      <c r="E181" s="30"/>
      <c r="F181" s="31"/>
      <c r="G181" s="152"/>
      <c r="I181" s="15"/>
    </row>
    <row r="182" spans="2:12" ht="14.25" customHeight="1" thickBot="1">
      <c r="B182" s="23"/>
      <c r="C182" s="112"/>
      <c r="D182" s="113"/>
      <c r="E182" s="113"/>
      <c r="F182" s="114"/>
      <c r="G182" s="115"/>
      <c r="I182" s="15"/>
    </row>
    <row r="183" spans="2:12" ht="14.25" customHeight="1" thickBot="1">
      <c r="B183" s="26"/>
      <c r="C183" s="27"/>
      <c r="D183" s="109"/>
      <c r="E183" s="109"/>
      <c r="F183" s="110"/>
      <c r="G183" s="111"/>
      <c r="I183" s="15"/>
    </row>
    <row r="184" spans="2:12" ht="14.25" customHeight="1">
      <c r="B184" s="44"/>
      <c r="C184" s="101"/>
      <c r="D184" s="102"/>
      <c r="E184" s="102"/>
      <c r="F184" s="103"/>
      <c r="G184" s="104"/>
      <c r="I184" s="15"/>
    </row>
    <row r="185" spans="2:12" ht="14.25" customHeight="1">
      <c r="B185" s="24"/>
      <c r="C185" s="161">
        <v>10216025</v>
      </c>
      <c r="D185" s="162">
        <v>25</v>
      </c>
      <c r="E185" s="162">
        <v>20</v>
      </c>
      <c r="F185" s="127">
        <v>16.99373537293701</v>
      </c>
      <c r="G185" s="128">
        <f>F185*(100-$G$5)/100</f>
        <v>16.99373537293701</v>
      </c>
      <c r="I185" s="15"/>
    </row>
    <row r="186" spans="2:12" ht="14.25" customHeight="1">
      <c r="B186" s="4" t="s">
        <v>1458</v>
      </c>
      <c r="C186" s="153">
        <v>10216032</v>
      </c>
      <c r="D186" s="154">
        <v>32</v>
      </c>
      <c r="E186" s="154">
        <v>18</v>
      </c>
      <c r="F186" s="96">
        <v>20.568713777317829</v>
      </c>
      <c r="G186" s="128">
        <f t="shared" ref="G186:G200" si="8">F186*(100-$G$5)/100</f>
        <v>20.568713777317829</v>
      </c>
      <c r="I186" s="15"/>
      <c r="L186" s="5"/>
    </row>
    <row r="187" spans="2:12" ht="14.25" customHeight="1">
      <c r="B187" s="21"/>
      <c r="C187" s="153">
        <v>10216040</v>
      </c>
      <c r="D187" s="154">
        <v>40</v>
      </c>
      <c r="E187" s="154">
        <v>10</v>
      </c>
      <c r="F187" s="96">
        <v>27.378795878620735</v>
      </c>
      <c r="G187" s="128">
        <f t="shared" si="8"/>
        <v>27.378795878620735</v>
      </c>
      <c r="I187" s="15"/>
      <c r="L187" s="5"/>
    </row>
    <row r="188" spans="2:12" ht="14.25" customHeight="1">
      <c r="B188" s="21"/>
      <c r="C188" s="153">
        <v>10216050</v>
      </c>
      <c r="D188" s="154">
        <v>50</v>
      </c>
      <c r="E188" s="154">
        <v>14</v>
      </c>
      <c r="F188" s="96">
        <v>29.619451357422804</v>
      </c>
      <c r="G188" s="128">
        <f t="shared" si="8"/>
        <v>29.619451357422804</v>
      </c>
      <c r="I188" s="15"/>
      <c r="L188" s="5"/>
    </row>
    <row r="189" spans="2:12" ht="14.25" customHeight="1">
      <c r="B189" s="21"/>
      <c r="C189" s="153">
        <v>10216063</v>
      </c>
      <c r="D189" s="154">
        <v>63</v>
      </c>
      <c r="E189" s="154">
        <v>8</v>
      </c>
      <c r="F189" s="96">
        <v>32.728675533063864</v>
      </c>
      <c r="G189" s="128">
        <f t="shared" si="8"/>
        <v>32.728675533063864</v>
      </c>
      <c r="I189" s="15"/>
      <c r="L189" s="5"/>
    </row>
    <row r="190" spans="2:12" ht="14.25" customHeight="1">
      <c r="B190" s="21"/>
      <c r="C190" s="153">
        <v>10216075</v>
      </c>
      <c r="D190" s="154">
        <v>75</v>
      </c>
      <c r="E190" s="154">
        <v>4</v>
      </c>
      <c r="F190" s="96">
        <v>47.871981943169978</v>
      </c>
      <c r="G190" s="128">
        <f t="shared" si="8"/>
        <v>47.871981943169978</v>
      </c>
      <c r="I190" s="15"/>
      <c r="L190" s="5"/>
    </row>
    <row r="191" spans="2:12" ht="14.25" customHeight="1">
      <c r="B191" s="21"/>
      <c r="C191" s="153">
        <v>10216090</v>
      </c>
      <c r="D191" s="154">
        <v>90</v>
      </c>
      <c r="E191" s="154">
        <v>6</v>
      </c>
      <c r="F191" s="96">
        <v>55.475105028543268</v>
      </c>
      <c r="G191" s="128">
        <f t="shared" si="8"/>
        <v>55.475105028543268</v>
      </c>
      <c r="I191" s="15"/>
      <c r="L191" s="5"/>
    </row>
    <row r="192" spans="2:12" ht="14.25" customHeight="1">
      <c r="B192" s="21"/>
      <c r="C192" s="153">
        <v>10216110</v>
      </c>
      <c r="D192" s="154">
        <v>110</v>
      </c>
      <c r="E192" s="154">
        <v>4</v>
      </c>
      <c r="F192" s="96">
        <v>78.297062236791248</v>
      </c>
      <c r="G192" s="128">
        <f t="shared" si="8"/>
        <v>78.297062236791248</v>
      </c>
      <c r="I192" s="15"/>
      <c r="L192" s="5"/>
    </row>
    <row r="193" spans="2:12" ht="14.25" customHeight="1">
      <c r="B193" s="21"/>
      <c r="C193" s="153">
        <v>10216125</v>
      </c>
      <c r="D193" s="154">
        <v>125</v>
      </c>
      <c r="E193" s="154">
        <v>1</v>
      </c>
      <c r="F193" s="96">
        <v>103.01980021638258</v>
      </c>
      <c r="G193" s="128">
        <f t="shared" si="8"/>
        <v>103.01980021638258</v>
      </c>
      <c r="I193" s="15"/>
      <c r="L193" s="5"/>
    </row>
    <row r="194" spans="2:12" ht="14.25" customHeight="1">
      <c r="B194" s="21"/>
      <c r="C194" s="153">
        <v>10216140</v>
      </c>
      <c r="D194" s="154">
        <v>140</v>
      </c>
      <c r="E194" s="154">
        <v>1</v>
      </c>
      <c r="F194" s="96">
        <v>136.27716973882673</v>
      </c>
      <c r="G194" s="128">
        <f t="shared" si="8"/>
        <v>136.27716973882673</v>
      </c>
      <c r="I194" s="15"/>
      <c r="L194" s="5"/>
    </row>
    <row r="195" spans="2:12" ht="14.25" customHeight="1">
      <c r="B195" s="21"/>
      <c r="C195" s="153">
        <v>10216160</v>
      </c>
      <c r="D195" s="154">
        <v>160</v>
      </c>
      <c r="E195" s="154">
        <v>1</v>
      </c>
      <c r="F195" s="96">
        <v>173.71373936780054</v>
      </c>
      <c r="G195" s="128">
        <f t="shared" si="8"/>
        <v>173.71373936780054</v>
      </c>
      <c r="I195" s="15"/>
      <c r="L195" s="5"/>
    </row>
    <row r="196" spans="2:12" ht="14.25" customHeight="1">
      <c r="B196" s="21"/>
      <c r="C196" s="153">
        <v>10216180</v>
      </c>
      <c r="D196" s="154">
        <v>180</v>
      </c>
      <c r="E196" s="154">
        <v>1</v>
      </c>
      <c r="F196" s="96">
        <v>236.1248060189277</v>
      </c>
      <c r="G196" s="128">
        <f t="shared" si="8"/>
        <v>236.1248060189277</v>
      </c>
      <c r="I196" s="15"/>
      <c r="L196" s="5"/>
    </row>
    <row r="197" spans="2:12" ht="14.25" customHeight="1">
      <c r="B197" s="21"/>
      <c r="C197" s="153">
        <v>10216200</v>
      </c>
      <c r="D197" s="154">
        <v>200</v>
      </c>
      <c r="E197" s="154">
        <v>1</v>
      </c>
      <c r="F197" s="96">
        <v>276.59507211077403</v>
      </c>
      <c r="G197" s="128">
        <f t="shared" si="8"/>
        <v>276.59507211077403</v>
      </c>
      <c r="I197" s="15"/>
      <c r="L197" s="5"/>
    </row>
    <row r="198" spans="2:12" ht="14.25" customHeight="1">
      <c r="B198" s="21"/>
      <c r="C198" s="97">
        <v>10216225</v>
      </c>
      <c r="D198" s="98">
        <v>225</v>
      </c>
      <c r="E198" s="98">
        <v>1</v>
      </c>
      <c r="F198" s="96">
        <v>575.12965090283831</v>
      </c>
      <c r="G198" s="128">
        <f t="shared" si="8"/>
        <v>575.12965090283831</v>
      </c>
      <c r="I198" s="15"/>
      <c r="L198" s="5"/>
    </row>
    <row r="199" spans="2:12" ht="14.25" customHeight="1">
      <c r="B199" s="50"/>
      <c r="C199" s="97">
        <v>10216250</v>
      </c>
      <c r="D199" s="98">
        <v>250</v>
      </c>
      <c r="E199" s="98">
        <v>1</v>
      </c>
      <c r="F199" s="127">
        <v>681.42040686593407</v>
      </c>
      <c r="G199" s="128">
        <f t="shared" si="8"/>
        <v>681.42040686593407</v>
      </c>
      <c r="I199" s="15"/>
      <c r="L199" s="5"/>
    </row>
    <row r="200" spans="2:12" ht="14.25" customHeight="1">
      <c r="B200" s="50"/>
      <c r="C200" s="97">
        <v>10216315</v>
      </c>
      <c r="D200" s="98">
        <v>315</v>
      </c>
      <c r="E200" s="98">
        <v>1</v>
      </c>
      <c r="F200" s="96">
        <v>995.40824140219797</v>
      </c>
      <c r="G200" s="128">
        <f t="shared" si="8"/>
        <v>995.40824140219809</v>
      </c>
      <c r="I200" s="15"/>
      <c r="L200" s="5"/>
    </row>
    <row r="201" spans="2:12" ht="14.25" customHeight="1" thickBot="1">
      <c r="B201" s="52"/>
      <c r="C201" s="112"/>
      <c r="D201" s="113"/>
      <c r="E201" s="113"/>
      <c r="F201" s="114"/>
      <c r="G201" s="115"/>
      <c r="I201" s="15"/>
      <c r="L201" s="5"/>
    </row>
    <row r="202" spans="2:12" ht="14.25" customHeight="1" thickBot="1">
      <c r="C202" s="27"/>
      <c r="D202" s="109"/>
      <c r="E202" s="109"/>
      <c r="F202" s="110"/>
      <c r="G202" s="111"/>
      <c r="I202" s="15"/>
      <c r="L202" s="5"/>
    </row>
    <row r="203" spans="2:12" ht="14.25" customHeight="1">
      <c r="B203" s="18"/>
      <c r="C203" s="101"/>
      <c r="D203" s="102"/>
      <c r="E203" s="102"/>
      <c r="F203" s="103"/>
      <c r="G203" s="104"/>
      <c r="I203" s="15"/>
      <c r="L203" s="5"/>
    </row>
    <row r="204" spans="2:12" ht="14.25" customHeight="1">
      <c r="B204" s="50"/>
      <c r="C204" s="132">
        <v>108163220</v>
      </c>
      <c r="D204" s="133" t="s">
        <v>96</v>
      </c>
      <c r="E204" s="133">
        <v>16</v>
      </c>
      <c r="F204" s="134" t="s">
        <v>1459</v>
      </c>
      <c r="G204" s="135" t="str">
        <f>F204</f>
        <v>on request</v>
      </c>
      <c r="I204" s="15"/>
    </row>
    <row r="205" spans="2:12" ht="14.25" customHeight="1">
      <c r="B205" s="2" t="s">
        <v>1466</v>
      </c>
      <c r="C205" s="130">
        <v>108163225</v>
      </c>
      <c r="D205" s="131" t="s">
        <v>97</v>
      </c>
      <c r="E205" s="131">
        <v>16</v>
      </c>
      <c r="F205" s="136" t="s">
        <v>1459</v>
      </c>
      <c r="G205" s="137" t="str">
        <f>F205</f>
        <v>on request</v>
      </c>
      <c r="I205" s="15"/>
      <c r="L205" s="5"/>
    </row>
    <row r="206" spans="2:12" ht="14.25" customHeight="1">
      <c r="B206" s="1"/>
      <c r="C206" s="130">
        <v>108164020</v>
      </c>
      <c r="D206" s="131" t="s">
        <v>158</v>
      </c>
      <c r="E206" s="131">
        <v>16</v>
      </c>
      <c r="F206" s="136" t="s">
        <v>1459</v>
      </c>
      <c r="G206" s="137" t="str">
        <f>F206</f>
        <v>on request</v>
      </c>
      <c r="I206" s="15"/>
      <c r="L206" s="5"/>
    </row>
    <row r="207" spans="2:12" ht="14.25" customHeight="1">
      <c r="B207" s="1"/>
      <c r="C207" s="130">
        <v>108164025</v>
      </c>
      <c r="D207" s="131" t="s">
        <v>98</v>
      </c>
      <c r="E207" s="131">
        <v>16</v>
      </c>
      <c r="F207" s="136" t="s">
        <v>1459</v>
      </c>
      <c r="G207" s="137" t="str">
        <f>F207</f>
        <v>on request</v>
      </c>
      <c r="I207" s="15"/>
      <c r="L207" s="5"/>
    </row>
    <row r="208" spans="2:12" ht="14.25" customHeight="1">
      <c r="B208" s="19"/>
      <c r="C208" s="130">
        <v>108164032</v>
      </c>
      <c r="D208" s="131" t="s">
        <v>99</v>
      </c>
      <c r="E208" s="131">
        <v>10</v>
      </c>
      <c r="F208" s="136" t="s">
        <v>1459</v>
      </c>
      <c r="G208" s="137" t="str">
        <f>F208</f>
        <v>on request</v>
      </c>
      <c r="I208" s="15"/>
      <c r="L208" s="5"/>
    </row>
    <row r="209" spans="2:12" ht="14.25" customHeight="1">
      <c r="B209" s="19"/>
      <c r="C209" s="130">
        <v>108165025</v>
      </c>
      <c r="D209" s="131" t="s">
        <v>159</v>
      </c>
      <c r="E209" s="131">
        <v>6</v>
      </c>
      <c r="F209" s="136" t="s">
        <v>1459</v>
      </c>
      <c r="G209" s="137" t="str">
        <f t="shared" ref="G209:G216" si="9">F209</f>
        <v>on request</v>
      </c>
      <c r="I209" s="15"/>
      <c r="L209" s="5"/>
    </row>
    <row r="210" spans="2:12" ht="14.25" customHeight="1">
      <c r="B210" s="19"/>
      <c r="C210" s="130">
        <v>108165032</v>
      </c>
      <c r="D210" s="131" t="s">
        <v>100</v>
      </c>
      <c r="E210" s="131">
        <v>6</v>
      </c>
      <c r="F210" s="136" t="s">
        <v>1459</v>
      </c>
      <c r="G210" s="137" t="str">
        <f t="shared" si="9"/>
        <v>on request</v>
      </c>
      <c r="I210" s="15"/>
      <c r="L210" s="5"/>
    </row>
    <row r="211" spans="2:12" ht="14.25" customHeight="1">
      <c r="B211" s="19"/>
      <c r="C211" s="130">
        <v>108165040</v>
      </c>
      <c r="D211" s="131" t="s">
        <v>101</v>
      </c>
      <c r="E211" s="131">
        <v>6</v>
      </c>
      <c r="F211" s="136" t="s">
        <v>1459</v>
      </c>
      <c r="G211" s="137" t="str">
        <f t="shared" si="9"/>
        <v>on request</v>
      </c>
      <c r="I211" s="15"/>
      <c r="L211" s="5"/>
    </row>
    <row r="212" spans="2:12" ht="14.25" customHeight="1">
      <c r="B212" s="19"/>
      <c r="C212" s="130">
        <v>108166332</v>
      </c>
      <c r="D212" s="131" t="s">
        <v>270</v>
      </c>
      <c r="E212" s="131">
        <v>8</v>
      </c>
      <c r="F212" s="136" t="s">
        <v>1459</v>
      </c>
      <c r="G212" s="137" t="str">
        <f t="shared" si="9"/>
        <v>on request</v>
      </c>
      <c r="I212" s="15"/>
      <c r="L212" s="5"/>
    </row>
    <row r="213" spans="2:12" ht="14.25" customHeight="1">
      <c r="B213" s="19"/>
      <c r="C213" s="130">
        <v>108166340</v>
      </c>
      <c r="D213" s="131" t="s">
        <v>102</v>
      </c>
      <c r="E213" s="131">
        <v>8</v>
      </c>
      <c r="F213" s="136" t="s">
        <v>1459</v>
      </c>
      <c r="G213" s="137" t="str">
        <f t="shared" si="9"/>
        <v>on request</v>
      </c>
      <c r="I213" s="15"/>
      <c r="L213" s="5"/>
    </row>
    <row r="214" spans="2:12" ht="14.25" customHeight="1">
      <c r="B214" s="19"/>
      <c r="C214" s="130">
        <v>108166350</v>
      </c>
      <c r="D214" s="131" t="s">
        <v>103</v>
      </c>
      <c r="E214" s="131">
        <v>8</v>
      </c>
      <c r="F214" s="136" t="s">
        <v>1459</v>
      </c>
      <c r="G214" s="137" t="str">
        <f t="shared" si="9"/>
        <v>on request</v>
      </c>
      <c r="I214" s="15"/>
      <c r="L214" s="5"/>
    </row>
    <row r="215" spans="2:12" ht="14.25" customHeight="1">
      <c r="B215" s="19"/>
      <c r="C215" s="130">
        <v>108167563</v>
      </c>
      <c r="D215" s="131" t="s">
        <v>104</v>
      </c>
      <c r="E215" s="131">
        <v>8</v>
      </c>
      <c r="F215" s="136" t="s">
        <v>1459</v>
      </c>
      <c r="G215" s="137" t="str">
        <f t="shared" si="9"/>
        <v>on request</v>
      </c>
      <c r="I215" s="15"/>
      <c r="L215" s="5"/>
    </row>
    <row r="216" spans="2:12" ht="14.25" customHeight="1">
      <c r="B216" s="19"/>
      <c r="C216" s="130">
        <v>108169050</v>
      </c>
      <c r="D216" s="131" t="s">
        <v>163</v>
      </c>
      <c r="E216" s="131">
        <v>8</v>
      </c>
      <c r="F216" s="136" t="s">
        <v>1459</v>
      </c>
      <c r="G216" s="137" t="str">
        <f t="shared" si="9"/>
        <v>on request</v>
      </c>
      <c r="I216" s="15"/>
      <c r="L216" s="5"/>
    </row>
    <row r="217" spans="2:12" ht="14.25" customHeight="1">
      <c r="B217" s="19"/>
      <c r="C217" s="97">
        <v>108169063</v>
      </c>
      <c r="D217" s="98" t="s">
        <v>162</v>
      </c>
      <c r="E217" s="98">
        <v>8</v>
      </c>
      <c r="F217" s="96">
        <v>67.575000000000003</v>
      </c>
      <c r="G217" s="128">
        <f>F217*(100-$G$5)/100</f>
        <v>67.575000000000003</v>
      </c>
      <c r="I217" s="15"/>
      <c r="L217" s="5"/>
    </row>
    <row r="218" spans="2:12" ht="14.25" customHeight="1">
      <c r="B218" s="19"/>
      <c r="C218" s="130">
        <v>108169075</v>
      </c>
      <c r="D218" s="131" t="s">
        <v>161</v>
      </c>
      <c r="E218" s="131">
        <v>6</v>
      </c>
      <c r="F218" s="136" t="s">
        <v>1459</v>
      </c>
      <c r="G218" s="137" t="str">
        <f>F218</f>
        <v>on request</v>
      </c>
      <c r="I218" s="15"/>
      <c r="L218" s="5"/>
    </row>
    <row r="219" spans="2:12" ht="14.25" customHeight="1">
      <c r="B219" s="19"/>
      <c r="C219" s="97">
        <v>1081611063</v>
      </c>
      <c r="D219" s="98" t="s">
        <v>165</v>
      </c>
      <c r="E219" s="98">
        <v>4</v>
      </c>
      <c r="F219" s="96">
        <v>94.191600000000008</v>
      </c>
      <c r="G219" s="128">
        <f>F219*(100-$G$5)/100</f>
        <v>94.191600000000022</v>
      </c>
      <c r="I219" s="15"/>
      <c r="L219" s="5"/>
    </row>
    <row r="220" spans="2:12" ht="14.25" customHeight="1">
      <c r="B220" s="19"/>
      <c r="C220" s="97">
        <v>1081611090</v>
      </c>
      <c r="D220" s="98" t="s">
        <v>105</v>
      </c>
      <c r="E220" s="98">
        <v>4</v>
      </c>
      <c r="F220" s="96">
        <v>94.191600000000008</v>
      </c>
      <c r="G220" s="128">
        <f>F220*(100-$G$5)/100</f>
        <v>94.191600000000022</v>
      </c>
      <c r="I220" s="15"/>
      <c r="L220" s="5"/>
    </row>
    <row r="221" spans="2:12" ht="14.25" customHeight="1">
      <c r="B221" s="19"/>
      <c r="C221" s="130">
        <v>1081612590</v>
      </c>
      <c r="D221" s="131" t="s">
        <v>271</v>
      </c>
      <c r="E221" s="131">
        <v>1</v>
      </c>
      <c r="F221" s="136" t="s">
        <v>1459</v>
      </c>
      <c r="G221" s="135" t="str">
        <f t="shared" ref="G221:G222" si="10">F221</f>
        <v>on request</v>
      </c>
      <c r="I221" s="15"/>
      <c r="L221" s="5"/>
    </row>
    <row r="222" spans="2:12" ht="14.25" customHeight="1">
      <c r="B222" s="19"/>
      <c r="C222" s="130">
        <v>10816125110</v>
      </c>
      <c r="D222" s="131" t="s">
        <v>272</v>
      </c>
      <c r="E222" s="131">
        <v>1</v>
      </c>
      <c r="F222" s="136" t="s">
        <v>1459</v>
      </c>
      <c r="G222" s="135" t="str">
        <f t="shared" si="10"/>
        <v>on request</v>
      </c>
      <c r="I222" s="15"/>
      <c r="L222" s="5"/>
    </row>
    <row r="223" spans="2:12" ht="14.25" customHeight="1">
      <c r="B223" s="19"/>
      <c r="C223" s="97">
        <v>1081616090</v>
      </c>
      <c r="D223" s="98" t="s">
        <v>273</v>
      </c>
      <c r="E223" s="98">
        <v>1</v>
      </c>
      <c r="F223" s="96">
        <v>218.2646</v>
      </c>
      <c r="G223" s="129">
        <f>F223*(100-$G$5)/100</f>
        <v>218.2646</v>
      </c>
      <c r="I223" s="15"/>
      <c r="L223" s="5"/>
    </row>
    <row r="224" spans="2:12" ht="14.25" customHeight="1">
      <c r="B224" s="19"/>
      <c r="C224" s="97">
        <v>10816160110</v>
      </c>
      <c r="D224" s="98" t="s">
        <v>214</v>
      </c>
      <c r="E224" s="98">
        <v>1</v>
      </c>
      <c r="F224" s="96">
        <v>218.2646</v>
      </c>
      <c r="G224" s="129">
        <f>F224*(100-$G$5)/100</f>
        <v>218.2646</v>
      </c>
      <c r="I224" s="15"/>
      <c r="L224" s="5"/>
    </row>
    <row r="225" spans="2:12" ht="14.25" customHeight="1">
      <c r="B225" s="19"/>
      <c r="C225" s="130">
        <v>10816160125</v>
      </c>
      <c r="D225" s="131" t="s">
        <v>274</v>
      </c>
      <c r="E225" s="131">
        <v>1</v>
      </c>
      <c r="F225" s="136" t="s">
        <v>1459</v>
      </c>
      <c r="G225" s="137" t="str">
        <f>F225</f>
        <v>on request</v>
      </c>
      <c r="I225" s="15"/>
      <c r="L225" s="5"/>
    </row>
    <row r="226" spans="2:12" ht="14.25" customHeight="1">
      <c r="B226" s="19"/>
      <c r="C226" s="150"/>
      <c r="D226" s="30"/>
      <c r="E226" s="30"/>
      <c r="F226" s="31"/>
      <c r="G226" s="152"/>
      <c r="I226" s="15"/>
      <c r="L226" s="5"/>
    </row>
    <row r="227" spans="2:12" ht="14.25" customHeight="1" thickBot="1">
      <c r="B227" s="49"/>
      <c r="C227" s="112"/>
      <c r="D227" s="113"/>
      <c r="E227" s="113"/>
      <c r="F227" s="114"/>
      <c r="G227" s="115"/>
      <c r="I227" s="15"/>
      <c r="L227" s="5"/>
    </row>
    <row r="228" spans="2:12" ht="14.25" customHeight="1">
      <c r="B228" s="613"/>
      <c r="C228" s="150"/>
      <c r="D228" s="30"/>
      <c r="E228" s="30"/>
      <c r="F228" s="31"/>
      <c r="G228" s="472"/>
      <c r="I228" s="15"/>
      <c r="L228" s="5"/>
    </row>
    <row r="229" spans="2:12" ht="14.25" customHeight="1">
      <c r="B229" s="183" t="s">
        <v>1467</v>
      </c>
      <c r="C229" s="181"/>
      <c r="D229" s="181"/>
      <c r="E229" s="181"/>
      <c r="F229" s="181"/>
      <c r="G229" s="632" t="str">
        <f>MID('DISCOUNT CARD'!J9,4,2)</f>
        <v>00</v>
      </c>
      <c r="I229" s="15"/>
    </row>
    <row r="230" spans="2:12" ht="14.25" customHeight="1" thickBot="1">
      <c r="B230" s="26"/>
      <c r="C230" s="6"/>
      <c r="D230" s="7"/>
      <c r="E230" s="7"/>
      <c r="F230" s="5"/>
      <c r="G230" s="13"/>
      <c r="I230" s="15"/>
    </row>
    <row r="231" spans="2:12" ht="14.25" customHeight="1">
      <c r="B231" s="18"/>
      <c r="C231" s="965"/>
      <c r="D231" s="965"/>
      <c r="E231" s="965"/>
      <c r="F231" s="965"/>
      <c r="G231" s="966"/>
      <c r="I231" s="15"/>
    </row>
    <row r="232" spans="2:12" ht="14.25" customHeight="1">
      <c r="B232" s="2" t="s">
        <v>1471</v>
      </c>
      <c r="C232" s="967"/>
      <c r="D232" s="967"/>
      <c r="E232" s="967"/>
      <c r="F232" s="967"/>
      <c r="G232" s="968"/>
      <c r="I232" s="15"/>
    </row>
    <row r="233" spans="2:12" ht="14.25" customHeight="1">
      <c r="B233" s="2" t="s">
        <v>1469</v>
      </c>
      <c r="C233" s="967"/>
      <c r="D233" s="967"/>
      <c r="E233" s="967"/>
      <c r="F233" s="967"/>
      <c r="G233" s="968"/>
      <c r="I233" s="15"/>
    </row>
    <row r="234" spans="2:12" ht="14.25" customHeight="1">
      <c r="B234" s="50"/>
      <c r="C234" s="967"/>
      <c r="D234" s="967"/>
      <c r="E234" s="967"/>
      <c r="F234" s="967"/>
      <c r="G234" s="968"/>
      <c r="I234" s="15"/>
    </row>
    <row r="235" spans="2:12" ht="14.25" customHeight="1">
      <c r="B235" s="50"/>
      <c r="C235" s="105">
        <v>109164020</v>
      </c>
      <c r="D235" s="106" t="s">
        <v>158</v>
      </c>
      <c r="E235" s="106">
        <v>1</v>
      </c>
      <c r="F235" s="127">
        <v>68.440695720487795</v>
      </c>
      <c r="G235" s="128">
        <f>F235*(100-$G$229)/100</f>
        <v>68.440695720487795</v>
      </c>
      <c r="I235" s="15"/>
      <c r="L235" s="5"/>
    </row>
    <row r="236" spans="2:12" ht="14.25" customHeight="1">
      <c r="B236" s="50"/>
      <c r="C236" s="97">
        <v>109164025</v>
      </c>
      <c r="D236" s="98" t="s">
        <v>98</v>
      </c>
      <c r="E236" s="98">
        <v>1</v>
      </c>
      <c r="F236" s="96">
        <v>68.440695720487795</v>
      </c>
      <c r="G236" s="129">
        <f>F236*(100-$G$229)/100</f>
        <v>68.440695720487795</v>
      </c>
      <c r="I236" s="15"/>
      <c r="L236" s="5"/>
    </row>
    <row r="237" spans="2:12" ht="14.25" customHeight="1">
      <c r="B237" s="50"/>
      <c r="C237" s="97">
        <v>109164032</v>
      </c>
      <c r="D237" s="98" t="s">
        <v>99</v>
      </c>
      <c r="E237" s="98">
        <v>1</v>
      </c>
      <c r="F237" s="96">
        <v>68.440695720487795</v>
      </c>
      <c r="G237" s="129">
        <f>F237*(100-$G$229)/100</f>
        <v>68.440695720487795</v>
      </c>
      <c r="I237" s="15"/>
      <c r="L237" s="5"/>
    </row>
    <row r="238" spans="2:12" ht="14.25" customHeight="1">
      <c r="B238" s="50"/>
      <c r="C238" s="969"/>
      <c r="D238" s="969"/>
      <c r="E238" s="969"/>
      <c r="F238" s="969"/>
      <c r="G238" s="970"/>
      <c r="I238" s="15"/>
    </row>
    <row r="239" spans="2:12" ht="14.25" customHeight="1">
      <c r="B239" s="50"/>
      <c r="C239" s="969"/>
      <c r="D239" s="969"/>
      <c r="E239" s="969"/>
      <c r="F239" s="969"/>
      <c r="G239" s="970"/>
      <c r="I239" s="15"/>
    </row>
    <row r="240" spans="2:12" ht="14.25" customHeight="1">
      <c r="B240" s="50"/>
      <c r="C240" s="969"/>
      <c r="D240" s="969"/>
      <c r="E240" s="969"/>
      <c r="F240" s="969"/>
      <c r="G240" s="970"/>
      <c r="I240" s="15"/>
    </row>
    <row r="241" spans="2:12" ht="14.25" customHeight="1">
      <c r="B241" s="50"/>
      <c r="C241" s="969"/>
      <c r="D241" s="969"/>
      <c r="E241" s="969"/>
      <c r="F241" s="969"/>
      <c r="G241" s="970"/>
      <c r="I241" s="15"/>
    </row>
    <row r="242" spans="2:12" ht="14.25" customHeight="1">
      <c r="B242" s="50"/>
      <c r="C242" s="969"/>
      <c r="D242" s="969"/>
      <c r="E242" s="969"/>
      <c r="F242" s="969"/>
      <c r="G242" s="970"/>
      <c r="I242" s="15"/>
    </row>
    <row r="243" spans="2:12" ht="14.25" customHeight="1">
      <c r="B243" s="50"/>
      <c r="C243" s="969"/>
      <c r="D243" s="969"/>
      <c r="E243" s="969"/>
      <c r="F243" s="969"/>
      <c r="G243" s="970"/>
      <c r="I243" s="15"/>
    </row>
    <row r="244" spans="2:12" ht="14.25" customHeight="1">
      <c r="B244" s="50"/>
      <c r="C244" s="105">
        <v>1091611020</v>
      </c>
      <c r="D244" s="106" t="s">
        <v>280</v>
      </c>
      <c r="E244" s="106">
        <v>1</v>
      </c>
      <c r="F244" s="127">
        <v>77.56696101336135</v>
      </c>
      <c r="G244" s="128">
        <f t="shared" ref="G244:G249" si="11">F244*(100-$G$229)/100</f>
        <v>77.56696101336135</v>
      </c>
      <c r="I244" s="15"/>
      <c r="L244" s="5"/>
    </row>
    <row r="245" spans="2:12" ht="14.25" customHeight="1">
      <c r="B245" s="50"/>
      <c r="C245" s="97">
        <v>1091611025</v>
      </c>
      <c r="D245" s="98" t="s">
        <v>308</v>
      </c>
      <c r="E245" s="98">
        <v>1</v>
      </c>
      <c r="F245" s="96">
        <v>77.56696101336135</v>
      </c>
      <c r="G245" s="129">
        <f t="shared" si="11"/>
        <v>77.56696101336135</v>
      </c>
      <c r="I245" s="15"/>
      <c r="L245" s="5"/>
    </row>
    <row r="246" spans="2:12" ht="14.25" customHeight="1">
      <c r="B246" s="50"/>
      <c r="C246" s="97">
        <v>1091611032</v>
      </c>
      <c r="D246" s="98" t="s">
        <v>281</v>
      </c>
      <c r="E246" s="98">
        <v>1</v>
      </c>
      <c r="F246" s="96">
        <v>77.56696101336135</v>
      </c>
      <c r="G246" s="129">
        <f t="shared" si="11"/>
        <v>77.56696101336135</v>
      </c>
      <c r="I246" s="15"/>
      <c r="L246" s="5"/>
    </row>
    <row r="247" spans="2:12" ht="14.25" customHeight="1">
      <c r="B247" s="50"/>
      <c r="C247" s="105">
        <v>1091611040</v>
      </c>
      <c r="D247" s="106" t="s">
        <v>309</v>
      </c>
      <c r="E247" s="106">
        <v>1</v>
      </c>
      <c r="F247" s="127">
        <v>77.56696101336135</v>
      </c>
      <c r="G247" s="128">
        <f t="shared" si="11"/>
        <v>77.56696101336135</v>
      </c>
      <c r="I247" s="15"/>
      <c r="L247" s="5"/>
    </row>
    <row r="248" spans="2:12" ht="14.25" customHeight="1">
      <c r="B248" s="50"/>
      <c r="C248" s="97">
        <v>1091611050</v>
      </c>
      <c r="D248" s="98" t="s">
        <v>164</v>
      </c>
      <c r="E248" s="98">
        <v>1</v>
      </c>
      <c r="F248" s="96">
        <v>77.56696101336135</v>
      </c>
      <c r="G248" s="129">
        <f t="shared" si="11"/>
        <v>77.56696101336135</v>
      </c>
      <c r="I248" s="15"/>
      <c r="L248" s="5"/>
    </row>
    <row r="249" spans="2:12" ht="14.25" customHeight="1">
      <c r="B249" s="50"/>
      <c r="C249" s="97">
        <v>1091611063</v>
      </c>
      <c r="D249" s="98" t="s">
        <v>165</v>
      </c>
      <c r="E249" s="98">
        <v>1</v>
      </c>
      <c r="F249" s="96">
        <v>77.56696101336135</v>
      </c>
      <c r="G249" s="129">
        <f t="shared" si="11"/>
        <v>77.56696101336135</v>
      </c>
      <c r="I249" s="15"/>
      <c r="L249" s="5"/>
    </row>
    <row r="250" spans="2:12" ht="14.25" customHeight="1">
      <c r="B250" s="50"/>
      <c r="C250" s="969"/>
      <c r="D250" s="969"/>
      <c r="E250" s="969"/>
      <c r="F250" s="969"/>
      <c r="G250" s="970"/>
      <c r="I250" s="15"/>
    </row>
    <row r="251" spans="2:12" ht="14.25" customHeight="1" thickBot="1">
      <c r="B251" s="52"/>
      <c r="C251" s="971"/>
      <c r="D251" s="971"/>
      <c r="E251" s="971"/>
      <c r="F251" s="971"/>
      <c r="G251" s="972"/>
      <c r="I251" s="15"/>
    </row>
    <row r="252" spans="2:12" ht="14.25" customHeight="1" thickBot="1">
      <c r="B252" s="26"/>
      <c r="C252" s="27"/>
      <c r="D252" s="109"/>
      <c r="E252" s="109"/>
      <c r="F252" s="110"/>
      <c r="G252" s="111"/>
      <c r="I252" s="15"/>
    </row>
    <row r="253" spans="2:12" ht="14.25" customHeight="1">
      <c r="B253" s="53"/>
      <c r="C253" s="101"/>
      <c r="D253" s="102"/>
      <c r="E253" s="102"/>
      <c r="F253" s="103"/>
      <c r="G253" s="157"/>
      <c r="I253" s="15"/>
    </row>
    <row r="254" spans="2:12" ht="14.25" customHeight="1">
      <c r="B254" s="19"/>
      <c r="C254" s="150"/>
      <c r="D254" s="30"/>
      <c r="E254" s="30"/>
      <c r="F254" s="31"/>
      <c r="G254" s="160"/>
      <c r="I254" s="15"/>
    </row>
    <row r="255" spans="2:12" ht="14.25" customHeight="1">
      <c r="B255" s="50"/>
      <c r="C255" s="105">
        <v>109164020</v>
      </c>
      <c r="D255" s="106" t="s">
        <v>158</v>
      </c>
      <c r="E255" s="106">
        <v>1</v>
      </c>
      <c r="F255" s="127">
        <v>68.440695720487795</v>
      </c>
      <c r="G255" s="128">
        <f>F255*(100-$G$229)/100</f>
        <v>68.440695720487795</v>
      </c>
      <c r="I255" s="15"/>
      <c r="L255" s="5"/>
    </row>
    <row r="256" spans="2:12" ht="14.25" customHeight="1">
      <c r="B256" s="2" t="s">
        <v>1471</v>
      </c>
      <c r="C256" s="97">
        <v>109164025</v>
      </c>
      <c r="D256" s="98" t="s">
        <v>98</v>
      </c>
      <c r="E256" s="98">
        <v>1</v>
      </c>
      <c r="F256" s="96">
        <v>68.440695720487795</v>
      </c>
      <c r="G256" s="129">
        <f>F256*(100-$G$229)/100</f>
        <v>68.440695720487795</v>
      </c>
      <c r="I256" s="15"/>
      <c r="L256" s="5"/>
    </row>
    <row r="257" spans="2:12" ht="14.25" customHeight="1">
      <c r="B257" s="2"/>
      <c r="C257" s="97">
        <v>109164032</v>
      </c>
      <c r="D257" s="98" t="s">
        <v>99</v>
      </c>
      <c r="E257" s="98">
        <v>1</v>
      </c>
      <c r="F257" s="96">
        <v>68.440695720487795</v>
      </c>
      <c r="G257" s="129">
        <f>F257*(100-$G$229)/100</f>
        <v>68.440695720487795</v>
      </c>
      <c r="I257" s="15"/>
      <c r="L257" s="5"/>
    </row>
    <row r="258" spans="2:12" ht="14.25" customHeight="1">
      <c r="B258" s="2"/>
      <c r="C258" s="97">
        <v>10916520</v>
      </c>
      <c r="D258" s="98" t="s">
        <v>160</v>
      </c>
      <c r="E258" s="98">
        <v>1</v>
      </c>
      <c r="F258" s="96">
        <v>68.440695720487795</v>
      </c>
      <c r="G258" s="129">
        <f t="shared" ref="G258:G313" si="12">F258*(100-$G$229)/100</f>
        <v>68.440695720487795</v>
      </c>
      <c r="I258" s="15"/>
      <c r="L258" s="5"/>
    </row>
    <row r="259" spans="2:12" ht="14.25" customHeight="1">
      <c r="B259" s="19"/>
      <c r="C259" s="97">
        <v>10916525</v>
      </c>
      <c r="D259" s="98" t="s">
        <v>159</v>
      </c>
      <c r="E259" s="98">
        <v>1</v>
      </c>
      <c r="F259" s="96">
        <v>68.440695720487795</v>
      </c>
      <c r="G259" s="129">
        <f t="shared" si="12"/>
        <v>68.440695720487795</v>
      </c>
      <c r="I259" s="15"/>
      <c r="L259" s="5"/>
    </row>
    <row r="260" spans="2:12" ht="14.25" customHeight="1">
      <c r="B260" s="19"/>
      <c r="C260" s="97">
        <v>10916532</v>
      </c>
      <c r="D260" s="98" t="s">
        <v>100</v>
      </c>
      <c r="E260" s="98">
        <v>1</v>
      </c>
      <c r="F260" s="96">
        <v>68.440695720487795</v>
      </c>
      <c r="G260" s="129">
        <f t="shared" si="12"/>
        <v>68.440695720487795</v>
      </c>
      <c r="I260" s="15"/>
      <c r="L260" s="5"/>
    </row>
    <row r="261" spans="2:12" ht="14.25" customHeight="1">
      <c r="B261" s="19"/>
      <c r="C261" s="97">
        <v>10916620</v>
      </c>
      <c r="D261" s="98" t="s">
        <v>275</v>
      </c>
      <c r="E261" s="98">
        <v>1</v>
      </c>
      <c r="F261" s="96">
        <v>70.22818492267821</v>
      </c>
      <c r="G261" s="129">
        <f t="shared" si="12"/>
        <v>70.22818492267821</v>
      </c>
      <c r="I261" s="15"/>
      <c r="L261" s="5"/>
    </row>
    <row r="262" spans="2:12" ht="14.25" customHeight="1">
      <c r="B262" s="19"/>
      <c r="C262" s="97">
        <v>10916625</v>
      </c>
      <c r="D262" s="98" t="s">
        <v>303</v>
      </c>
      <c r="E262" s="98">
        <v>1</v>
      </c>
      <c r="F262" s="96">
        <v>70.22818492267821</v>
      </c>
      <c r="G262" s="129">
        <f t="shared" si="12"/>
        <v>70.22818492267821</v>
      </c>
      <c r="I262" s="15"/>
      <c r="L262" s="5"/>
    </row>
    <row r="263" spans="2:12" ht="14.25" customHeight="1">
      <c r="B263" s="19"/>
      <c r="C263" s="97">
        <v>10916632</v>
      </c>
      <c r="D263" s="98" t="s">
        <v>270</v>
      </c>
      <c r="E263" s="98">
        <v>1</v>
      </c>
      <c r="F263" s="96">
        <v>70.22818492267821</v>
      </c>
      <c r="G263" s="129">
        <f t="shared" si="12"/>
        <v>70.22818492267821</v>
      </c>
      <c r="I263" s="15"/>
      <c r="L263" s="5"/>
    </row>
    <row r="264" spans="2:12" ht="14.25" customHeight="1">
      <c r="B264" s="19"/>
      <c r="C264" s="97">
        <v>10916640</v>
      </c>
      <c r="D264" s="98" t="s">
        <v>102</v>
      </c>
      <c r="E264" s="98">
        <v>1</v>
      </c>
      <c r="F264" s="96">
        <v>70.22818492267821</v>
      </c>
      <c r="G264" s="129">
        <f t="shared" si="12"/>
        <v>70.22818492267821</v>
      </c>
      <c r="I264" s="15"/>
      <c r="L264" s="5"/>
    </row>
    <row r="265" spans="2:12" ht="14.25" customHeight="1">
      <c r="B265" s="19"/>
      <c r="C265" s="97">
        <v>10916650</v>
      </c>
      <c r="D265" s="98" t="s">
        <v>103</v>
      </c>
      <c r="E265" s="98">
        <v>1</v>
      </c>
      <c r="F265" s="96">
        <v>70.22818492267821</v>
      </c>
      <c r="G265" s="129">
        <f t="shared" si="12"/>
        <v>70.22818492267821</v>
      </c>
      <c r="I265" s="15"/>
      <c r="L265" s="5"/>
    </row>
    <row r="266" spans="2:12" ht="14.25" customHeight="1">
      <c r="B266" s="19"/>
      <c r="C266" s="97">
        <v>10916663</v>
      </c>
      <c r="D266" s="98" t="s">
        <v>84</v>
      </c>
      <c r="E266" s="98">
        <v>1</v>
      </c>
      <c r="F266" s="96">
        <v>70.22818492267821</v>
      </c>
      <c r="G266" s="129">
        <f t="shared" si="12"/>
        <v>70.22818492267821</v>
      </c>
      <c r="I266" s="15"/>
      <c r="L266" s="5"/>
    </row>
    <row r="267" spans="2:12" ht="14.25" customHeight="1">
      <c r="B267" s="19"/>
      <c r="C267" s="97">
        <v>10916720</v>
      </c>
      <c r="D267" s="98" t="s">
        <v>276</v>
      </c>
      <c r="E267" s="98">
        <v>1</v>
      </c>
      <c r="F267" s="96">
        <v>73.337409098319242</v>
      </c>
      <c r="G267" s="129">
        <f>F267*(100-$G$229)/100</f>
        <v>73.337409098319242</v>
      </c>
      <c r="I267" s="15"/>
      <c r="L267" s="5"/>
    </row>
    <row r="268" spans="2:12" ht="14.25" customHeight="1">
      <c r="B268" s="19"/>
      <c r="C268" s="97">
        <v>10916725</v>
      </c>
      <c r="D268" s="98" t="s">
        <v>304</v>
      </c>
      <c r="E268" s="98">
        <v>1</v>
      </c>
      <c r="F268" s="96">
        <v>73.337409098319242</v>
      </c>
      <c r="G268" s="129">
        <f t="shared" si="12"/>
        <v>73.337409098319242</v>
      </c>
      <c r="I268" s="15"/>
      <c r="L268" s="5"/>
    </row>
    <row r="269" spans="2:12" ht="14.25" customHeight="1">
      <c r="B269" s="19"/>
      <c r="C269" s="97">
        <v>10916732</v>
      </c>
      <c r="D269" s="98" t="s">
        <v>277</v>
      </c>
      <c r="E269" s="98">
        <v>1</v>
      </c>
      <c r="F269" s="96">
        <v>73.337409098319242</v>
      </c>
      <c r="G269" s="129">
        <f t="shared" si="12"/>
        <v>73.337409098319242</v>
      </c>
      <c r="I269" s="15"/>
      <c r="L269" s="5"/>
    </row>
    <row r="270" spans="2:12" ht="14.25" customHeight="1">
      <c r="B270" s="19"/>
      <c r="C270" s="97">
        <v>10916740</v>
      </c>
      <c r="D270" s="98" t="s">
        <v>305</v>
      </c>
      <c r="E270" s="98">
        <v>1</v>
      </c>
      <c r="F270" s="96">
        <v>73.337409098319242</v>
      </c>
      <c r="G270" s="129">
        <f t="shared" si="12"/>
        <v>73.337409098319242</v>
      </c>
      <c r="I270" s="15"/>
      <c r="L270" s="5"/>
    </row>
    <row r="271" spans="2:12" ht="14.25" customHeight="1">
      <c r="B271" s="19"/>
      <c r="C271" s="97">
        <v>10916750</v>
      </c>
      <c r="D271" s="98" t="s">
        <v>169</v>
      </c>
      <c r="E271" s="98">
        <v>1</v>
      </c>
      <c r="F271" s="96">
        <v>73.337409098319242</v>
      </c>
      <c r="G271" s="129">
        <f t="shared" si="12"/>
        <v>73.337409098319242</v>
      </c>
      <c r="I271" s="15"/>
      <c r="L271" s="5"/>
    </row>
    <row r="272" spans="2:12" ht="14.25" customHeight="1">
      <c r="B272" s="19"/>
      <c r="C272" s="97">
        <v>10916763</v>
      </c>
      <c r="D272" s="98" t="s">
        <v>104</v>
      </c>
      <c r="E272" s="98">
        <v>1</v>
      </c>
      <c r="F272" s="96">
        <v>73.337409098319242</v>
      </c>
      <c r="G272" s="129">
        <f t="shared" si="12"/>
        <v>73.337409098319242</v>
      </c>
      <c r="I272" s="15"/>
      <c r="L272" s="5"/>
    </row>
    <row r="273" spans="2:12" ht="14.25" customHeight="1">
      <c r="B273" s="19"/>
      <c r="C273" s="97">
        <v>10916920</v>
      </c>
      <c r="D273" s="98" t="s">
        <v>278</v>
      </c>
      <c r="E273" s="98">
        <v>1</v>
      </c>
      <c r="F273" s="96">
        <v>73.991982608980564</v>
      </c>
      <c r="G273" s="129">
        <f t="shared" si="12"/>
        <v>73.991982608980564</v>
      </c>
      <c r="I273" s="15"/>
      <c r="L273" s="5"/>
    </row>
    <row r="274" spans="2:12" ht="14.25" customHeight="1">
      <c r="B274" s="19"/>
      <c r="C274" s="97">
        <v>10916925</v>
      </c>
      <c r="D274" s="98" t="s">
        <v>306</v>
      </c>
      <c r="E274" s="98">
        <v>1</v>
      </c>
      <c r="F274" s="96">
        <v>73.991982608980564</v>
      </c>
      <c r="G274" s="129">
        <f t="shared" si="12"/>
        <v>73.991982608980564</v>
      </c>
      <c r="I274" s="15"/>
      <c r="L274" s="5"/>
    </row>
    <row r="275" spans="2:12" ht="14.25" customHeight="1">
      <c r="B275" s="19"/>
      <c r="C275" s="97">
        <v>10916932</v>
      </c>
      <c r="D275" s="98" t="s">
        <v>279</v>
      </c>
      <c r="E275" s="98">
        <v>1</v>
      </c>
      <c r="F275" s="96">
        <v>73.991982608980564</v>
      </c>
      <c r="G275" s="129">
        <f t="shared" si="12"/>
        <v>73.991982608980564</v>
      </c>
      <c r="I275" s="15"/>
      <c r="L275" s="5"/>
    </row>
    <row r="276" spans="2:12" ht="14.25" customHeight="1">
      <c r="B276" s="19"/>
      <c r="C276" s="97">
        <v>10916940</v>
      </c>
      <c r="D276" s="98" t="s">
        <v>307</v>
      </c>
      <c r="E276" s="98">
        <v>1</v>
      </c>
      <c r="F276" s="96">
        <v>73.991982608980564</v>
      </c>
      <c r="G276" s="129">
        <f t="shared" si="12"/>
        <v>73.991982608980564</v>
      </c>
      <c r="I276" s="15"/>
      <c r="L276" s="5"/>
    </row>
    <row r="277" spans="2:12" ht="14.25" customHeight="1">
      <c r="B277" s="19"/>
      <c r="C277" s="97">
        <v>10916950</v>
      </c>
      <c r="D277" s="98" t="s">
        <v>163</v>
      </c>
      <c r="E277" s="98">
        <v>1</v>
      </c>
      <c r="F277" s="96">
        <v>73.991982608980564</v>
      </c>
      <c r="G277" s="129">
        <f t="shared" si="12"/>
        <v>73.991982608980564</v>
      </c>
      <c r="I277" s="15"/>
      <c r="L277" s="5"/>
    </row>
    <row r="278" spans="2:12" ht="14.25" customHeight="1">
      <c r="B278" s="19"/>
      <c r="C278" s="97">
        <v>10916963</v>
      </c>
      <c r="D278" s="98" t="s">
        <v>162</v>
      </c>
      <c r="E278" s="98">
        <v>1</v>
      </c>
      <c r="F278" s="96">
        <v>73.991982608980564</v>
      </c>
      <c r="G278" s="129">
        <f t="shared" si="12"/>
        <v>73.991982608980564</v>
      </c>
      <c r="I278" s="15"/>
      <c r="L278" s="5"/>
    </row>
    <row r="279" spans="2:12" ht="14.25" customHeight="1">
      <c r="B279" s="19"/>
      <c r="C279" s="97">
        <v>10916121</v>
      </c>
      <c r="D279" s="98" t="s">
        <v>282</v>
      </c>
      <c r="E279" s="98">
        <v>1</v>
      </c>
      <c r="F279" s="96">
        <v>86.83169377964407</v>
      </c>
      <c r="G279" s="129">
        <f t="shared" si="12"/>
        <v>86.83169377964407</v>
      </c>
      <c r="I279" s="15"/>
      <c r="L279" s="5"/>
    </row>
    <row r="280" spans="2:12" ht="14.25" customHeight="1">
      <c r="B280" s="19"/>
      <c r="C280" s="97">
        <v>10916122</v>
      </c>
      <c r="D280" s="98" t="s">
        <v>310</v>
      </c>
      <c r="E280" s="98">
        <v>1</v>
      </c>
      <c r="F280" s="96">
        <v>86.83169377964407</v>
      </c>
      <c r="G280" s="129">
        <f t="shared" si="12"/>
        <v>86.83169377964407</v>
      </c>
      <c r="I280" s="15"/>
      <c r="L280" s="5"/>
    </row>
    <row r="281" spans="2:12" ht="14.25" customHeight="1">
      <c r="B281" s="19"/>
      <c r="C281" s="97">
        <v>10916123</v>
      </c>
      <c r="D281" s="98" t="s">
        <v>283</v>
      </c>
      <c r="E281" s="98">
        <v>1</v>
      </c>
      <c r="F281" s="96">
        <v>86.83169377964407</v>
      </c>
      <c r="G281" s="129">
        <f t="shared" si="12"/>
        <v>86.83169377964407</v>
      </c>
      <c r="I281" s="15"/>
      <c r="L281" s="5"/>
    </row>
    <row r="282" spans="2:12" ht="14.25" customHeight="1">
      <c r="B282" s="19"/>
      <c r="C282" s="97">
        <v>10916124</v>
      </c>
      <c r="D282" s="98" t="s">
        <v>311</v>
      </c>
      <c r="E282" s="98">
        <v>1</v>
      </c>
      <c r="F282" s="96">
        <v>86.83169377964407</v>
      </c>
      <c r="G282" s="129">
        <f t="shared" si="12"/>
        <v>86.83169377964407</v>
      </c>
      <c r="I282" s="15"/>
      <c r="L282" s="5"/>
    </row>
    <row r="283" spans="2:12" ht="14.25" customHeight="1">
      <c r="B283" s="19"/>
      <c r="C283" s="97">
        <v>10916127</v>
      </c>
      <c r="D283" s="98" t="s">
        <v>312</v>
      </c>
      <c r="E283" s="98">
        <v>1</v>
      </c>
      <c r="F283" s="96">
        <v>86.83169377964407</v>
      </c>
      <c r="G283" s="129">
        <f t="shared" si="12"/>
        <v>86.83169377964407</v>
      </c>
      <c r="I283" s="15"/>
      <c r="L283" s="5"/>
    </row>
    <row r="284" spans="2:12" ht="14.25" customHeight="1">
      <c r="B284" s="19"/>
      <c r="C284" s="97">
        <v>10916126</v>
      </c>
      <c r="D284" s="98" t="s">
        <v>284</v>
      </c>
      <c r="E284" s="98">
        <v>1</v>
      </c>
      <c r="F284" s="96">
        <v>86.83169377964407</v>
      </c>
      <c r="G284" s="129">
        <f t="shared" si="12"/>
        <v>86.83169377964407</v>
      </c>
      <c r="I284" s="15"/>
      <c r="L284" s="5"/>
    </row>
    <row r="285" spans="2:12" ht="14.25" customHeight="1">
      <c r="B285" s="19"/>
      <c r="C285" s="97">
        <v>10916141</v>
      </c>
      <c r="D285" s="98" t="s">
        <v>285</v>
      </c>
      <c r="E285" s="98">
        <v>1</v>
      </c>
      <c r="F285" s="96">
        <v>108.77249433892496</v>
      </c>
      <c r="G285" s="129">
        <f t="shared" si="12"/>
        <v>108.77249433892496</v>
      </c>
      <c r="I285" s="15"/>
      <c r="L285" s="5"/>
    </row>
    <row r="286" spans="2:12" ht="14.25" customHeight="1">
      <c r="B286" s="19"/>
      <c r="C286" s="97">
        <v>10916142</v>
      </c>
      <c r="D286" s="98" t="s">
        <v>313</v>
      </c>
      <c r="E286" s="98">
        <v>1</v>
      </c>
      <c r="F286" s="96">
        <v>108.77249433892496</v>
      </c>
      <c r="G286" s="129">
        <f t="shared" si="12"/>
        <v>108.77249433892496</v>
      </c>
      <c r="I286" s="15"/>
      <c r="L286" s="5"/>
    </row>
    <row r="287" spans="2:12" ht="14.25" customHeight="1">
      <c r="B287" s="19"/>
      <c r="C287" s="97">
        <v>10916143</v>
      </c>
      <c r="D287" s="98" t="s">
        <v>286</v>
      </c>
      <c r="E287" s="98">
        <v>1</v>
      </c>
      <c r="F287" s="96">
        <v>108.77249433892496</v>
      </c>
      <c r="G287" s="129">
        <f t="shared" si="12"/>
        <v>108.77249433892496</v>
      </c>
      <c r="I287" s="15"/>
      <c r="L287" s="5"/>
    </row>
    <row r="288" spans="2:12" ht="14.25" customHeight="1">
      <c r="B288" s="19"/>
      <c r="C288" s="97">
        <v>10916144</v>
      </c>
      <c r="D288" s="98" t="s">
        <v>314</v>
      </c>
      <c r="E288" s="98">
        <v>1</v>
      </c>
      <c r="F288" s="96">
        <v>108.77249433892496</v>
      </c>
      <c r="G288" s="129">
        <f t="shared" si="12"/>
        <v>108.77249433892496</v>
      </c>
      <c r="I288" s="15"/>
      <c r="L288" s="5"/>
    </row>
    <row r="289" spans="2:12" ht="14.25" customHeight="1">
      <c r="B289" s="19"/>
      <c r="C289" s="97">
        <v>10916145</v>
      </c>
      <c r="D289" s="98" t="s">
        <v>315</v>
      </c>
      <c r="E289" s="98">
        <v>1</v>
      </c>
      <c r="F289" s="96">
        <v>108.77249433892496</v>
      </c>
      <c r="G289" s="129">
        <f t="shared" si="12"/>
        <v>108.77249433892496</v>
      </c>
      <c r="I289" s="15"/>
      <c r="L289" s="5"/>
    </row>
    <row r="290" spans="2:12" ht="14.25" customHeight="1">
      <c r="B290" s="19"/>
      <c r="C290" s="97">
        <v>10916146</v>
      </c>
      <c r="D290" s="98" t="s">
        <v>287</v>
      </c>
      <c r="E290" s="98">
        <v>1</v>
      </c>
      <c r="F290" s="96">
        <v>108.77249433892496</v>
      </c>
      <c r="G290" s="129">
        <f t="shared" si="12"/>
        <v>108.77249433892496</v>
      </c>
      <c r="I290" s="15"/>
      <c r="L290" s="5"/>
    </row>
    <row r="291" spans="2:12" ht="14.25" customHeight="1">
      <c r="B291" s="19"/>
      <c r="C291" s="97">
        <v>10916160</v>
      </c>
      <c r="D291" s="98" t="s">
        <v>288</v>
      </c>
      <c r="E291" s="98">
        <v>1</v>
      </c>
      <c r="F291" s="96">
        <v>114.58812822210785</v>
      </c>
      <c r="G291" s="129">
        <f t="shared" si="12"/>
        <v>114.58812822210785</v>
      </c>
      <c r="I291" s="15"/>
      <c r="L291" s="5"/>
    </row>
    <row r="292" spans="2:12" ht="14.25" customHeight="1">
      <c r="B292" s="19"/>
      <c r="C292" s="97">
        <v>10916162</v>
      </c>
      <c r="D292" s="98" t="s">
        <v>316</v>
      </c>
      <c r="E292" s="98">
        <v>1</v>
      </c>
      <c r="F292" s="96">
        <v>114.58812822210785</v>
      </c>
      <c r="G292" s="129">
        <f t="shared" si="12"/>
        <v>114.58812822210785</v>
      </c>
      <c r="I292" s="15"/>
      <c r="L292" s="5"/>
    </row>
    <row r="293" spans="2:12" ht="14.25" customHeight="1">
      <c r="B293" s="19"/>
      <c r="C293" s="97">
        <v>10916161</v>
      </c>
      <c r="D293" s="98" t="s">
        <v>289</v>
      </c>
      <c r="E293" s="98">
        <v>1</v>
      </c>
      <c r="F293" s="96">
        <v>114.58812822210785</v>
      </c>
      <c r="G293" s="129">
        <f t="shared" si="12"/>
        <v>114.58812822210785</v>
      </c>
      <c r="I293" s="15"/>
      <c r="L293" s="5"/>
    </row>
    <row r="294" spans="2:12" ht="14.25" customHeight="1">
      <c r="B294" s="19"/>
      <c r="C294" s="97">
        <v>10916164</v>
      </c>
      <c r="D294" s="98" t="s">
        <v>317</v>
      </c>
      <c r="E294" s="98">
        <v>1</v>
      </c>
      <c r="F294" s="96">
        <v>114.58812822210785</v>
      </c>
      <c r="G294" s="129">
        <f t="shared" si="12"/>
        <v>114.58812822210785</v>
      </c>
      <c r="I294" s="15"/>
      <c r="L294" s="5"/>
    </row>
    <row r="295" spans="2:12" ht="14.25" customHeight="1">
      <c r="B295" s="19"/>
      <c r="C295" s="97">
        <v>10916165</v>
      </c>
      <c r="D295" s="98" t="s">
        <v>318</v>
      </c>
      <c r="E295" s="98">
        <v>1</v>
      </c>
      <c r="F295" s="96">
        <v>114.58812822210785</v>
      </c>
      <c r="G295" s="129">
        <f t="shared" si="12"/>
        <v>114.58812822210785</v>
      </c>
      <c r="I295" s="15"/>
      <c r="L295" s="5"/>
    </row>
    <row r="296" spans="2:12" ht="14.25" customHeight="1">
      <c r="B296" s="19"/>
      <c r="C296" s="97">
        <v>10916166</v>
      </c>
      <c r="D296" s="98" t="s">
        <v>290</v>
      </c>
      <c r="E296" s="98">
        <v>1</v>
      </c>
      <c r="F296" s="96">
        <v>114.58812822210785</v>
      </c>
      <c r="G296" s="129">
        <f t="shared" si="12"/>
        <v>114.58812822210785</v>
      </c>
      <c r="I296" s="15"/>
      <c r="L296" s="5"/>
    </row>
    <row r="297" spans="2:12" ht="14.25" customHeight="1">
      <c r="B297" s="19"/>
      <c r="C297" s="97">
        <v>10916180</v>
      </c>
      <c r="D297" s="98" t="s">
        <v>291</v>
      </c>
      <c r="E297" s="98">
        <v>1</v>
      </c>
      <c r="F297" s="96">
        <v>119.74918859462943</v>
      </c>
      <c r="G297" s="129">
        <f t="shared" si="12"/>
        <v>119.74918859462943</v>
      </c>
      <c r="I297" s="15"/>
      <c r="L297" s="5"/>
    </row>
    <row r="298" spans="2:12" ht="14.25" customHeight="1">
      <c r="B298" s="19"/>
      <c r="C298" s="97">
        <v>10916182</v>
      </c>
      <c r="D298" s="98" t="s">
        <v>319</v>
      </c>
      <c r="E298" s="98">
        <v>1</v>
      </c>
      <c r="F298" s="96">
        <v>119.74918859462943</v>
      </c>
      <c r="G298" s="129">
        <f t="shared" si="12"/>
        <v>119.74918859462943</v>
      </c>
      <c r="I298" s="15"/>
      <c r="L298" s="5"/>
    </row>
    <row r="299" spans="2:12" ht="14.25" customHeight="1">
      <c r="B299" s="19"/>
      <c r="C299" s="97">
        <v>10916183</v>
      </c>
      <c r="D299" s="98" t="s">
        <v>292</v>
      </c>
      <c r="E299" s="98">
        <v>1</v>
      </c>
      <c r="F299" s="96">
        <v>119.74918859462943</v>
      </c>
      <c r="G299" s="129">
        <f t="shared" si="12"/>
        <v>119.74918859462943</v>
      </c>
      <c r="I299" s="15"/>
      <c r="L299" s="5"/>
    </row>
    <row r="300" spans="2:12" ht="14.25" customHeight="1">
      <c r="B300" s="19"/>
      <c r="C300" s="97">
        <v>10916184</v>
      </c>
      <c r="D300" s="98" t="s">
        <v>320</v>
      </c>
      <c r="E300" s="98">
        <v>1</v>
      </c>
      <c r="F300" s="96">
        <v>119.74918859462943</v>
      </c>
      <c r="G300" s="129">
        <f t="shared" si="12"/>
        <v>119.74918859462943</v>
      </c>
      <c r="I300" s="15"/>
      <c r="L300" s="5"/>
    </row>
    <row r="301" spans="2:12" ht="14.25" customHeight="1">
      <c r="B301" s="19"/>
      <c r="C301" s="97">
        <v>10916185</v>
      </c>
      <c r="D301" s="98" t="s">
        <v>321</v>
      </c>
      <c r="E301" s="98">
        <v>1</v>
      </c>
      <c r="F301" s="96">
        <v>119.74918859462943</v>
      </c>
      <c r="G301" s="129">
        <f t="shared" si="12"/>
        <v>119.74918859462943</v>
      </c>
      <c r="I301" s="15"/>
      <c r="L301" s="5"/>
    </row>
    <row r="302" spans="2:12" ht="14.25" customHeight="1">
      <c r="B302" s="19"/>
      <c r="C302" s="97">
        <v>10916186</v>
      </c>
      <c r="D302" s="98" t="s">
        <v>293</v>
      </c>
      <c r="E302" s="98">
        <v>1</v>
      </c>
      <c r="F302" s="96">
        <v>119.74918859462943</v>
      </c>
      <c r="G302" s="129">
        <f t="shared" si="12"/>
        <v>119.74918859462943</v>
      </c>
      <c r="I302" s="15"/>
      <c r="L302" s="5"/>
    </row>
    <row r="303" spans="2:12" ht="14.25" customHeight="1">
      <c r="B303" s="19"/>
      <c r="C303" s="97">
        <v>10916200</v>
      </c>
      <c r="D303" s="98" t="s">
        <v>294</v>
      </c>
      <c r="E303" s="98">
        <v>1</v>
      </c>
      <c r="F303" s="96">
        <v>124.5074344990518</v>
      </c>
      <c r="G303" s="129">
        <f t="shared" si="12"/>
        <v>124.5074344990518</v>
      </c>
      <c r="I303" s="15"/>
      <c r="L303" s="5"/>
    </row>
    <row r="304" spans="2:12" ht="14.25" customHeight="1">
      <c r="B304" s="19"/>
      <c r="C304" s="97">
        <v>10916220</v>
      </c>
      <c r="D304" s="98" t="s">
        <v>322</v>
      </c>
      <c r="E304" s="98">
        <v>1</v>
      </c>
      <c r="F304" s="96">
        <v>124.5074344990518</v>
      </c>
      <c r="G304" s="129">
        <f t="shared" si="12"/>
        <v>124.5074344990518</v>
      </c>
      <c r="I304" s="15"/>
      <c r="L304" s="5"/>
    </row>
    <row r="305" spans="2:12" ht="14.25" customHeight="1">
      <c r="B305" s="19"/>
      <c r="C305" s="97">
        <v>10916232</v>
      </c>
      <c r="D305" s="98" t="s">
        <v>295</v>
      </c>
      <c r="E305" s="98">
        <v>1</v>
      </c>
      <c r="F305" s="96">
        <v>124.5074344990518</v>
      </c>
      <c r="G305" s="129">
        <f t="shared" si="12"/>
        <v>124.5074344990518</v>
      </c>
      <c r="I305" s="15"/>
      <c r="L305" s="5"/>
    </row>
    <row r="306" spans="2:12" ht="14.25" customHeight="1">
      <c r="B306" s="19"/>
      <c r="C306" s="97">
        <v>10916240</v>
      </c>
      <c r="D306" s="98" t="s">
        <v>323</v>
      </c>
      <c r="E306" s="98">
        <v>1</v>
      </c>
      <c r="F306" s="96">
        <v>124.5074344990518</v>
      </c>
      <c r="G306" s="129">
        <f t="shared" si="12"/>
        <v>124.5074344990518</v>
      </c>
      <c r="I306" s="15"/>
      <c r="L306" s="5"/>
    </row>
    <row r="307" spans="2:12" ht="14.25" customHeight="1">
      <c r="B307" s="19"/>
      <c r="C307" s="97">
        <v>10916250</v>
      </c>
      <c r="D307" s="98" t="s">
        <v>324</v>
      </c>
      <c r="E307" s="98">
        <v>1</v>
      </c>
      <c r="F307" s="96">
        <v>124.5074344990518</v>
      </c>
      <c r="G307" s="129">
        <f t="shared" si="12"/>
        <v>124.5074344990518</v>
      </c>
      <c r="I307" s="15"/>
      <c r="L307" s="5"/>
    </row>
    <row r="308" spans="2:12" ht="14.25" customHeight="1">
      <c r="B308" s="19"/>
      <c r="C308" s="97">
        <v>10916263</v>
      </c>
      <c r="D308" s="98" t="s">
        <v>296</v>
      </c>
      <c r="E308" s="98">
        <v>1</v>
      </c>
      <c r="F308" s="96">
        <v>124.5074344990518</v>
      </c>
      <c r="G308" s="129">
        <f t="shared" si="12"/>
        <v>124.5074344990518</v>
      </c>
      <c r="I308" s="15"/>
      <c r="L308" s="5"/>
    </row>
    <row r="309" spans="2:12" ht="14.25" customHeight="1">
      <c r="B309" s="19"/>
      <c r="C309" s="97">
        <v>10916221</v>
      </c>
      <c r="D309" s="98" t="s">
        <v>297</v>
      </c>
      <c r="E309" s="98">
        <v>1</v>
      </c>
      <c r="F309" s="96">
        <v>153.73665934050345</v>
      </c>
      <c r="G309" s="129">
        <f t="shared" si="12"/>
        <v>153.73665934050345</v>
      </c>
      <c r="I309" s="15"/>
      <c r="L309" s="5"/>
    </row>
    <row r="310" spans="2:12" ht="14.25" customHeight="1">
      <c r="B310" s="19"/>
      <c r="C310" s="97">
        <v>10916222</v>
      </c>
      <c r="D310" s="98" t="s">
        <v>325</v>
      </c>
      <c r="E310" s="98">
        <v>1</v>
      </c>
      <c r="F310" s="96">
        <v>153.73665934050345</v>
      </c>
      <c r="G310" s="129">
        <f t="shared" si="12"/>
        <v>153.73665934050345</v>
      </c>
      <c r="I310" s="15"/>
      <c r="L310" s="5"/>
    </row>
    <row r="311" spans="2:12" ht="14.25" customHeight="1">
      <c r="B311" s="19"/>
      <c r="C311" s="97">
        <v>10916223</v>
      </c>
      <c r="D311" s="98" t="s">
        <v>298</v>
      </c>
      <c r="E311" s="98">
        <v>1</v>
      </c>
      <c r="F311" s="96">
        <v>153.73665934050345</v>
      </c>
      <c r="G311" s="129">
        <f t="shared" si="12"/>
        <v>153.73665934050345</v>
      </c>
      <c r="I311" s="15"/>
      <c r="L311" s="5"/>
    </row>
    <row r="312" spans="2:12" ht="14.25" customHeight="1">
      <c r="B312" s="19"/>
      <c r="C312" s="97">
        <v>10916224</v>
      </c>
      <c r="D312" s="98" t="s">
        <v>326</v>
      </c>
      <c r="E312" s="98">
        <v>1</v>
      </c>
      <c r="F312" s="96">
        <v>153.73665934050345</v>
      </c>
      <c r="G312" s="129">
        <f t="shared" si="12"/>
        <v>153.73665934050345</v>
      </c>
      <c r="I312" s="15"/>
      <c r="L312" s="5"/>
    </row>
    <row r="313" spans="2:12" ht="14.25" customHeight="1">
      <c r="B313" s="19"/>
      <c r="C313" s="97">
        <v>10916225</v>
      </c>
      <c r="D313" s="98" t="s">
        <v>327</v>
      </c>
      <c r="E313" s="98">
        <v>1</v>
      </c>
      <c r="F313" s="96">
        <v>153.73665934050345</v>
      </c>
      <c r="G313" s="129">
        <f t="shared" si="12"/>
        <v>153.73665934050345</v>
      </c>
      <c r="I313" s="15"/>
      <c r="L313" s="5"/>
    </row>
    <row r="314" spans="2:12" ht="14.25" customHeight="1">
      <c r="B314" s="50"/>
      <c r="C314" s="97">
        <v>10916226</v>
      </c>
      <c r="D314" s="98" t="s">
        <v>299</v>
      </c>
      <c r="E314" s="98">
        <v>1</v>
      </c>
      <c r="F314" s="96">
        <v>153.73665934050345</v>
      </c>
      <c r="G314" s="129">
        <f t="shared" ref="G314:G321" si="13">F314*(100-$G$229)/100</f>
        <v>153.73665934050345</v>
      </c>
      <c r="I314" s="15"/>
      <c r="L314" s="5"/>
    </row>
    <row r="315" spans="2:12" ht="14.25" customHeight="1">
      <c r="B315" s="50"/>
      <c r="C315" s="97">
        <v>10916251</v>
      </c>
      <c r="D315" s="98" t="s">
        <v>300</v>
      </c>
      <c r="E315" s="98">
        <v>1</v>
      </c>
      <c r="F315" s="96">
        <v>162.39717040463728</v>
      </c>
      <c r="G315" s="129">
        <f t="shared" si="13"/>
        <v>162.39717040463728</v>
      </c>
      <c r="I315" s="15"/>
      <c r="L315" s="5"/>
    </row>
    <row r="316" spans="2:12" ht="14.25" customHeight="1">
      <c r="B316" s="50"/>
      <c r="C316" s="97">
        <v>10916252</v>
      </c>
      <c r="D316" s="98" t="s">
        <v>328</v>
      </c>
      <c r="E316" s="98">
        <v>1</v>
      </c>
      <c r="F316" s="96">
        <v>162.39717040463728</v>
      </c>
      <c r="G316" s="129">
        <f t="shared" si="13"/>
        <v>162.39717040463728</v>
      </c>
      <c r="I316" s="15"/>
      <c r="L316" s="5"/>
    </row>
    <row r="317" spans="2:12" ht="14.25" customHeight="1">
      <c r="B317" s="50"/>
      <c r="C317" s="97">
        <v>10916253</v>
      </c>
      <c r="D317" s="98" t="s">
        <v>301</v>
      </c>
      <c r="E317" s="98">
        <v>1</v>
      </c>
      <c r="F317" s="96">
        <v>162.39717040463728</v>
      </c>
      <c r="G317" s="129">
        <f t="shared" si="13"/>
        <v>162.39717040463728</v>
      </c>
      <c r="I317" s="15"/>
      <c r="L317" s="5"/>
    </row>
    <row r="318" spans="2:12" ht="14.25" customHeight="1">
      <c r="B318" s="50"/>
      <c r="C318" s="97">
        <v>10916254</v>
      </c>
      <c r="D318" s="98" t="s">
        <v>329</v>
      </c>
      <c r="E318" s="98">
        <v>1</v>
      </c>
      <c r="F318" s="96">
        <v>162.39717040463728</v>
      </c>
      <c r="G318" s="129">
        <f t="shared" si="13"/>
        <v>162.39717040463728</v>
      </c>
      <c r="I318" s="15"/>
      <c r="L318" s="5"/>
    </row>
    <row r="319" spans="2:12" ht="14.25" customHeight="1">
      <c r="B319" s="50"/>
      <c r="C319" s="97">
        <v>10916255</v>
      </c>
      <c r="D319" s="98" t="s">
        <v>330</v>
      </c>
      <c r="E319" s="98">
        <v>1</v>
      </c>
      <c r="F319" s="96">
        <v>162.39717040463728</v>
      </c>
      <c r="G319" s="129">
        <f t="shared" si="13"/>
        <v>162.39717040463728</v>
      </c>
      <c r="I319" s="15"/>
      <c r="L319" s="5"/>
    </row>
    <row r="320" spans="2:12" ht="14.25" customHeight="1">
      <c r="B320" s="50"/>
      <c r="C320" s="97">
        <v>10916256</v>
      </c>
      <c r="D320" s="98" t="s">
        <v>302</v>
      </c>
      <c r="E320" s="98">
        <v>1</v>
      </c>
      <c r="F320" s="96">
        <v>162.39717040463728</v>
      </c>
      <c r="G320" s="129">
        <f t="shared" si="13"/>
        <v>162.39717040463728</v>
      </c>
      <c r="I320" s="15"/>
      <c r="L320" s="5"/>
    </row>
    <row r="321" spans="2:12" ht="14.25" customHeight="1">
      <c r="B321" s="50"/>
      <c r="C321" s="97">
        <v>10916313</v>
      </c>
      <c r="D321" s="98" t="s">
        <v>573</v>
      </c>
      <c r="E321" s="98">
        <v>1</v>
      </c>
      <c r="F321" s="96">
        <v>310.64753842417593</v>
      </c>
      <c r="G321" s="129">
        <f t="shared" si="13"/>
        <v>310.64753842417593</v>
      </c>
      <c r="I321" s="15"/>
      <c r="L321" s="5"/>
    </row>
    <row r="322" spans="2:12" ht="14.25" customHeight="1">
      <c r="B322" s="50"/>
      <c r="C322" s="97">
        <v>10916316</v>
      </c>
      <c r="D322" s="98" t="s">
        <v>574</v>
      </c>
      <c r="E322" s="98">
        <v>1</v>
      </c>
      <c r="F322" s="96">
        <v>330.68931509670347</v>
      </c>
      <c r="G322" s="129">
        <f>F322*(100-$G$229)/100</f>
        <v>330.68931509670352</v>
      </c>
      <c r="I322" s="15"/>
      <c r="L322" s="5"/>
    </row>
    <row r="323" spans="2:12" ht="14.25" customHeight="1">
      <c r="B323" s="50"/>
      <c r="C323" s="150"/>
      <c r="D323" s="30"/>
      <c r="E323" s="30"/>
      <c r="F323" s="31"/>
      <c r="G323" s="152"/>
      <c r="I323" s="15"/>
      <c r="L323" s="5"/>
    </row>
    <row r="324" spans="2:12" ht="14.25" customHeight="1" thickBot="1">
      <c r="B324" s="52"/>
      <c r="C324" s="112"/>
      <c r="D324" s="113"/>
      <c r="E324" s="113"/>
      <c r="F324" s="114"/>
      <c r="G324" s="115"/>
      <c r="I324" s="15"/>
      <c r="L324" s="5"/>
    </row>
    <row r="325" spans="2:12" ht="14.25" customHeight="1" thickBot="1">
      <c r="C325" s="27"/>
      <c r="D325" s="109"/>
      <c r="E325" s="109"/>
      <c r="F325" s="110"/>
      <c r="G325" s="111"/>
      <c r="I325" s="15"/>
    </row>
    <row r="326" spans="2:12" ht="14.25" customHeight="1">
      <c r="B326" s="20"/>
      <c r="C326" s="166"/>
      <c r="D326" s="155"/>
      <c r="E326" s="155"/>
      <c r="F326" s="156"/>
      <c r="G326" s="157"/>
      <c r="I326" s="15"/>
    </row>
    <row r="327" spans="2:12" ht="14.25" customHeight="1">
      <c r="B327" s="2" t="s">
        <v>1472</v>
      </c>
      <c r="C327" s="150"/>
      <c r="D327" s="30"/>
      <c r="E327" s="30"/>
      <c r="F327" s="31"/>
      <c r="G327" s="160"/>
      <c r="I327" s="15"/>
    </row>
    <row r="328" spans="2:12" ht="14.25" customHeight="1">
      <c r="B328" s="2" t="s">
        <v>1468</v>
      </c>
      <c r="C328" s="105">
        <v>1624020</v>
      </c>
      <c r="D328" s="106" t="s">
        <v>158</v>
      </c>
      <c r="E328" s="106">
        <v>1</v>
      </c>
      <c r="F328" s="107">
        <v>35.694271174923301</v>
      </c>
      <c r="G328" s="108">
        <f>F328*(100-$G$229)/100</f>
        <v>35.694271174923301</v>
      </c>
      <c r="I328" s="15"/>
      <c r="L328" s="5"/>
    </row>
    <row r="329" spans="2:12" ht="14.25" customHeight="1">
      <c r="B329" s="2"/>
      <c r="C329" s="97">
        <v>1624025</v>
      </c>
      <c r="D329" s="98" t="s">
        <v>98</v>
      </c>
      <c r="E329" s="98">
        <v>1</v>
      </c>
      <c r="F329" s="99">
        <v>35.694271174923301</v>
      </c>
      <c r="G329" s="100">
        <f>F329*(100-$G$229)/100</f>
        <v>35.694271174923301</v>
      </c>
      <c r="I329" s="15"/>
      <c r="L329" s="5"/>
    </row>
    <row r="330" spans="2:12" ht="14.25" customHeight="1">
      <c r="B330" s="50"/>
      <c r="C330" s="97">
        <v>1624032</v>
      </c>
      <c r="D330" s="98" t="s">
        <v>99</v>
      </c>
      <c r="E330" s="98">
        <v>1</v>
      </c>
      <c r="F330" s="99">
        <v>35.694271174923301</v>
      </c>
      <c r="G330" s="100">
        <f>F330*(100-$G$229)/100</f>
        <v>35.694271174923301</v>
      </c>
      <c r="I330" s="15"/>
    </row>
    <row r="331" spans="2:12" ht="14.25" customHeight="1">
      <c r="B331" s="50"/>
      <c r="C331" s="150"/>
      <c r="D331" s="30"/>
      <c r="E331" s="30"/>
      <c r="F331" s="31"/>
      <c r="G331" s="152"/>
      <c r="I331" s="15"/>
    </row>
    <row r="332" spans="2:12" ht="14.25" customHeight="1">
      <c r="B332" s="50"/>
      <c r="C332" s="150"/>
      <c r="D332" s="30"/>
      <c r="E332" s="30"/>
      <c r="F332" s="31"/>
      <c r="G332" s="152"/>
      <c r="I332" s="15"/>
    </row>
    <row r="333" spans="2:12" ht="14.25" customHeight="1">
      <c r="B333" s="50"/>
      <c r="C333" s="150"/>
      <c r="D333" s="30"/>
      <c r="E333" s="30"/>
      <c r="F333" s="31"/>
      <c r="G333" s="152"/>
      <c r="I333" s="15"/>
    </row>
    <row r="334" spans="2:12" ht="14.25" customHeight="1">
      <c r="B334" s="50"/>
      <c r="C334" s="150"/>
      <c r="D334" s="30"/>
      <c r="E334" s="30"/>
      <c r="F334" s="31"/>
      <c r="G334" s="152"/>
      <c r="I334" s="15"/>
    </row>
    <row r="335" spans="2:12" ht="14.25" customHeight="1">
      <c r="B335" s="50"/>
      <c r="C335" s="105">
        <v>1621611025</v>
      </c>
      <c r="D335" s="106" t="s">
        <v>308</v>
      </c>
      <c r="E335" s="106">
        <v>1</v>
      </c>
      <c r="F335" s="107">
        <v>49.308141401465072</v>
      </c>
      <c r="G335" s="108">
        <f>F335*(100-$G$229)/100</f>
        <v>49.308141401465072</v>
      </c>
      <c r="I335" s="15"/>
      <c r="L335" s="5"/>
    </row>
    <row r="336" spans="2:12" ht="14.25" customHeight="1">
      <c r="B336" s="50"/>
      <c r="C336" s="97">
        <v>1621611032</v>
      </c>
      <c r="D336" s="98" t="s">
        <v>281</v>
      </c>
      <c r="E336" s="98">
        <v>1</v>
      </c>
      <c r="F336" s="99">
        <v>49.308141401465072</v>
      </c>
      <c r="G336" s="100">
        <f>F336*(100-$G$229)/100</f>
        <v>49.308141401465072</v>
      </c>
      <c r="I336" s="15"/>
      <c r="L336" s="5"/>
    </row>
    <row r="337" spans="2:12" ht="14.25" customHeight="1">
      <c r="B337" s="50"/>
      <c r="C337" s="97">
        <v>1621611040</v>
      </c>
      <c r="D337" s="98" t="s">
        <v>309</v>
      </c>
      <c r="E337" s="98">
        <v>1</v>
      </c>
      <c r="F337" s="99">
        <v>49.308141401465072</v>
      </c>
      <c r="G337" s="100">
        <f>F337*(100-$G$229)/100</f>
        <v>49.308141401465072</v>
      </c>
      <c r="I337" s="15"/>
      <c r="L337" s="5"/>
    </row>
    <row r="338" spans="2:12" ht="14.25" customHeight="1">
      <c r="B338" s="50"/>
      <c r="C338" s="97">
        <v>1621611050</v>
      </c>
      <c r="D338" s="98" t="s">
        <v>164</v>
      </c>
      <c r="E338" s="98">
        <v>1</v>
      </c>
      <c r="F338" s="99">
        <v>49.308141401465072</v>
      </c>
      <c r="G338" s="100">
        <f>F338*(100-$G$229)/100</f>
        <v>49.308141401465072</v>
      </c>
      <c r="I338" s="15"/>
      <c r="L338" s="5"/>
    </row>
    <row r="339" spans="2:12" ht="14.25" customHeight="1">
      <c r="B339" s="50"/>
      <c r="C339" s="97">
        <v>1621611063</v>
      </c>
      <c r="D339" s="98" t="s">
        <v>165</v>
      </c>
      <c r="E339" s="98">
        <v>1</v>
      </c>
      <c r="F339" s="99">
        <v>49.308141401465072</v>
      </c>
      <c r="G339" s="100">
        <f>F339*(100-$G$229)/100</f>
        <v>49.308141401465072</v>
      </c>
      <c r="I339" s="15"/>
      <c r="L339" s="5"/>
    </row>
    <row r="340" spans="2:12" ht="14.25" customHeight="1" thickBot="1">
      <c r="B340" s="52"/>
      <c r="C340" s="112"/>
      <c r="D340" s="113"/>
      <c r="E340" s="113"/>
      <c r="F340" s="114"/>
      <c r="G340" s="115"/>
      <c r="I340" s="15"/>
    </row>
    <row r="341" spans="2:12" ht="14.25" customHeight="1" thickBot="1">
      <c r="C341" s="27"/>
      <c r="D341" s="109"/>
      <c r="E341" s="109"/>
      <c r="F341" s="110"/>
      <c r="G341" s="111"/>
      <c r="I341" s="15"/>
    </row>
    <row r="342" spans="2:12" ht="14.25" customHeight="1">
      <c r="B342" s="18"/>
      <c r="C342" s="101"/>
      <c r="D342" s="102"/>
      <c r="E342" s="102"/>
      <c r="F342" s="103"/>
      <c r="G342" s="157"/>
      <c r="I342" s="15"/>
    </row>
    <row r="343" spans="2:12" ht="14.25" customHeight="1">
      <c r="B343" s="2" t="s">
        <v>1470</v>
      </c>
      <c r="C343" s="105">
        <v>162165020</v>
      </c>
      <c r="D343" s="106" t="s">
        <v>160</v>
      </c>
      <c r="E343" s="106">
        <v>1</v>
      </c>
      <c r="F343" s="127">
        <v>37.600213006639152</v>
      </c>
      <c r="G343" s="128">
        <f t="shared" ref="G343:G399" si="14">F343*(100-$G$229)/100</f>
        <v>37.600213006639152</v>
      </c>
      <c r="I343" s="15"/>
      <c r="L343" s="5"/>
    </row>
    <row r="344" spans="2:12" ht="14.25" customHeight="1">
      <c r="B344" s="19"/>
      <c r="C344" s="97">
        <v>162165025</v>
      </c>
      <c r="D344" s="98" t="s">
        <v>159</v>
      </c>
      <c r="E344" s="98">
        <v>1</v>
      </c>
      <c r="F344" s="96">
        <v>37.600213006639152</v>
      </c>
      <c r="G344" s="129">
        <f t="shared" si="14"/>
        <v>37.600213006639152</v>
      </c>
      <c r="I344" s="15"/>
      <c r="L344" s="5"/>
    </row>
    <row r="345" spans="2:12" ht="14.25" customHeight="1">
      <c r="B345" s="19"/>
      <c r="C345" s="97">
        <v>162165032</v>
      </c>
      <c r="D345" s="98" t="s">
        <v>100</v>
      </c>
      <c r="E345" s="98">
        <v>1</v>
      </c>
      <c r="F345" s="96">
        <v>37.600213006639152</v>
      </c>
      <c r="G345" s="129">
        <f t="shared" si="14"/>
        <v>37.600213006639152</v>
      </c>
      <c r="I345" s="15"/>
      <c r="L345" s="5"/>
    </row>
    <row r="346" spans="2:12" ht="14.25" customHeight="1">
      <c r="B346" s="19"/>
      <c r="C346" s="97">
        <v>162166320</v>
      </c>
      <c r="D346" s="98" t="s">
        <v>275</v>
      </c>
      <c r="E346" s="98">
        <v>1</v>
      </c>
      <c r="F346" s="96">
        <v>39.42836129420332</v>
      </c>
      <c r="G346" s="129">
        <f t="shared" si="14"/>
        <v>39.42836129420332</v>
      </c>
      <c r="I346" s="15"/>
      <c r="L346" s="5"/>
    </row>
    <row r="347" spans="2:12" ht="14.25" customHeight="1">
      <c r="B347" s="19"/>
      <c r="C347" s="97">
        <v>162166325</v>
      </c>
      <c r="D347" s="98" t="s">
        <v>303</v>
      </c>
      <c r="E347" s="98">
        <v>1</v>
      </c>
      <c r="F347" s="96">
        <v>39.42836129420332</v>
      </c>
      <c r="G347" s="129">
        <f t="shared" si="14"/>
        <v>39.42836129420332</v>
      </c>
      <c r="I347" s="15"/>
      <c r="L347" s="5"/>
    </row>
    <row r="348" spans="2:12" ht="14.25" customHeight="1">
      <c r="B348" s="19"/>
      <c r="C348" s="97">
        <v>162166332</v>
      </c>
      <c r="D348" s="98" t="s">
        <v>270</v>
      </c>
      <c r="E348" s="98">
        <v>1</v>
      </c>
      <c r="F348" s="96">
        <v>39.42836129420332</v>
      </c>
      <c r="G348" s="129">
        <f t="shared" si="14"/>
        <v>39.42836129420332</v>
      </c>
      <c r="I348" s="15"/>
      <c r="L348" s="5"/>
    </row>
    <row r="349" spans="2:12" ht="14.25" customHeight="1">
      <c r="B349" s="19"/>
      <c r="C349" s="97">
        <v>162166340</v>
      </c>
      <c r="D349" s="98" t="s">
        <v>102</v>
      </c>
      <c r="E349" s="98">
        <v>1</v>
      </c>
      <c r="F349" s="96">
        <v>39.42836129420332</v>
      </c>
      <c r="G349" s="129">
        <f t="shared" si="14"/>
        <v>39.42836129420332</v>
      </c>
      <c r="I349" s="15"/>
      <c r="L349" s="5"/>
    </row>
    <row r="350" spans="2:12" ht="14.25" customHeight="1">
      <c r="B350" s="19"/>
      <c r="C350" s="97">
        <v>162166350</v>
      </c>
      <c r="D350" s="98" t="s">
        <v>103</v>
      </c>
      <c r="E350" s="98">
        <v>1</v>
      </c>
      <c r="F350" s="96">
        <v>39.42836129420332</v>
      </c>
      <c r="G350" s="129">
        <f t="shared" si="14"/>
        <v>39.42836129420332</v>
      </c>
      <c r="I350" s="15"/>
      <c r="L350" s="5"/>
    </row>
    <row r="351" spans="2:12" ht="14.25" customHeight="1">
      <c r="B351" s="19"/>
      <c r="C351" s="97">
        <v>162166363</v>
      </c>
      <c r="D351" s="98" t="s">
        <v>84</v>
      </c>
      <c r="E351" s="98">
        <v>1</v>
      </c>
      <c r="F351" s="96">
        <v>39.42836129420332</v>
      </c>
      <c r="G351" s="129">
        <f t="shared" si="14"/>
        <v>39.42836129420332</v>
      </c>
      <c r="I351" s="15"/>
      <c r="L351" s="5"/>
    </row>
    <row r="352" spans="2:12" ht="14.25" customHeight="1">
      <c r="B352" s="19"/>
      <c r="C352" s="97">
        <v>162167525</v>
      </c>
      <c r="D352" s="98" t="s">
        <v>304</v>
      </c>
      <c r="E352" s="98">
        <v>1</v>
      </c>
      <c r="F352" s="96">
        <v>41.347268716611133</v>
      </c>
      <c r="G352" s="129">
        <f t="shared" si="14"/>
        <v>41.347268716611133</v>
      </c>
      <c r="I352" s="15"/>
      <c r="L352" s="5"/>
    </row>
    <row r="353" spans="2:12" ht="14.25" customHeight="1">
      <c r="B353" s="19"/>
      <c r="C353" s="97">
        <v>162167532</v>
      </c>
      <c r="D353" s="98" t="s">
        <v>277</v>
      </c>
      <c r="E353" s="98">
        <v>1</v>
      </c>
      <c r="F353" s="96">
        <v>41.347268716611133</v>
      </c>
      <c r="G353" s="129">
        <f t="shared" si="14"/>
        <v>41.347268716611133</v>
      </c>
      <c r="I353" s="15"/>
      <c r="L353" s="5"/>
    </row>
    <row r="354" spans="2:12" ht="14.25" customHeight="1">
      <c r="B354" s="19"/>
      <c r="C354" s="97">
        <v>162167540</v>
      </c>
      <c r="D354" s="98" t="s">
        <v>305</v>
      </c>
      <c r="E354" s="98">
        <v>1</v>
      </c>
      <c r="F354" s="96">
        <v>41.347268716611133</v>
      </c>
      <c r="G354" s="129">
        <f>F354*(100-$G$229)/100</f>
        <v>41.347268716611133</v>
      </c>
      <c r="I354" s="15"/>
      <c r="L354" s="5"/>
    </row>
    <row r="355" spans="2:12" ht="14.25" customHeight="1">
      <c r="B355" s="19"/>
      <c r="C355" s="97">
        <v>162167540</v>
      </c>
      <c r="D355" s="98" t="s">
        <v>169</v>
      </c>
      <c r="E355" s="98">
        <v>1</v>
      </c>
      <c r="F355" s="96">
        <v>41.347268716611133</v>
      </c>
      <c r="G355" s="129">
        <f t="shared" si="14"/>
        <v>41.347268716611133</v>
      </c>
      <c r="I355" s="15"/>
      <c r="L355" s="5"/>
    </row>
    <row r="356" spans="2:12" ht="14.25" customHeight="1">
      <c r="B356" s="19"/>
      <c r="C356" s="97">
        <v>162167563</v>
      </c>
      <c r="D356" s="98" t="s">
        <v>104</v>
      </c>
      <c r="E356" s="98">
        <v>1</v>
      </c>
      <c r="F356" s="96">
        <v>41.347268716611133</v>
      </c>
      <c r="G356" s="129">
        <f t="shared" si="14"/>
        <v>41.347268716611133</v>
      </c>
      <c r="I356" s="15"/>
      <c r="L356" s="5"/>
    </row>
    <row r="357" spans="2:12" ht="14.25" customHeight="1">
      <c r="B357" s="19"/>
      <c r="C357" s="97">
        <v>162169020</v>
      </c>
      <c r="D357" s="98" t="s">
        <v>278</v>
      </c>
      <c r="E357" s="98">
        <v>1</v>
      </c>
      <c r="F357" s="96">
        <v>43.253210548326976</v>
      </c>
      <c r="G357" s="129">
        <f t="shared" si="14"/>
        <v>43.253210548326976</v>
      </c>
      <c r="I357" s="15"/>
      <c r="L357" s="5"/>
    </row>
    <row r="358" spans="2:12" ht="14.25" customHeight="1">
      <c r="B358" s="19"/>
      <c r="C358" s="97">
        <v>162169025</v>
      </c>
      <c r="D358" s="98" t="s">
        <v>306</v>
      </c>
      <c r="E358" s="98">
        <v>1</v>
      </c>
      <c r="F358" s="96">
        <v>43.253210548326976</v>
      </c>
      <c r="G358" s="129">
        <f t="shared" si="14"/>
        <v>43.253210548326976</v>
      </c>
      <c r="I358" s="15"/>
      <c r="L358" s="5"/>
    </row>
    <row r="359" spans="2:12" ht="14.25" customHeight="1">
      <c r="B359" s="19"/>
      <c r="C359" s="97">
        <v>162169032</v>
      </c>
      <c r="D359" s="98" t="s">
        <v>279</v>
      </c>
      <c r="E359" s="98">
        <v>1</v>
      </c>
      <c r="F359" s="96">
        <v>43.253210548326976</v>
      </c>
      <c r="G359" s="129">
        <f t="shared" si="14"/>
        <v>43.253210548326976</v>
      </c>
      <c r="I359" s="15"/>
      <c r="L359" s="5"/>
    </row>
    <row r="360" spans="2:12" ht="14.25" customHeight="1">
      <c r="B360" s="19"/>
      <c r="C360" s="97">
        <v>162169040</v>
      </c>
      <c r="D360" s="98" t="s">
        <v>307</v>
      </c>
      <c r="E360" s="98">
        <v>1</v>
      </c>
      <c r="F360" s="96">
        <v>43.253210548326976</v>
      </c>
      <c r="G360" s="129">
        <f t="shared" si="14"/>
        <v>43.253210548326976</v>
      </c>
      <c r="I360" s="15"/>
      <c r="L360" s="5"/>
    </row>
    <row r="361" spans="2:12" ht="14.25" customHeight="1">
      <c r="B361" s="19"/>
      <c r="C361" s="97">
        <v>162169050</v>
      </c>
      <c r="D361" s="98" t="s">
        <v>163</v>
      </c>
      <c r="E361" s="98">
        <v>1</v>
      </c>
      <c r="F361" s="96">
        <v>43.253210548326976</v>
      </c>
      <c r="G361" s="129">
        <f t="shared" si="14"/>
        <v>43.253210548326976</v>
      </c>
      <c r="I361" s="15"/>
      <c r="L361" s="5"/>
    </row>
    <row r="362" spans="2:12" ht="14.25" customHeight="1">
      <c r="B362" s="19"/>
      <c r="C362" s="97">
        <v>162169063</v>
      </c>
      <c r="D362" s="98" t="s">
        <v>162</v>
      </c>
      <c r="E362" s="98">
        <v>1</v>
      </c>
      <c r="F362" s="96">
        <v>43.253210548326976</v>
      </c>
      <c r="G362" s="129">
        <f t="shared" si="14"/>
        <v>43.253210548326976</v>
      </c>
      <c r="I362" s="15"/>
      <c r="L362" s="5"/>
    </row>
    <row r="363" spans="2:12" ht="14.25" customHeight="1">
      <c r="B363" s="19"/>
      <c r="C363" s="97">
        <v>1621612525</v>
      </c>
      <c r="D363" s="98" t="s">
        <v>310</v>
      </c>
      <c r="E363" s="98">
        <v>1</v>
      </c>
      <c r="F363" s="96">
        <v>58.70819465312487</v>
      </c>
      <c r="G363" s="129">
        <f t="shared" si="14"/>
        <v>58.708194653124878</v>
      </c>
      <c r="I363" s="15"/>
      <c r="L363" s="5"/>
    </row>
    <row r="364" spans="2:12" ht="14.25" customHeight="1">
      <c r="B364" s="19"/>
      <c r="C364" s="97">
        <v>1621612532</v>
      </c>
      <c r="D364" s="98" t="s">
        <v>283</v>
      </c>
      <c r="E364" s="98">
        <v>1</v>
      </c>
      <c r="F364" s="96">
        <v>58.70819465312487</v>
      </c>
      <c r="G364" s="129">
        <f t="shared" si="14"/>
        <v>58.708194653124878</v>
      </c>
      <c r="I364" s="15"/>
      <c r="L364" s="5"/>
    </row>
    <row r="365" spans="2:12" ht="14.25" customHeight="1">
      <c r="B365" s="19"/>
      <c r="C365" s="97">
        <v>1621612540</v>
      </c>
      <c r="D365" s="98" t="s">
        <v>311</v>
      </c>
      <c r="E365" s="98">
        <v>1</v>
      </c>
      <c r="F365" s="96">
        <v>58.70819465312487</v>
      </c>
      <c r="G365" s="129">
        <f t="shared" si="14"/>
        <v>58.708194653124878</v>
      </c>
      <c r="I365" s="15"/>
      <c r="L365" s="5"/>
    </row>
    <row r="366" spans="2:12" ht="14.25" customHeight="1">
      <c r="B366" s="19"/>
      <c r="C366" s="97">
        <v>1621612550</v>
      </c>
      <c r="D366" s="98" t="s">
        <v>312</v>
      </c>
      <c r="E366" s="98">
        <v>1</v>
      </c>
      <c r="F366" s="96">
        <v>58.70819465312487</v>
      </c>
      <c r="G366" s="129">
        <f t="shared" si="14"/>
        <v>58.708194653124878</v>
      </c>
      <c r="I366" s="15"/>
      <c r="L366" s="5"/>
    </row>
    <row r="367" spans="2:12" ht="14.25" customHeight="1">
      <c r="B367" s="19"/>
      <c r="C367" s="97">
        <v>1621612563</v>
      </c>
      <c r="D367" s="98" t="s">
        <v>284</v>
      </c>
      <c r="E367" s="98">
        <v>1</v>
      </c>
      <c r="F367" s="96">
        <v>58.70819465312487</v>
      </c>
      <c r="G367" s="129">
        <f t="shared" si="14"/>
        <v>58.708194653124878</v>
      </c>
      <c r="I367" s="15"/>
      <c r="L367" s="5"/>
    </row>
    <row r="368" spans="2:12" ht="14.25" customHeight="1">
      <c r="B368" s="19"/>
      <c r="C368" s="97">
        <v>1621612590</v>
      </c>
      <c r="D368" s="98" t="s">
        <v>271</v>
      </c>
      <c r="E368" s="98">
        <v>1</v>
      </c>
      <c r="F368" s="96">
        <v>91.407414378208969</v>
      </c>
      <c r="G368" s="129">
        <f t="shared" si="14"/>
        <v>91.407414378208983</v>
      </c>
      <c r="I368" s="15"/>
      <c r="L368" s="5"/>
    </row>
    <row r="369" spans="2:12" ht="14.25" customHeight="1">
      <c r="B369" s="19"/>
      <c r="C369" s="97">
        <v>1621614025</v>
      </c>
      <c r="D369" s="98" t="s">
        <v>313</v>
      </c>
      <c r="E369" s="98">
        <v>1</v>
      </c>
      <c r="F369" s="96">
        <v>69.534462880898545</v>
      </c>
      <c r="G369" s="129">
        <f t="shared" si="14"/>
        <v>69.534462880898545</v>
      </c>
      <c r="I369" s="15"/>
      <c r="L369" s="5"/>
    </row>
    <row r="370" spans="2:12" ht="14.25" customHeight="1">
      <c r="B370" s="19"/>
      <c r="C370" s="97">
        <v>1621614032</v>
      </c>
      <c r="D370" s="98" t="s">
        <v>286</v>
      </c>
      <c r="E370" s="98">
        <v>1</v>
      </c>
      <c r="F370" s="96">
        <v>69.534462880898545</v>
      </c>
      <c r="G370" s="129">
        <f t="shared" si="14"/>
        <v>69.534462880898545</v>
      </c>
      <c r="I370" s="15"/>
      <c r="L370" s="5"/>
    </row>
    <row r="371" spans="2:12" ht="14.25" customHeight="1">
      <c r="B371" s="19"/>
      <c r="C371" s="97">
        <v>1621614040</v>
      </c>
      <c r="D371" s="98" t="s">
        <v>314</v>
      </c>
      <c r="E371" s="98">
        <v>1</v>
      </c>
      <c r="F371" s="96">
        <v>69.534462880898545</v>
      </c>
      <c r="G371" s="129">
        <f t="shared" si="14"/>
        <v>69.534462880898545</v>
      </c>
      <c r="I371" s="15"/>
      <c r="L371" s="5"/>
    </row>
    <row r="372" spans="2:12" ht="14.25" customHeight="1">
      <c r="B372" s="19"/>
      <c r="C372" s="97">
        <v>1621614050</v>
      </c>
      <c r="D372" s="98" t="s">
        <v>315</v>
      </c>
      <c r="E372" s="98">
        <v>1</v>
      </c>
      <c r="F372" s="96">
        <v>69.534462880898545</v>
      </c>
      <c r="G372" s="129">
        <f t="shared" si="14"/>
        <v>69.534462880898545</v>
      </c>
      <c r="I372" s="15"/>
      <c r="L372" s="5"/>
    </row>
    <row r="373" spans="2:12" ht="14.25" customHeight="1">
      <c r="B373" s="19"/>
      <c r="C373" s="97">
        <v>1621614063</v>
      </c>
      <c r="D373" s="98" t="s">
        <v>287</v>
      </c>
      <c r="E373" s="98">
        <v>1</v>
      </c>
      <c r="F373" s="96">
        <v>69.534462880898545</v>
      </c>
      <c r="G373" s="129">
        <f t="shared" si="14"/>
        <v>69.534462880898545</v>
      </c>
      <c r="I373" s="15"/>
      <c r="L373" s="5"/>
    </row>
    <row r="374" spans="2:12" ht="14.25" customHeight="1">
      <c r="B374" s="19"/>
      <c r="C374" s="97">
        <v>1621616025</v>
      </c>
      <c r="D374" s="98" t="s">
        <v>316</v>
      </c>
      <c r="E374" s="98">
        <v>1</v>
      </c>
      <c r="F374" s="96">
        <v>77.57312910990413</v>
      </c>
      <c r="G374" s="129">
        <f t="shared" si="14"/>
        <v>77.57312910990413</v>
      </c>
      <c r="I374" s="15"/>
      <c r="L374" s="5"/>
    </row>
    <row r="375" spans="2:12" ht="14.25" customHeight="1">
      <c r="B375" s="19"/>
      <c r="C375" s="97">
        <v>16216163</v>
      </c>
      <c r="D375" s="98" t="s">
        <v>289</v>
      </c>
      <c r="E375" s="98">
        <v>1</v>
      </c>
      <c r="F375" s="96">
        <v>77.57312910990413</v>
      </c>
      <c r="G375" s="129">
        <f t="shared" si="14"/>
        <v>77.57312910990413</v>
      </c>
      <c r="I375" s="15"/>
      <c r="L375" s="5"/>
    </row>
    <row r="376" spans="2:12" ht="14.25" customHeight="1">
      <c r="B376" s="19"/>
      <c r="C376" s="97">
        <v>1621616040</v>
      </c>
      <c r="D376" s="98" t="s">
        <v>317</v>
      </c>
      <c r="E376" s="98">
        <v>1</v>
      </c>
      <c r="F376" s="96">
        <v>77.57312910990413</v>
      </c>
      <c r="G376" s="129">
        <f t="shared" si="14"/>
        <v>77.57312910990413</v>
      </c>
      <c r="I376" s="15"/>
      <c r="L376" s="5"/>
    </row>
    <row r="377" spans="2:12" ht="14.25" customHeight="1">
      <c r="B377" s="19"/>
      <c r="C377" s="97">
        <v>1621616050</v>
      </c>
      <c r="D377" s="98" t="s">
        <v>318</v>
      </c>
      <c r="E377" s="98">
        <v>1</v>
      </c>
      <c r="F377" s="96">
        <v>77.57312910990413</v>
      </c>
      <c r="G377" s="129">
        <f t="shared" si="14"/>
        <v>77.57312910990413</v>
      </c>
      <c r="I377" s="15"/>
      <c r="L377" s="5"/>
    </row>
    <row r="378" spans="2:12" ht="14.25" customHeight="1">
      <c r="B378" s="19"/>
      <c r="C378" s="97">
        <v>1621616063</v>
      </c>
      <c r="D378" s="98" t="s">
        <v>290</v>
      </c>
      <c r="E378" s="98">
        <v>1</v>
      </c>
      <c r="F378" s="96">
        <v>77.57312910990413</v>
      </c>
      <c r="G378" s="129">
        <f t="shared" si="14"/>
        <v>77.57312910990413</v>
      </c>
      <c r="I378" s="15"/>
      <c r="L378" s="5"/>
    </row>
    <row r="379" spans="2:12" ht="14.25" customHeight="1">
      <c r="B379" s="19"/>
      <c r="C379" s="97">
        <v>1621616090</v>
      </c>
      <c r="D379" s="98" t="s">
        <v>273</v>
      </c>
      <c r="E379" s="98">
        <v>1</v>
      </c>
      <c r="F379" s="96">
        <v>107.13467588753768</v>
      </c>
      <c r="G379" s="129">
        <f t="shared" si="14"/>
        <v>107.13467588753768</v>
      </c>
      <c r="I379" s="15"/>
      <c r="L379" s="5"/>
    </row>
    <row r="380" spans="2:12" ht="14.25" customHeight="1">
      <c r="B380" s="19"/>
      <c r="C380" s="97">
        <v>16216160110</v>
      </c>
      <c r="D380" s="98" t="s">
        <v>214</v>
      </c>
      <c r="E380" s="98">
        <v>1</v>
      </c>
      <c r="F380" s="96">
        <v>107.13467588753768</v>
      </c>
      <c r="G380" s="129">
        <f t="shared" si="14"/>
        <v>107.13467588753768</v>
      </c>
      <c r="I380" s="15"/>
      <c r="L380" s="5"/>
    </row>
    <row r="381" spans="2:12" ht="14.25" customHeight="1">
      <c r="B381" s="19"/>
      <c r="C381" s="97">
        <v>1621618025</v>
      </c>
      <c r="D381" s="98" t="s">
        <v>319</v>
      </c>
      <c r="E381" s="98">
        <v>1</v>
      </c>
      <c r="F381" s="96">
        <v>86.908354408104202</v>
      </c>
      <c r="G381" s="129">
        <f t="shared" si="14"/>
        <v>86.908354408104202</v>
      </c>
      <c r="I381" s="15"/>
      <c r="L381" s="5"/>
    </row>
    <row r="382" spans="2:12" ht="14.25" customHeight="1">
      <c r="B382" s="19"/>
      <c r="C382" s="97">
        <v>1621618032</v>
      </c>
      <c r="D382" s="98" t="s">
        <v>292</v>
      </c>
      <c r="E382" s="98">
        <v>1</v>
      </c>
      <c r="F382" s="96">
        <v>86.908354408104202</v>
      </c>
      <c r="G382" s="129">
        <f t="shared" si="14"/>
        <v>86.908354408104202</v>
      </c>
      <c r="I382" s="15"/>
      <c r="L382" s="5"/>
    </row>
    <row r="383" spans="2:12" ht="14.25" customHeight="1">
      <c r="B383" s="19"/>
      <c r="C383" s="97">
        <v>1621618040</v>
      </c>
      <c r="D383" s="98" t="s">
        <v>320</v>
      </c>
      <c r="E383" s="98">
        <v>1</v>
      </c>
      <c r="F383" s="96">
        <v>86.908354408104202</v>
      </c>
      <c r="G383" s="129">
        <f t="shared" si="14"/>
        <v>86.908354408104202</v>
      </c>
      <c r="I383" s="15"/>
      <c r="L383" s="5"/>
    </row>
    <row r="384" spans="2:12" ht="14.25" customHeight="1">
      <c r="B384" s="19"/>
      <c r="C384" s="97">
        <v>1621618050</v>
      </c>
      <c r="D384" s="98" t="s">
        <v>321</v>
      </c>
      <c r="E384" s="98">
        <v>1</v>
      </c>
      <c r="F384" s="96">
        <v>86.908354408104202</v>
      </c>
      <c r="G384" s="129">
        <f t="shared" si="14"/>
        <v>86.908354408104202</v>
      </c>
      <c r="I384" s="15"/>
      <c r="L384" s="5"/>
    </row>
    <row r="385" spans="2:12" ht="14.25" customHeight="1">
      <c r="B385" s="19"/>
      <c r="C385" s="97">
        <v>1621618063</v>
      </c>
      <c r="D385" s="98" t="s">
        <v>293</v>
      </c>
      <c r="E385" s="98">
        <v>1</v>
      </c>
      <c r="F385" s="96">
        <v>86.908354408104202</v>
      </c>
      <c r="G385" s="129">
        <f t="shared" si="14"/>
        <v>86.908354408104202</v>
      </c>
      <c r="I385" s="15"/>
      <c r="L385" s="5"/>
    </row>
    <row r="386" spans="2:12" ht="14.25" customHeight="1">
      <c r="B386" s="19"/>
      <c r="C386" s="97">
        <v>1621618090</v>
      </c>
      <c r="D386" s="98" t="s">
        <v>331</v>
      </c>
      <c r="E386" s="98">
        <v>1</v>
      </c>
      <c r="F386" s="96">
        <v>112.58022397815441</v>
      </c>
      <c r="G386" s="129">
        <f t="shared" si="14"/>
        <v>112.58022397815441</v>
      </c>
      <c r="I386" s="15"/>
      <c r="L386" s="5"/>
    </row>
    <row r="387" spans="2:12" ht="14.25" customHeight="1">
      <c r="B387" s="19"/>
      <c r="C387" s="97">
        <v>16216180110</v>
      </c>
      <c r="D387" s="98" t="s">
        <v>332</v>
      </c>
      <c r="E387" s="98">
        <v>1</v>
      </c>
      <c r="F387" s="96">
        <v>112.58022397815441</v>
      </c>
      <c r="G387" s="129">
        <f t="shared" si="14"/>
        <v>112.58022397815441</v>
      </c>
      <c r="I387" s="15"/>
      <c r="L387" s="5"/>
    </row>
    <row r="388" spans="2:12" ht="14.25" customHeight="1">
      <c r="B388" s="19"/>
      <c r="C388" s="97">
        <v>1621620025</v>
      </c>
      <c r="D388" s="98" t="s">
        <v>322</v>
      </c>
      <c r="E388" s="98">
        <v>1</v>
      </c>
      <c r="F388" s="96">
        <v>96.165786162152614</v>
      </c>
      <c r="G388" s="129">
        <f t="shared" si="14"/>
        <v>96.165786162152614</v>
      </c>
      <c r="I388" s="15"/>
      <c r="L388" s="5"/>
    </row>
    <row r="389" spans="2:12" ht="14.25" customHeight="1">
      <c r="B389" s="19"/>
      <c r="C389" s="97">
        <v>1621620032</v>
      </c>
      <c r="D389" s="98" t="s">
        <v>295</v>
      </c>
      <c r="E389" s="98">
        <v>1</v>
      </c>
      <c r="F389" s="96">
        <v>96.165786162152614</v>
      </c>
      <c r="G389" s="129">
        <f t="shared" si="14"/>
        <v>96.165786162152614</v>
      </c>
      <c r="I389" s="15"/>
      <c r="L389" s="5"/>
    </row>
    <row r="390" spans="2:12" ht="14.25" customHeight="1">
      <c r="B390" s="19"/>
      <c r="C390" s="97">
        <v>1621620040</v>
      </c>
      <c r="D390" s="98" t="s">
        <v>323</v>
      </c>
      <c r="E390" s="98">
        <v>1</v>
      </c>
      <c r="F390" s="96">
        <v>96.165786162152614</v>
      </c>
      <c r="G390" s="129">
        <f t="shared" si="14"/>
        <v>96.165786162152614</v>
      </c>
      <c r="I390" s="15"/>
      <c r="L390" s="5"/>
    </row>
    <row r="391" spans="2:12" ht="14.25" customHeight="1">
      <c r="B391" s="19"/>
      <c r="C391" s="97">
        <v>1621620050</v>
      </c>
      <c r="D391" s="98" t="s">
        <v>324</v>
      </c>
      <c r="E391" s="98">
        <v>1</v>
      </c>
      <c r="F391" s="96">
        <v>96.165786162152614</v>
      </c>
      <c r="G391" s="129">
        <f t="shared" si="14"/>
        <v>96.165786162152614</v>
      </c>
      <c r="I391" s="15"/>
      <c r="L391" s="5"/>
    </row>
    <row r="392" spans="2:12" ht="14.25" customHeight="1">
      <c r="B392" s="19"/>
      <c r="C392" s="97">
        <v>1621620063</v>
      </c>
      <c r="D392" s="98" t="s">
        <v>296</v>
      </c>
      <c r="E392" s="98">
        <v>1</v>
      </c>
      <c r="F392" s="96">
        <v>96.165786162152614</v>
      </c>
      <c r="G392" s="129">
        <f t="shared" si="14"/>
        <v>96.165786162152614</v>
      </c>
      <c r="I392" s="15"/>
      <c r="L392" s="5"/>
    </row>
    <row r="393" spans="2:12" ht="14.25" customHeight="1">
      <c r="B393" s="19"/>
      <c r="C393" s="97">
        <v>1621620090</v>
      </c>
      <c r="D393" s="98" t="s">
        <v>333</v>
      </c>
      <c r="E393" s="98">
        <v>1</v>
      </c>
      <c r="F393" s="96">
        <v>177.7582483865595</v>
      </c>
      <c r="G393" s="129">
        <f t="shared" si="14"/>
        <v>177.7582483865595</v>
      </c>
      <c r="I393" s="15"/>
      <c r="L393" s="5"/>
    </row>
    <row r="394" spans="2:12" ht="14.25" customHeight="1">
      <c r="B394" s="19"/>
      <c r="C394" s="97">
        <v>16216200110</v>
      </c>
      <c r="D394" s="98" t="s">
        <v>171</v>
      </c>
      <c r="E394" s="98">
        <v>1</v>
      </c>
      <c r="F394" s="96">
        <v>177.7582483865595</v>
      </c>
      <c r="G394" s="129">
        <f t="shared" si="14"/>
        <v>177.7582483865595</v>
      </c>
      <c r="I394" s="15"/>
      <c r="L394" s="5"/>
    </row>
    <row r="395" spans="2:12" ht="14.25" customHeight="1">
      <c r="B395" s="19"/>
      <c r="C395" s="97">
        <v>1621622525</v>
      </c>
      <c r="D395" s="98" t="s">
        <v>325</v>
      </c>
      <c r="E395" s="98">
        <v>1</v>
      </c>
      <c r="F395" s="96">
        <v>117.48121725970942</v>
      </c>
      <c r="G395" s="129">
        <f t="shared" si="14"/>
        <v>117.48121725970942</v>
      </c>
      <c r="I395" s="15"/>
      <c r="L395" s="5"/>
    </row>
    <row r="396" spans="2:12" ht="14.25" customHeight="1">
      <c r="B396" s="19"/>
      <c r="C396" s="97">
        <v>1621622532</v>
      </c>
      <c r="D396" s="98" t="s">
        <v>298</v>
      </c>
      <c r="E396" s="98">
        <v>1</v>
      </c>
      <c r="F396" s="96">
        <v>117.48121725970942</v>
      </c>
      <c r="G396" s="129">
        <f t="shared" si="14"/>
        <v>117.48121725970942</v>
      </c>
      <c r="I396" s="15"/>
      <c r="L396" s="5"/>
    </row>
    <row r="397" spans="2:12" ht="14.25" customHeight="1">
      <c r="B397" s="19"/>
      <c r="C397" s="97">
        <v>162162240</v>
      </c>
      <c r="D397" s="98" t="s">
        <v>326</v>
      </c>
      <c r="E397" s="98">
        <v>1</v>
      </c>
      <c r="F397" s="96">
        <v>117.48121725970942</v>
      </c>
      <c r="G397" s="129">
        <f t="shared" si="14"/>
        <v>117.48121725970942</v>
      </c>
      <c r="I397" s="15"/>
      <c r="L397" s="5"/>
    </row>
    <row r="398" spans="2:12" ht="14.25" customHeight="1">
      <c r="B398" s="19"/>
      <c r="C398" s="97">
        <v>1621622550</v>
      </c>
      <c r="D398" s="98" t="s">
        <v>327</v>
      </c>
      <c r="E398" s="98">
        <v>1</v>
      </c>
      <c r="F398" s="96">
        <v>117.48121725970942</v>
      </c>
      <c r="G398" s="129">
        <f t="shared" si="14"/>
        <v>117.48121725970942</v>
      </c>
      <c r="I398" s="15"/>
      <c r="L398" s="5"/>
    </row>
    <row r="399" spans="2:12" ht="14.25" customHeight="1">
      <c r="B399" s="50"/>
      <c r="C399" s="97">
        <v>1621622563</v>
      </c>
      <c r="D399" s="98" t="s">
        <v>299</v>
      </c>
      <c r="E399" s="98">
        <v>1</v>
      </c>
      <c r="F399" s="96">
        <v>117.48121725970942</v>
      </c>
      <c r="G399" s="129">
        <f t="shared" si="14"/>
        <v>117.48121725970942</v>
      </c>
      <c r="I399" s="15"/>
      <c r="L399" s="5"/>
    </row>
    <row r="400" spans="2:12" ht="14.25" customHeight="1">
      <c r="B400" s="50"/>
      <c r="C400" s="97">
        <v>1621622590</v>
      </c>
      <c r="D400" s="98" t="s">
        <v>334</v>
      </c>
      <c r="E400" s="98">
        <v>1</v>
      </c>
      <c r="F400" s="96">
        <v>194.10785824910167</v>
      </c>
      <c r="G400" s="129">
        <f t="shared" ref="G400:G409" si="15">F400*(100-$G$229)/100</f>
        <v>194.10785824910167</v>
      </c>
      <c r="I400" s="15"/>
      <c r="L400" s="5"/>
    </row>
    <row r="401" spans="2:13" ht="14.25" customHeight="1">
      <c r="B401" s="50"/>
      <c r="C401" s="97">
        <v>16216225110</v>
      </c>
      <c r="D401" s="98" t="s">
        <v>335</v>
      </c>
      <c r="E401" s="98">
        <v>1</v>
      </c>
      <c r="F401" s="96">
        <v>194.10785824910167</v>
      </c>
      <c r="G401" s="129">
        <f t="shared" si="15"/>
        <v>194.10785824910167</v>
      </c>
      <c r="I401" s="15"/>
      <c r="L401" s="5"/>
    </row>
    <row r="402" spans="2:13" ht="14.25" customHeight="1">
      <c r="B402" s="50"/>
      <c r="C402" s="97">
        <v>1621625032</v>
      </c>
      <c r="D402" s="98" t="s">
        <v>301</v>
      </c>
      <c r="E402" s="98">
        <v>1</v>
      </c>
      <c r="F402" s="96">
        <v>138.12243764128513</v>
      </c>
      <c r="G402" s="129">
        <f t="shared" si="15"/>
        <v>138.12243764128513</v>
      </c>
      <c r="I402" s="15"/>
      <c r="L402" s="5"/>
    </row>
    <row r="403" spans="2:13" ht="14.25" customHeight="1">
      <c r="B403" s="50"/>
      <c r="C403" s="97">
        <v>1621625040</v>
      </c>
      <c r="D403" s="98" t="s">
        <v>329</v>
      </c>
      <c r="E403" s="98">
        <v>1</v>
      </c>
      <c r="F403" s="96">
        <v>138.12243764128513</v>
      </c>
      <c r="G403" s="129">
        <f t="shared" si="15"/>
        <v>138.12243764128513</v>
      </c>
      <c r="I403" s="15"/>
      <c r="L403" s="5"/>
    </row>
    <row r="404" spans="2:13" ht="14.25" customHeight="1">
      <c r="B404" s="50"/>
      <c r="C404" s="97">
        <v>1621625050</v>
      </c>
      <c r="D404" s="98" t="s">
        <v>330</v>
      </c>
      <c r="E404" s="98">
        <v>1</v>
      </c>
      <c r="F404" s="96">
        <v>138.12243764128513</v>
      </c>
      <c r="G404" s="129">
        <f t="shared" si="15"/>
        <v>138.12243764128513</v>
      </c>
      <c r="I404" s="15"/>
      <c r="J404" s="25"/>
      <c r="L404" s="5"/>
      <c r="M404" s="22"/>
    </row>
    <row r="405" spans="2:13" ht="14.25" customHeight="1">
      <c r="B405" s="50"/>
      <c r="C405" s="97">
        <v>1621625063</v>
      </c>
      <c r="D405" s="98" t="s">
        <v>302</v>
      </c>
      <c r="E405" s="98">
        <v>1</v>
      </c>
      <c r="F405" s="96">
        <v>138.12243764128513</v>
      </c>
      <c r="G405" s="129">
        <f t="shared" si="15"/>
        <v>138.12243764128513</v>
      </c>
      <c r="I405" s="15"/>
      <c r="J405" s="25"/>
      <c r="L405" s="5"/>
      <c r="M405" s="22"/>
    </row>
    <row r="406" spans="2:13" ht="14.25" customHeight="1">
      <c r="B406" s="19"/>
      <c r="C406" s="97">
        <v>1621625090</v>
      </c>
      <c r="D406" s="98" t="s">
        <v>336</v>
      </c>
      <c r="E406" s="98">
        <v>1</v>
      </c>
      <c r="F406" s="96">
        <v>201.26486431105502</v>
      </c>
      <c r="G406" s="129">
        <f t="shared" si="15"/>
        <v>201.26486431105502</v>
      </c>
      <c r="I406" s="15"/>
      <c r="J406" s="25"/>
      <c r="L406" s="5"/>
      <c r="M406" s="22"/>
    </row>
    <row r="407" spans="2:13" ht="14.25" customHeight="1">
      <c r="B407" s="19"/>
      <c r="C407" s="97">
        <v>16216250110</v>
      </c>
      <c r="D407" s="98" t="s">
        <v>337</v>
      </c>
      <c r="E407" s="98">
        <v>1</v>
      </c>
      <c r="F407" s="96">
        <v>201.26486431105502</v>
      </c>
      <c r="G407" s="129">
        <f t="shared" si="15"/>
        <v>201.26486431105502</v>
      </c>
      <c r="I407" s="15"/>
      <c r="J407" s="25"/>
      <c r="L407" s="5"/>
      <c r="M407" s="22"/>
    </row>
    <row r="408" spans="2:13" ht="14.25" customHeight="1">
      <c r="B408" s="19"/>
      <c r="C408" s="97">
        <v>1621631532</v>
      </c>
      <c r="D408" s="98" t="s">
        <v>573</v>
      </c>
      <c r="E408" s="98">
        <v>1</v>
      </c>
      <c r="F408" s="96">
        <v>227.07332969973632</v>
      </c>
      <c r="G408" s="129">
        <f t="shared" si="15"/>
        <v>227.07332969973632</v>
      </c>
      <c r="I408" s="15"/>
      <c r="J408" s="25"/>
      <c r="L408" s="5"/>
      <c r="M408" s="22"/>
    </row>
    <row r="409" spans="2:13" ht="14.25" customHeight="1">
      <c r="B409" s="19"/>
      <c r="C409" s="97">
        <v>1621631563</v>
      </c>
      <c r="D409" s="98" t="s">
        <v>574</v>
      </c>
      <c r="E409" s="98">
        <v>1</v>
      </c>
      <c r="F409" s="96">
        <v>258.03787465879128</v>
      </c>
      <c r="G409" s="129">
        <f t="shared" si="15"/>
        <v>258.03787465879128</v>
      </c>
      <c r="I409" s="15"/>
      <c r="J409" s="25"/>
      <c r="L409" s="5"/>
      <c r="M409" s="22"/>
    </row>
    <row r="410" spans="2:13" ht="14.25" customHeight="1">
      <c r="B410" s="19"/>
      <c r="C410" s="97">
        <v>16216315110</v>
      </c>
      <c r="D410" s="98" t="s">
        <v>575</v>
      </c>
      <c r="E410" s="98">
        <v>1</v>
      </c>
      <c r="F410" s="96">
        <v>454.14665939947264</v>
      </c>
      <c r="G410" s="129">
        <f>F410*(100-$G$229)/100</f>
        <v>454.14665939947264</v>
      </c>
      <c r="I410" s="15"/>
      <c r="J410" s="25"/>
      <c r="L410" s="5"/>
      <c r="M410" s="22"/>
    </row>
    <row r="411" spans="2:13" ht="14.25" customHeight="1" thickBot="1">
      <c r="B411" s="39"/>
      <c r="C411" s="112"/>
      <c r="D411" s="113"/>
      <c r="E411" s="113"/>
      <c r="F411" s="114"/>
      <c r="G411" s="115"/>
      <c r="I411" s="15"/>
      <c r="J411" s="25"/>
      <c r="M411" s="22"/>
    </row>
    <row r="412" spans="2:13" ht="14.25" customHeight="1" thickBot="1">
      <c r="B412" s="26"/>
      <c r="C412" s="27"/>
      <c r="D412" s="109"/>
      <c r="E412" s="109"/>
      <c r="F412" s="110"/>
      <c r="G412" s="111"/>
      <c r="I412" s="15"/>
      <c r="J412" s="25"/>
      <c r="M412" s="22"/>
    </row>
    <row r="413" spans="2:13" ht="14.25" customHeight="1">
      <c r="B413" s="53"/>
      <c r="C413" s="101"/>
      <c r="D413" s="102"/>
      <c r="E413" s="102"/>
      <c r="F413" s="103"/>
      <c r="G413" s="104"/>
      <c r="I413" s="15"/>
      <c r="J413" s="25"/>
      <c r="M413" s="22"/>
    </row>
    <row r="414" spans="2:13" ht="14.25" customHeight="1">
      <c r="B414" s="4" t="s">
        <v>1473</v>
      </c>
      <c r="C414" s="105" t="s">
        <v>581</v>
      </c>
      <c r="D414" s="106" t="s">
        <v>277</v>
      </c>
      <c r="E414" s="106">
        <v>1</v>
      </c>
      <c r="F414" s="127">
        <v>444.35471012198252</v>
      </c>
      <c r="G414" s="128">
        <f t="shared" ref="G414:G424" si="16">F414*(100-$G$229)/100</f>
        <v>444.35471012198252</v>
      </c>
      <c r="I414" s="15"/>
      <c r="J414" s="25"/>
      <c r="L414" s="5"/>
      <c r="M414" s="22"/>
    </row>
    <row r="415" spans="2:13" ht="14.25" customHeight="1">
      <c r="B415" s="4" t="s">
        <v>1474</v>
      </c>
      <c r="C415" s="97" t="s">
        <v>582</v>
      </c>
      <c r="D415" s="98" t="s">
        <v>104</v>
      </c>
      <c r="E415" s="98">
        <v>1</v>
      </c>
      <c r="F415" s="96">
        <v>444.35471012198252</v>
      </c>
      <c r="G415" s="129">
        <f t="shared" si="16"/>
        <v>444.35471012198252</v>
      </c>
      <c r="I415" s="15"/>
      <c r="J415" s="25"/>
      <c r="L415" s="5"/>
      <c r="M415" s="22"/>
    </row>
    <row r="416" spans="2:13" ht="14.25" customHeight="1">
      <c r="B416" s="21"/>
      <c r="C416" s="97" t="s">
        <v>583</v>
      </c>
      <c r="D416" s="98" t="s">
        <v>279</v>
      </c>
      <c r="E416" s="98">
        <v>1</v>
      </c>
      <c r="F416" s="96">
        <v>476.10152538905464</v>
      </c>
      <c r="G416" s="129">
        <f t="shared" si="16"/>
        <v>476.10152538905464</v>
      </c>
      <c r="I416" s="15"/>
      <c r="J416" s="25"/>
      <c r="L416" s="5"/>
      <c r="M416" s="22"/>
    </row>
    <row r="417" spans="2:13" ht="14.25" customHeight="1">
      <c r="B417" s="21"/>
      <c r="C417" s="97" t="s">
        <v>584</v>
      </c>
      <c r="D417" s="98" t="s">
        <v>162</v>
      </c>
      <c r="E417" s="98">
        <v>1</v>
      </c>
      <c r="F417" s="96">
        <v>476.10152538905464</v>
      </c>
      <c r="G417" s="129">
        <f t="shared" si="16"/>
        <v>476.10152538905464</v>
      </c>
      <c r="I417" s="15"/>
      <c r="J417" s="25"/>
      <c r="L417" s="5"/>
      <c r="M417" s="22"/>
    </row>
    <row r="418" spans="2:13" ht="14.25" customHeight="1">
      <c r="B418" s="21"/>
      <c r="C418" s="97" t="s">
        <v>585</v>
      </c>
      <c r="D418" s="98" t="s">
        <v>281</v>
      </c>
      <c r="E418" s="98">
        <v>1</v>
      </c>
      <c r="F418" s="96">
        <v>507.83575270399837</v>
      </c>
      <c r="G418" s="129">
        <f t="shared" si="16"/>
        <v>507.83575270399837</v>
      </c>
      <c r="I418" s="15"/>
      <c r="J418" s="25"/>
      <c r="L418" s="5"/>
      <c r="M418" s="22"/>
    </row>
    <row r="419" spans="2:13" ht="14.25" customHeight="1">
      <c r="B419" s="21"/>
      <c r="C419" s="97" t="s">
        <v>586</v>
      </c>
      <c r="D419" s="98" t="s">
        <v>165</v>
      </c>
      <c r="E419" s="98">
        <v>1</v>
      </c>
      <c r="F419" s="96">
        <v>507.83575270399837</v>
      </c>
      <c r="G419" s="129">
        <f t="shared" si="16"/>
        <v>507.83575270399837</v>
      </c>
      <c r="I419" s="15"/>
      <c r="J419" s="25"/>
      <c r="L419" s="5"/>
      <c r="M419" s="22"/>
    </row>
    <row r="420" spans="2:13" ht="14.25" customHeight="1">
      <c r="B420" s="21"/>
      <c r="C420" s="97" t="s">
        <v>587</v>
      </c>
      <c r="D420" s="98" t="s">
        <v>283</v>
      </c>
      <c r="E420" s="98">
        <v>1</v>
      </c>
      <c r="F420" s="96">
        <v>541.69734392859129</v>
      </c>
      <c r="G420" s="129">
        <f t="shared" si="16"/>
        <v>541.69734392859129</v>
      </c>
      <c r="I420" s="15"/>
      <c r="J420" s="25"/>
      <c r="L420" s="5"/>
      <c r="M420" s="22"/>
    </row>
    <row r="421" spans="2:13" ht="14.25" customHeight="1">
      <c r="B421" s="21"/>
      <c r="C421" s="97" t="s">
        <v>588</v>
      </c>
      <c r="D421" s="98" t="s">
        <v>284</v>
      </c>
      <c r="E421" s="98">
        <v>1</v>
      </c>
      <c r="F421" s="96">
        <v>541.69734392859129</v>
      </c>
      <c r="G421" s="129">
        <f t="shared" si="16"/>
        <v>541.69734392859129</v>
      </c>
      <c r="I421" s="15"/>
      <c r="J421" s="25"/>
      <c r="L421" s="5"/>
      <c r="M421" s="22"/>
    </row>
    <row r="422" spans="2:13" ht="14.25" customHeight="1">
      <c r="B422" s="21"/>
      <c r="C422" s="97" t="s">
        <v>589</v>
      </c>
      <c r="D422" s="98" t="s">
        <v>286</v>
      </c>
      <c r="E422" s="98">
        <v>1</v>
      </c>
      <c r="F422" s="96">
        <v>577.66112315857731</v>
      </c>
      <c r="G422" s="129">
        <f t="shared" si="16"/>
        <v>577.66112315857731</v>
      </c>
      <c r="I422" s="15"/>
      <c r="J422" s="25"/>
      <c r="L422" s="5"/>
      <c r="M422" s="22"/>
    </row>
    <row r="423" spans="2:13" ht="14.25" customHeight="1">
      <c r="B423" s="21"/>
      <c r="C423" s="97" t="s">
        <v>590</v>
      </c>
      <c r="D423" s="98" t="s">
        <v>287</v>
      </c>
      <c r="E423" s="98">
        <v>1</v>
      </c>
      <c r="F423" s="96">
        <v>577.66112315857731</v>
      </c>
      <c r="G423" s="129">
        <f t="shared" si="16"/>
        <v>577.66112315857731</v>
      </c>
      <c r="I423" s="15"/>
      <c r="J423" s="25"/>
      <c r="L423" s="5"/>
      <c r="M423" s="22"/>
    </row>
    <row r="424" spans="2:13" ht="14.25" customHeight="1">
      <c r="B424" s="21"/>
      <c r="C424" s="97" t="s">
        <v>591</v>
      </c>
      <c r="D424" s="98" t="s">
        <v>289</v>
      </c>
      <c r="E424" s="98">
        <v>1</v>
      </c>
      <c r="F424" s="96">
        <v>507.83784450725278</v>
      </c>
      <c r="G424" s="129">
        <f t="shared" si="16"/>
        <v>507.83784450725284</v>
      </c>
      <c r="I424" s="15"/>
      <c r="J424" s="25"/>
      <c r="L424" s="5"/>
      <c r="M424" s="22"/>
    </row>
    <row r="425" spans="2:13" ht="14.25" customHeight="1">
      <c r="B425" s="21"/>
      <c r="C425" s="97" t="s">
        <v>592</v>
      </c>
      <c r="D425" s="98" t="s">
        <v>290</v>
      </c>
      <c r="E425" s="98">
        <v>1</v>
      </c>
      <c r="F425" s="96">
        <v>592.47714281335277</v>
      </c>
      <c r="G425" s="129">
        <f t="shared" ref="G425:G432" si="17">F425*(100-$G$229)/100</f>
        <v>592.47714281335277</v>
      </c>
      <c r="I425" s="15"/>
      <c r="J425" s="25"/>
      <c r="L425" s="5"/>
      <c r="M425" s="22"/>
    </row>
    <row r="426" spans="2:13" ht="14.25" customHeight="1">
      <c r="B426" s="21"/>
      <c r="C426" s="97" t="s">
        <v>593</v>
      </c>
      <c r="D426" s="98" t="s">
        <v>292</v>
      </c>
      <c r="E426" s="98">
        <v>1</v>
      </c>
      <c r="F426" s="96">
        <v>630.55569800085993</v>
      </c>
      <c r="G426" s="129">
        <f t="shared" si="17"/>
        <v>630.55569800085993</v>
      </c>
      <c r="I426" s="15"/>
      <c r="J426" s="25"/>
      <c r="L426" s="5"/>
      <c r="M426" s="22"/>
    </row>
    <row r="427" spans="2:13" ht="14.25" customHeight="1">
      <c r="B427" s="21"/>
      <c r="C427" s="97" t="s">
        <v>594</v>
      </c>
      <c r="D427" s="98" t="s">
        <v>293</v>
      </c>
      <c r="E427" s="98">
        <v>1</v>
      </c>
      <c r="F427" s="96">
        <v>630.55569800085993</v>
      </c>
      <c r="G427" s="129">
        <f t="shared" si="17"/>
        <v>630.55569800085993</v>
      </c>
      <c r="I427" s="15"/>
      <c r="J427" s="25"/>
      <c r="L427" s="5"/>
      <c r="M427" s="22"/>
    </row>
    <row r="428" spans="2:13" ht="14.25" customHeight="1">
      <c r="B428" s="21"/>
      <c r="C428" s="97" t="s">
        <v>595</v>
      </c>
      <c r="D428" s="98" t="s">
        <v>295</v>
      </c>
      <c r="E428" s="98">
        <v>1</v>
      </c>
      <c r="F428" s="96">
        <v>655.95818539536867</v>
      </c>
      <c r="G428" s="129">
        <f t="shared" si="17"/>
        <v>655.95818539536867</v>
      </c>
      <c r="I428" s="15"/>
      <c r="J428" s="25"/>
      <c r="L428" s="5"/>
      <c r="M428" s="22"/>
    </row>
    <row r="429" spans="2:13" ht="14.25" customHeight="1">
      <c r="B429" s="21"/>
      <c r="C429" s="97" t="s">
        <v>596</v>
      </c>
      <c r="D429" s="98" t="s">
        <v>296</v>
      </c>
      <c r="E429" s="98">
        <v>2</v>
      </c>
      <c r="F429" s="96">
        <v>655.95818539536867</v>
      </c>
      <c r="G429" s="129">
        <f t="shared" si="17"/>
        <v>655.95818539536867</v>
      </c>
      <c r="I429" s="15"/>
      <c r="L429" s="5"/>
      <c r="M429" s="22"/>
    </row>
    <row r="430" spans="2:13" ht="14.25" customHeight="1">
      <c r="B430" s="21"/>
      <c r="C430" s="97" t="s">
        <v>597</v>
      </c>
      <c r="D430" s="98" t="s">
        <v>298</v>
      </c>
      <c r="E430" s="98">
        <v>3</v>
      </c>
      <c r="F430" s="96">
        <v>677.118532922707</v>
      </c>
      <c r="G430" s="129">
        <f t="shared" si="17"/>
        <v>677.11853292270689</v>
      </c>
      <c r="I430" s="15"/>
      <c r="L430" s="5"/>
    </row>
    <row r="431" spans="2:13" ht="14.25" customHeight="1">
      <c r="B431" s="21"/>
      <c r="C431" s="97" t="s">
        <v>598</v>
      </c>
      <c r="D431" s="98" t="s">
        <v>299</v>
      </c>
      <c r="E431" s="98">
        <v>4</v>
      </c>
      <c r="F431" s="96">
        <v>677.118532922707</v>
      </c>
      <c r="G431" s="129">
        <f t="shared" si="17"/>
        <v>677.11853292270689</v>
      </c>
      <c r="I431" s="15"/>
      <c r="L431" s="5"/>
    </row>
    <row r="432" spans="2:13" ht="14.25" customHeight="1">
      <c r="B432" s="21"/>
      <c r="C432" s="97" t="s">
        <v>599</v>
      </c>
      <c r="D432" s="98" t="s">
        <v>301</v>
      </c>
      <c r="E432" s="98">
        <v>5</v>
      </c>
      <c r="F432" s="96">
        <v>740.59957550472302</v>
      </c>
      <c r="G432" s="129">
        <f t="shared" si="17"/>
        <v>740.59957550472302</v>
      </c>
      <c r="I432" s="15"/>
      <c r="L432" s="5"/>
    </row>
    <row r="433" spans="2:13" ht="14.25" customHeight="1">
      <c r="B433" s="21"/>
      <c r="C433" s="97" t="s">
        <v>600</v>
      </c>
      <c r="D433" s="98" t="s">
        <v>302</v>
      </c>
      <c r="E433" s="98">
        <v>6</v>
      </c>
      <c r="F433" s="96">
        <v>740.59957550472302</v>
      </c>
      <c r="G433" s="129">
        <f>F433*(100-$G$229)/100</f>
        <v>740.59957550472302</v>
      </c>
      <c r="I433" s="15"/>
      <c r="L433" s="5"/>
    </row>
    <row r="434" spans="2:13" ht="14.25" customHeight="1">
      <c r="B434" s="21"/>
      <c r="C434" s="150"/>
      <c r="D434" s="30"/>
      <c r="E434" s="30"/>
      <c r="F434" s="31"/>
      <c r="G434" s="152"/>
      <c r="I434" s="15"/>
      <c r="L434" s="5"/>
    </row>
    <row r="435" spans="2:13" ht="14.25" customHeight="1" thickBot="1">
      <c r="B435" s="39"/>
      <c r="C435" s="112"/>
      <c r="D435" s="113"/>
      <c r="E435" s="113"/>
      <c r="F435" s="114"/>
      <c r="G435" s="115"/>
      <c r="I435" s="15"/>
      <c r="M435" s="22"/>
    </row>
    <row r="436" spans="2:13" ht="14.25" customHeight="1" thickBot="1">
      <c r="B436" s="26"/>
      <c r="C436" s="27"/>
      <c r="D436" s="109"/>
      <c r="E436" s="109"/>
      <c r="F436" s="110"/>
      <c r="G436" s="111"/>
      <c r="I436" s="15"/>
      <c r="M436" s="22"/>
    </row>
    <row r="437" spans="2:13" ht="14.25" customHeight="1">
      <c r="B437" s="175"/>
      <c r="C437" s="101"/>
      <c r="D437" s="102"/>
      <c r="E437" s="102"/>
      <c r="F437" s="103"/>
      <c r="G437" s="104"/>
      <c r="I437" s="15"/>
    </row>
    <row r="438" spans="2:13" ht="14.25" customHeight="1">
      <c r="B438" s="2" t="s">
        <v>1475</v>
      </c>
      <c r="C438" s="150"/>
      <c r="D438" s="30"/>
      <c r="E438" s="30"/>
      <c r="F438" s="95"/>
      <c r="G438" s="94"/>
      <c r="I438" s="15"/>
    </row>
    <row r="439" spans="2:13" ht="14.25" customHeight="1">
      <c r="B439" s="2" t="s">
        <v>1476</v>
      </c>
      <c r="C439" s="105">
        <v>143075</v>
      </c>
      <c r="D439" s="106" t="s">
        <v>501</v>
      </c>
      <c r="E439" s="106">
        <v>1</v>
      </c>
      <c r="F439" s="127">
        <v>87.281248000000019</v>
      </c>
      <c r="G439" s="128">
        <f>F439*(100-$G$229)/100</f>
        <v>87.281248000000019</v>
      </c>
      <c r="I439" s="15"/>
      <c r="L439" s="5"/>
    </row>
    <row r="440" spans="2:13" ht="14.25" customHeight="1">
      <c r="B440" s="19"/>
      <c r="C440" s="97">
        <v>143125</v>
      </c>
      <c r="D440" s="98" t="s">
        <v>502</v>
      </c>
      <c r="E440" s="98">
        <v>1</v>
      </c>
      <c r="F440" s="96">
        <v>87.281248000000019</v>
      </c>
      <c r="G440" s="129">
        <f>F440*(100-$G$229)/100</f>
        <v>87.281248000000019</v>
      </c>
      <c r="I440" s="15"/>
      <c r="L440" s="5"/>
    </row>
    <row r="441" spans="2:13" ht="14.25" customHeight="1">
      <c r="B441" s="19"/>
      <c r="C441" s="97">
        <v>143150</v>
      </c>
      <c r="D441" s="98" t="s">
        <v>503</v>
      </c>
      <c r="E441" s="98">
        <v>1</v>
      </c>
      <c r="F441" s="96">
        <v>94.888020000000012</v>
      </c>
      <c r="G441" s="129">
        <f>F441*(100-$G$229)/100</f>
        <v>94.888020000000012</v>
      </c>
      <c r="I441" s="15"/>
      <c r="L441" s="5"/>
    </row>
    <row r="442" spans="2:13" ht="14.25" customHeight="1">
      <c r="B442" s="19"/>
      <c r="C442" s="150"/>
      <c r="D442" s="30"/>
      <c r="E442" s="30"/>
      <c r="F442" s="31"/>
      <c r="G442" s="152"/>
      <c r="I442" s="15"/>
      <c r="L442" s="5"/>
    </row>
    <row r="443" spans="2:13" ht="14.25" customHeight="1">
      <c r="B443" s="19"/>
      <c r="C443" s="150"/>
      <c r="D443" s="30"/>
      <c r="E443" s="30"/>
      <c r="F443" s="31"/>
      <c r="G443" s="152"/>
      <c r="I443" s="15"/>
    </row>
    <row r="444" spans="2:13" ht="14.25" customHeight="1">
      <c r="B444" s="19"/>
      <c r="C444" s="150"/>
      <c r="D444" s="30"/>
      <c r="E444" s="30"/>
      <c r="F444" s="31"/>
      <c r="G444" s="152"/>
      <c r="I444" s="15"/>
    </row>
    <row r="445" spans="2:13" ht="14.25" customHeight="1">
      <c r="B445" s="56"/>
      <c r="C445" s="150"/>
      <c r="D445" s="30"/>
      <c r="E445" s="30"/>
      <c r="F445" s="31"/>
      <c r="G445" s="152"/>
      <c r="I445" s="15"/>
    </row>
    <row r="446" spans="2:13" ht="14.25" customHeight="1">
      <c r="B446" s="2" t="s">
        <v>1475</v>
      </c>
      <c r="C446" s="150"/>
      <c r="D446" s="30"/>
      <c r="E446" s="30"/>
      <c r="F446" s="31"/>
      <c r="G446" s="152"/>
      <c r="I446" s="15"/>
    </row>
    <row r="447" spans="2:13" ht="14.25" customHeight="1">
      <c r="B447" s="2" t="s">
        <v>1477</v>
      </c>
      <c r="C447" s="30"/>
      <c r="D447" s="30"/>
      <c r="E447" s="30"/>
      <c r="F447" s="30"/>
      <c r="G447" s="174"/>
      <c r="I447" s="15"/>
    </row>
    <row r="448" spans="2:13" ht="14.25" customHeight="1">
      <c r="B448" s="19"/>
      <c r="C448" s="105">
        <v>143012</v>
      </c>
      <c r="D448" s="106" t="s">
        <v>569</v>
      </c>
      <c r="E448" s="106">
        <v>1</v>
      </c>
      <c r="F448" s="127">
        <v>215.22880548627921</v>
      </c>
      <c r="G448" s="128">
        <f>F448*(100-$G$229)/100</f>
        <v>215.22880548627919</v>
      </c>
      <c r="I448" s="15"/>
      <c r="L448" s="5"/>
    </row>
    <row r="449" spans="2:12" ht="14.25" customHeight="1">
      <c r="B449" s="19"/>
      <c r="C449" s="97">
        <v>143015</v>
      </c>
      <c r="D449" s="98" t="s">
        <v>570</v>
      </c>
      <c r="E449" s="98">
        <v>1</v>
      </c>
      <c r="F449" s="96">
        <v>215.22880548627921</v>
      </c>
      <c r="G449" s="129">
        <f>F449*(100-$G$229)/100</f>
        <v>215.22880548627919</v>
      </c>
      <c r="I449" s="15"/>
      <c r="L449" s="5"/>
    </row>
    <row r="450" spans="2:12" ht="14.25" customHeight="1">
      <c r="B450" s="19"/>
      <c r="C450" s="97">
        <v>143019</v>
      </c>
      <c r="D450" s="98" t="s">
        <v>571</v>
      </c>
      <c r="E450" s="98">
        <v>1</v>
      </c>
      <c r="F450" s="96">
        <v>226.80972144413261</v>
      </c>
      <c r="G450" s="129">
        <f>F450*(100-$G$229)/100</f>
        <v>226.80972144413261</v>
      </c>
      <c r="I450" s="15"/>
      <c r="L450" s="5"/>
    </row>
    <row r="451" spans="2:12" ht="14.25" customHeight="1">
      <c r="B451" s="19"/>
      <c r="C451" s="97">
        <v>143025</v>
      </c>
      <c r="D451" s="98" t="s">
        <v>572</v>
      </c>
      <c r="E451" s="98">
        <v>1</v>
      </c>
      <c r="F451" s="96">
        <v>266.15965979657784</v>
      </c>
      <c r="G451" s="129">
        <f>F451*(100-$G$229)/100</f>
        <v>266.15965979657784</v>
      </c>
      <c r="I451" s="15"/>
      <c r="L451" s="5"/>
    </row>
    <row r="452" spans="2:12" ht="14.25" customHeight="1" thickBot="1">
      <c r="B452" s="49"/>
      <c r="C452" s="112"/>
      <c r="D452" s="113"/>
      <c r="E452" s="113"/>
      <c r="F452" s="114"/>
      <c r="G452" s="115"/>
      <c r="I452" s="15"/>
      <c r="L452" s="5"/>
    </row>
    <row r="453" spans="2:12" ht="14.25" customHeight="1">
      <c r="B453" s="183" t="s">
        <v>1490</v>
      </c>
      <c r="C453" s="181"/>
      <c r="D453" s="181"/>
      <c r="E453" s="181"/>
      <c r="F453" s="182"/>
      <c r="G453" s="631" t="str">
        <f>MID('DISCOUNT CARD'!J9,7,2)</f>
        <v>00</v>
      </c>
      <c r="I453" s="15"/>
    </row>
    <row r="454" spans="2:12" ht="14.25" customHeight="1" thickBot="1">
      <c r="B454" s="57"/>
      <c r="C454" s="58"/>
      <c r="D454" s="58"/>
      <c r="E454" s="58"/>
      <c r="F454" s="58"/>
      <c r="G454" s="59"/>
      <c r="I454" s="15"/>
    </row>
    <row r="455" spans="2:12" ht="14.25" customHeight="1">
      <c r="B455" s="60"/>
      <c r="C455" s="167"/>
      <c r="D455" s="167"/>
      <c r="E455" s="167"/>
      <c r="F455" s="167"/>
      <c r="G455" s="168"/>
      <c r="I455" s="15"/>
    </row>
    <row r="456" spans="2:12" ht="14.25" customHeight="1">
      <c r="B456" s="56"/>
      <c r="C456" s="150"/>
      <c r="D456" s="30"/>
      <c r="E456" s="30"/>
      <c r="F456" s="31"/>
      <c r="G456" s="61"/>
      <c r="I456" s="15"/>
    </row>
    <row r="457" spans="2:12" ht="14.25" customHeight="1">
      <c r="B457" s="2" t="s">
        <v>1478</v>
      </c>
      <c r="C457" s="105" t="s">
        <v>601</v>
      </c>
      <c r="D457" s="106" t="s">
        <v>338</v>
      </c>
      <c r="E457" s="106">
        <v>1</v>
      </c>
      <c r="F457" s="127">
        <v>162.73704511209601</v>
      </c>
      <c r="G457" s="128">
        <f t="shared" ref="G457:G464" si="18">F457*(100-$G$453)/100</f>
        <v>162.73704511209601</v>
      </c>
      <c r="I457" s="15"/>
      <c r="L457" s="5"/>
    </row>
    <row r="458" spans="2:12" ht="14.25" customHeight="1">
      <c r="B458" s="2" t="s">
        <v>1479</v>
      </c>
      <c r="C458" s="97" t="s">
        <v>602</v>
      </c>
      <c r="D458" s="98" t="s">
        <v>339</v>
      </c>
      <c r="E458" s="98">
        <v>1</v>
      </c>
      <c r="F458" s="96">
        <v>194.87408689513919</v>
      </c>
      <c r="G458" s="129">
        <f t="shared" si="18"/>
        <v>194.87408689513919</v>
      </c>
      <c r="I458" s="15"/>
      <c r="L458" s="5"/>
    </row>
    <row r="459" spans="2:12" ht="14.25" customHeight="1">
      <c r="B459" s="19"/>
      <c r="C459" s="97" t="s">
        <v>603</v>
      </c>
      <c r="D459" s="98" t="s">
        <v>341</v>
      </c>
      <c r="E459" s="98">
        <v>1</v>
      </c>
      <c r="F459" s="96">
        <v>215.95592000000002</v>
      </c>
      <c r="G459" s="129">
        <f t="shared" si="18"/>
        <v>215.95591999999999</v>
      </c>
      <c r="I459" s="15"/>
      <c r="L459" s="5"/>
    </row>
    <row r="460" spans="2:12" ht="14.25" customHeight="1">
      <c r="B460" s="19"/>
      <c r="C460" s="97" t="s">
        <v>604</v>
      </c>
      <c r="D460" s="98" t="s">
        <v>340</v>
      </c>
      <c r="E460" s="98">
        <v>1</v>
      </c>
      <c r="F460" s="96">
        <v>180.32656400000002</v>
      </c>
      <c r="G460" s="129">
        <f t="shared" si="18"/>
        <v>180.32656400000005</v>
      </c>
      <c r="I460" s="15"/>
      <c r="L460" s="5"/>
    </row>
    <row r="461" spans="2:12" ht="14.25" customHeight="1">
      <c r="B461" s="19"/>
      <c r="C461" s="97" t="s">
        <v>605</v>
      </c>
      <c r="D461" s="98" t="s">
        <v>342</v>
      </c>
      <c r="E461" s="98">
        <v>1</v>
      </c>
      <c r="F461" s="96">
        <v>192.88519045889907</v>
      </c>
      <c r="G461" s="129">
        <f t="shared" si="18"/>
        <v>192.88519045889907</v>
      </c>
      <c r="I461" s="15"/>
      <c r="L461" s="5"/>
    </row>
    <row r="462" spans="2:12" ht="14.25" customHeight="1">
      <c r="B462" s="19"/>
      <c r="C462" s="97" t="s">
        <v>606</v>
      </c>
      <c r="D462" s="98" t="s">
        <v>343</v>
      </c>
      <c r="E462" s="98">
        <v>1</v>
      </c>
      <c r="F462" s="96">
        <v>231.0392733591747</v>
      </c>
      <c r="G462" s="129">
        <f t="shared" si="18"/>
        <v>231.0392733591747</v>
      </c>
      <c r="I462" s="15"/>
      <c r="L462" s="5"/>
    </row>
    <row r="463" spans="2:12" ht="14.25" customHeight="1">
      <c r="B463" s="19"/>
      <c r="C463" s="97" t="s">
        <v>607</v>
      </c>
      <c r="D463" s="98" t="s">
        <v>344</v>
      </c>
      <c r="E463" s="98">
        <v>1</v>
      </c>
      <c r="F463" s="96">
        <v>212.9881500074772</v>
      </c>
      <c r="G463" s="129">
        <f t="shared" si="18"/>
        <v>212.9881500074772</v>
      </c>
      <c r="I463" s="15"/>
      <c r="L463" s="5"/>
    </row>
    <row r="464" spans="2:12" ht="14.25" customHeight="1">
      <c r="B464" s="19"/>
      <c r="C464" s="97" t="s">
        <v>608</v>
      </c>
      <c r="D464" s="98" t="s">
        <v>345</v>
      </c>
      <c r="E464" s="98">
        <v>1</v>
      </c>
      <c r="F464" s="96">
        <v>248.17147620552086</v>
      </c>
      <c r="G464" s="129">
        <f t="shared" si="18"/>
        <v>248.17147620552086</v>
      </c>
      <c r="I464" s="15"/>
    </row>
    <row r="465" spans="2:12" ht="14.25" customHeight="1">
      <c r="B465" s="19"/>
      <c r="C465" s="150"/>
      <c r="D465" s="30"/>
      <c r="E465" s="30"/>
      <c r="F465" s="95"/>
      <c r="G465" s="94"/>
      <c r="I465" s="15"/>
    </row>
    <row r="466" spans="2:12" ht="14.25" customHeight="1" thickBot="1">
      <c r="B466" s="49"/>
      <c r="C466" s="112"/>
      <c r="D466" s="113"/>
      <c r="E466" s="113"/>
      <c r="F466" s="114"/>
      <c r="G466" s="115"/>
      <c r="I466" s="15"/>
    </row>
    <row r="467" spans="2:12" ht="14.25" customHeight="1" thickBot="1">
      <c r="B467" s="26"/>
      <c r="C467" s="27"/>
      <c r="D467" s="109"/>
      <c r="E467" s="109"/>
      <c r="F467" s="110"/>
      <c r="G467" s="111"/>
      <c r="I467" s="15"/>
    </row>
    <row r="468" spans="2:12" ht="14.25" customHeight="1">
      <c r="B468" s="53"/>
      <c r="C468" s="101"/>
      <c r="D468" s="102"/>
      <c r="E468" s="102"/>
      <c r="F468" s="103"/>
      <c r="G468" s="104"/>
      <c r="I468" s="15"/>
    </row>
    <row r="469" spans="2:12" ht="14.25" customHeight="1">
      <c r="B469" s="50"/>
      <c r="C469" s="150"/>
      <c r="D469" s="30"/>
      <c r="E469" s="30"/>
      <c r="F469" s="31"/>
      <c r="G469" s="152"/>
      <c r="I469" s="15"/>
    </row>
    <row r="470" spans="2:12" ht="14.25" customHeight="1">
      <c r="B470" s="2" t="s">
        <v>1478</v>
      </c>
      <c r="C470" s="132">
        <v>16916063</v>
      </c>
      <c r="D470" s="133" t="s">
        <v>351</v>
      </c>
      <c r="E470" s="133">
        <v>1</v>
      </c>
      <c r="F470" s="594" t="s">
        <v>1459</v>
      </c>
      <c r="G470" s="595" t="s">
        <v>1459</v>
      </c>
      <c r="I470" s="15"/>
      <c r="L470" s="5"/>
    </row>
    <row r="471" spans="2:12" ht="14.25" customHeight="1">
      <c r="B471" s="2" t="s">
        <v>1480</v>
      </c>
      <c r="C471" s="130">
        <v>16916090</v>
      </c>
      <c r="D471" s="131" t="s">
        <v>577</v>
      </c>
      <c r="E471" s="131">
        <v>1</v>
      </c>
      <c r="F471" s="134" t="s">
        <v>1459</v>
      </c>
      <c r="G471" s="135" t="str">
        <f>F471</f>
        <v>on request</v>
      </c>
      <c r="I471" s="15"/>
      <c r="L471" s="5"/>
    </row>
    <row r="472" spans="2:12" ht="14.25" customHeight="1">
      <c r="B472" s="19"/>
      <c r="C472" s="130">
        <v>16916110</v>
      </c>
      <c r="D472" s="131" t="s">
        <v>339</v>
      </c>
      <c r="E472" s="131">
        <v>1</v>
      </c>
      <c r="F472" s="136" t="s">
        <v>1459</v>
      </c>
      <c r="G472" s="137" t="str">
        <f>F472</f>
        <v>on request</v>
      </c>
      <c r="I472" s="15"/>
      <c r="L472" s="5"/>
    </row>
    <row r="473" spans="2:12" ht="14.25" customHeight="1">
      <c r="B473" s="19"/>
      <c r="C473" s="130">
        <v>16916125</v>
      </c>
      <c r="D473" s="131" t="s">
        <v>341</v>
      </c>
      <c r="E473" s="131">
        <v>1</v>
      </c>
      <c r="F473" s="136" t="s">
        <v>1459</v>
      </c>
      <c r="G473" s="137" t="str">
        <f>F473</f>
        <v>on request</v>
      </c>
      <c r="I473" s="15"/>
      <c r="L473" s="5"/>
    </row>
    <row r="474" spans="2:12" ht="14.25" customHeight="1">
      <c r="B474" s="19"/>
      <c r="C474" s="130">
        <v>16916140</v>
      </c>
      <c r="D474" s="131" t="s">
        <v>343</v>
      </c>
      <c r="E474" s="131">
        <v>1</v>
      </c>
      <c r="F474" s="136" t="s">
        <v>1459</v>
      </c>
      <c r="G474" s="137" t="str">
        <f>F474</f>
        <v>on request</v>
      </c>
      <c r="I474" s="15"/>
      <c r="L474" s="5"/>
    </row>
    <row r="475" spans="2:12" ht="14.25" customHeight="1">
      <c r="B475" s="19"/>
      <c r="C475" s="130">
        <v>16916160</v>
      </c>
      <c r="D475" s="131" t="s">
        <v>345</v>
      </c>
      <c r="E475" s="131">
        <v>1</v>
      </c>
      <c r="F475" s="136" t="s">
        <v>1459</v>
      </c>
      <c r="G475" s="137" t="str">
        <f>F475</f>
        <v>on request</v>
      </c>
      <c r="I475" s="15"/>
      <c r="L475" s="5"/>
    </row>
    <row r="476" spans="2:12" ht="14.25" customHeight="1">
      <c r="B476" s="19"/>
      <c r="C476" s="130">
        <v>16916225</v>
      </c>
      <c r="D476" s="131" t="s">
        <v>578</v>
      </c>
      <c r="E476" s="131">
        <v>1</v>
      </c>
      <c r="F476" s="136" t="s">
        <v>1459</v>
      </c>
      <c r="G476" s="137" t="str">
        <f t="shared" ref="G476:G477" si="19">F476</f>
        <v>on request</v>
      </c>
      <c r="I476" s="15"/>
      <c r="L476" s="5"/>
    </row>
    <row r="477" spans="2:12" ht="14.25" customHeight="1">
      <c r="B477" s="19"/>
      <c r="C477" s="130">
        <v>16916315</v>
      </c>
      <c r="D477" s="131" t="s">
        <v>579</v>
      </c>
      <c r="E477" s="131">
        <v>1</v>
      </c>
      <c r="F477" s="136" t="s">
        <v>1459</v>
      </c>
      <c r="G477" s="137" t="str">
        <f t="shared" si="19"/>
        <v>on request</v>
      </c>
      <c r="I477" s="15"/>
    </row>
    <row r="478" spans="2:12" ht="14.25" customHeight="1">
      <c r="B478" s="19"/>
      <c r="C478" s="150"/>
      <c r="D478" s="30"/>
      <c r="E478" s="30"/>
      <c r="F478" s="31"/>
      <c r="G478" s="152"/>
      <c r="I478" s="15"/>
    </row>
    <row r="479" spans="2:12" ht="14.25" customHeight="1">
      <c r="B479" s="19"/>
      <c r="C479" s="150"/>
      <c r="D479" s="30"/>
      <c r="E479" s="30"/>
      <c r="F479" s="31"/>
      <c r="G479" s="152"/>
      <c r="I479" s="15"/>
    </row>
    <row r="480" spans="2:12" ht="14.25" customHeight="1" thickBot="1">
      <c r="B480" s="49"/>
      <c r="C480" s="112"/>
      <c r="D480" s="113"/>
      <c r="E480" s="113"/>
      <c r="F480" s="114"/>
      <c r="G480" s="115"/>
      <c r="I480" s="15"/>
    </row>
    <row r="481" spans="2:12" ht="14.25" customHeight="1" thickBot="1">
      <c r="B481" s="26"/>
      <c r="C481" s="27"/>
      <c r="D481" s="109"/>
      <c r="E481" s="109"/>
      <c r="F481" s="110"/>
      <c r="G481" s="111"/>
      <c r="I481" s="15"/>
    </row>
    <row r="482" spans="2:12" ht="14.25" customHeight="1">
      <c r="B482" s="53"/>
      <c r="C482" s="101"/>
      <c r="D482" s="102"/>
      <c r="E482" s="102"/>
      <c r="F482" s="103"/>
      <c r="G482" s="104"/>
      <c r="I482" s="15"/>
    </row>
    <row r="483" spans="2:12" ht="14.25" customHeight="1">
      <c r="B483" s="19"/>
      <c r="C483" s="150"/>
      <c r="D483" s="30"/>
      <c r="E483" s="30"/>
      <c r="F483" s="31"/>
      <c r="G483" s="152"/>
      <c r="I483" s="15"/>
    </row>
    <row r="484" spans="2:12" ht="14.25" customHeight="1">
      <c r="B484" s="2" t="s">
        <v>1481</v>
      </c>
      <c r="C484" s="105" t="s">
        <v>609</v>
      </c>
      <c r="D484" s="106" t="s">
        <v>346</v>
      </c>
      <c r="E484" s="106">
        <v>24</v>
      </c>
      <c r="F484" s="127">
        <v>46.751654203768922</v>
      </c>
      <c r="G484" s="128">
        <f t="shared" ref="G484:G492" si="20">F484*(100-$G$453)/100</f>
        <v>46.751654203768922</v>
      </c>
      <c r="I484" s="15"/>
    </row>
    <row r="485" spans="2:12" ht="14.25" customHeight="1">
      <c r="B485" s="2" t="s">
        <v>1479</v>
      </c>
      <c r="C485" s="97" t="s">
        <v>610</v>
      </c>
      <c r="D485" s="98" t="s">
        <v>347</v>
      </c>
      <c r="E485" s="98">
        <v>20</v>
      </c>
      <c r="F485" s="96">
        <v>51.044145879451534</v>
      </c>
      <c r="G485" s="129">
        <f t="shared" si="20"/>
        <v>51.044145879451534</v>
      </c>
      <c r="I485" s="15"/>
    </row>
    <row r="486" spans="2:12" ht="14.25" customHeight="1">
      <c r="B486" s="1"/>
      <c r="C486" s="97" t="s">
        <v>611</v>
      </c>
      <c r="D486" s="98" t="s">
        <v>348</v>
      </c>
      <c r="E486" s="98">
        <v>10</v>
      </c>
      <c r="F486" s="96">
        <v>54.291837528501709</v>
      </c>
      <c r="G486" s="129">
        <f t="shared" si="20"/>
        <v>54.291837528501709</v>
      </c>
      <c r="I486" s="15"/>
      <c r="L486" s="5"/>
    </row>
    <row r="487" spans="2:12" ht="14.25" customHeight="1">
      <c r="B487" s="19"/>
      <c r="C487" s="97" t="s">
        <v>612</v>
      </c>
      <c r="D487" s="98" t="s">
        <v>349</v>
      </c>
      <c r="E487" s="98">
        <v>5</v>
      </c>
      <c r="F487" s="96">
        <v>66.91755351298751</v>
      </c>
      <c r="G487" s="129">
        <f t="shared" si="20"/>
        <v>66.91755351298751</v>
      </c>
      <c r="I487" s="15"/>
      <c r="L487" s="5"/>
    </row>
    <row r="488" spans="2:12" ht="14.25" customHeight="1">
      <c r="B488" s="19"/>
      <c r="C488" s="97" t="s">
        <v>613</v>
      </c>
      <c r="D488" s="98" t="s">
        <v>350</v>
      </c>
      <c r="E488" s="98">
        <v>3</v>
      </c>
      <c r="F488" s="96">
        <v>69.623963220529347</v>
      </c>
      <c r="G488" s="129">
        <f t="shared" si="20"/>
        <v>69.623963220529347</v>
      </c>
      <c r="I488" s="15"/>
      <c r="L488" s="5"/>
    </row>
    <row r="489" spans="2:12" ht="14.25" customHeight="1">
      <c r="B489" s="19"/>
      <c r="C489" s="97" t="s">
        <v>614</v>
      </c>
      <c r="D489" s="98" t="s">
        <v>351</v>
      </c>
      <c r="E489" s="98">
        <v>4</v>
      </c>
      <c r="F489" s="96">
        <v>101.30783872696078</v>
      </c>
      <c r="G489" s="129">
        <f t="shared" si="20"/>
        <v>101.30783872696078</v>
      </c>
      <c r="I489" s="15"/>
      <c r="L489" s="5"/>
    </row>
    <row r="490" spans="2:12" ht="14.25" customHeight="1">
      <c r="B490" s="19"/>
      <c r="C490" s="97" t="s">
        <v>615</v>
      </c>
      <c r="D490" s="98" t="s">
        <v>352</v>
      </c>
      <c r="E490" s="98">
        <v>1</v>
      </c>
      <c r="F490" s="96">
        <v>231.56796734855496</v>
      </c>
      <c r="G490" s="129">
        <f t="shared" si="20"/>
        <v>231.56796734855496</v>
      </c>
      <c r="I490" s="15"/>
      <c r="L490" s="5"/>
    </row>
    <row r="491" spans="2:12" ht="14.25" customHeight="1">
      <c r="B491" s="19"/>
      <c r="C491" s="97" t="s">
        <v>616</v>
      </c>
      <c r="D491" s="98" t="s">
        <v>353</v>
      </c>
      <c r="E491" s="98">
        <v>1</v>
      </c>
      <c r="F491" s="96">
        <v>292.26707251026033</v>
      </c>
      <c r="G491" s="129">
        <f t="shared" si="20"/>
        <v>292.26707251026033</v>
      </c>
      <c r="I491" s="15"/>
      <c r="L491" s="5"/>
    </row>
    <row r="492" spans="2:12" ht="14.25" customHeight="1">
      <c r="B492" s="19"/>
      <c r="C492" s="97" t="s">
        <v>617</v>
      </c>
      <c r="D492" s="98" t="s">
        <v>354</v>
      </c>
      <c r="E492" s="98">
        <v>1</v>
      </c>
      <c r="F492" s="96">
        <v>438.40060876539047</v>
      </c>
      <c r="G492" s="129">
        <f t="shared" si="20"/>
        <v>438.40060876539047</v>
      </c>
      <c r="I492" s="15"/>
      <c r="L492" s="5"/>
    </row>
    <row r="493" spans="2:12" ht="14.25" customHeight="1">
      <c r="B493" s="19"/>
      <c r="C493" s="150"/>
      <c r="D493" s="30"/>
      <c r="E493" s="30"/>
      <c r="F493" s="31"/>
      <c r="G493" s="152"/>
      <c r="I493" s="15"/>
      <c r="L493" s="5"/>
    </row>
    <row r="494" spans="2:12" ht="14.25" customHeight="1" thickBot="1">
      <c r="B494" s="49"/>
      <c r="C494" s="112"/>
      <c r="D494" s="113"/>
      <c r="E494" s="113"/>
      <c r="F494" s="114"/>
      <c r="G494" s="115"/>
      <c r="I494" s="15"/>
      <c r="L494" s="5"/>
    </row>
    <row r="495" spans="2:12" ht="14.25" customHeight="1" thickBot="1">
      <c r="B495" s="26"/>
      <c r="C495" s="27"/>
      <c r="D495" s="109"/>
      <c r="E495" s="109"/>
      <c r="F495" s="110"/>
      <c r="G495" s="111"/>
      <c r="I495" s="15"/>
      <c r="L495" s="5"/>
    </row>
    <row r="496" spans="2:12" ht="14.25" customHeight="1">
      <c r="B496" s="53"/>
      <c r="C496" s="101"/>
      <c r="D496" s="102"/>
      <c r="E496" s="102"/>
      <c r="F496" s="103"/>
      <c r="G496" s="104"/>
      <c r="I496" s="15"/>
      <c r="L496" s="5"/>
    </row>
    <row r="497" spans="2:12" ht="14.25" customHeight="1">
      <c r="B497" s="19"/>
      <c r="C497" s="150"/>
      <c r="D497" s="30"/>
      <c r="E497" s="30"/>
      <c r="F497" s="31"/>
      <c r="G497" s="152"/>
      <c r="I497" s="15"/>
      <c r="L497" s="5"/>
    </row>
    <row r="498" spans="2:12" ht="14.25" customHeight="1">
      <c r="B498" s="2" t="s">
        <v>1481</v>
      </c>
      <c r="C498" s="105" t="s">
        <v>618</v>
      </c>
      <c r="D498" s="106" t="s">
        <v>346</v>
      </c>
      <c r="E498" s="106">
        <v>24</v>
      </c>
      <c r="F498" s="127">
        <v>35.107798485275055</v>
      </c>
      <c r="G498" s="128">
        <f t="shared" ref="G498:G506" si="21">F498*(100-$G$453)/100</f>
        <v>35.107798485275055</v>
      </c>
      <c r="I498" s="15"/>
      <c r="L498" s="5"/>
    </row>
    <row r="499" spans="2:12" ht="14.25" customHeight="1">
      <c r="B499" s="2" t="s">
        <v>1482</v>
      </c>
      <c r="C499" s="97" t="s">
        <v>619</v>
      </c>
      <c r="D499" s="98" t="s">
        <v>347</v>
      </c>
      <c r="E499" s="98">
        <v>20</v>
      </c>
      <c r="F499" s="96">
        <v>40.205919097156155</v>
      </c>
      <c r="G499" s="129">
        <f t="shared" si="21"/>
        <v>40.205919097156155</v>
      </c>
      <c r="I499" s="15"/>
    </row>
    <row r="500" spans="2:12" ht="14.25" customHeight="1">
      <c r="B500" s="2"/>
      <c r="C500" s="97" t="s">
        <v>620</v>
      </c>
      <c r="D500" s="98" t="s">
        <v>348</v>
      </c>
      <c r="E500" s="98">
        <v>10</v>
      </c>
      <c r="F500" s="96">
        <v>44.234063778148631</v>
      </c>
      <c r="G500" s="129">
        <f t="shared" si="21"/>
        <v>44.234063778148631</v>
      </c>
      <c r="I500" s="15"/>
    </row>
    <row r="501" spans="2:12" ht="14.25" customHeight="1">
      <c r="B501" s="1"/>
      <c r="C501" s="97" t="s">
        <v>621</v>
      </c>
      <c r="D501" s="98" t="s">
        <v>349</v>
      </c>
      <c r="E501" s="98">
        <v>5</v>
      </c>
      <c r="F501" s="96">
        <v>65.13006431079711</v>
      </c>
      <c r="G501" s="129">
        <f t="shared" si="21"/>
        <v>65.13006431079711</v>
      </c>
      <c r="I501" s="15"/>
    </row>
    <row r="502" spans="2:12" ht="14.25" customHeight="1">
      <c r="B502" s="1"/>
      <c r="C502" s="97" t="s">
        <v>622</v>
      </c>
      <c r="D502" s="98" t="s">
        <v>350</v>
      </c>
      <c r="E502" s="98">
        <v>3</v>
      </c>
      <c r="F502" s="96">
        <v>89.726922769107418</v>
      </c>
      <c r="G502" s="129">
        <f t="shared" si="21"/>
        <v>89.726922769107418</v>
      </c>
      <c r="I502" s="15"/>
    </row>
    <row r="503" spans="2:12" ht="14.25" customHeight="1">
      <c r="B503" s="19"/>
      <c r="C503" s="97" t="s">
        <v>623</v>
      </c>
      <c r="D503" s="98" t="s">
        <v>351</v>
      </c>
      <c r="E503" s="98">
        <v>4</v>
      </c>
      <c r="F503" s="96">
        <v>101.30783872696078</v>
      </c>
      <c r="G503" s="129">
        <f t="shared" si="21"/>
        <v>101.30783872696078</v>
      </c>
      <c r="I503" s="15"/>
      <c r="L503" s="5"/>
    </row>
    <row r="504" spans="2:12" ht="14.25" customHeight="1">
      <c r="B504" s="19"/>
      <c r="C504" s="97" t="s">
        <v>624</v>
      </c>
      <c r="D504" s="98" t="s">
        <v>352</v>
      </c>
      <c r="E504" s="98">
        <v>1</v>
      </c>
      <c r="F504" s="96">
        <v>231.56796734855496</v>
      </c>
      <c r="G504" s="129">
        <f t="shared" si="21"/>
        <v>231.56796734855496</v>
      </c>
      <c r="I504" s="15"/>
      <c r="L504" s="5"/>
    </row>
    <row r="505" spans="2:12" ht="14.25" customHeight="1">
      <c r="B505" s="19"/>
      <c r="C505" s="97" t="s">
        <v>625</v>
      </c>
      <c r="D505" s="98" t="s">
        <v>353</v>
      </c>
      <c r="E505" s="98">
        <v>1</v>
      </c>
      <c r="F505" s="96">
        <v>292.26707251026033</v>
      </c>
      <c r="G505" s="129">
        <f t="shared" si="21"/>
        <v>292.26707251026033</v>
      </c>
      <c r="I505" s="15"/>
      <c r="L505" s="5"/>
    </row>
    <row r="506" spans="2:12" ht="14.25" customHeight="1">
      <c r="B506" s="19"/>
      <c r="C506" s="97" t="s">
        <v>626</v>
      </c>
      <c r="D506" s="98" t="s">
        <v>354</v>
      </c>
      <c r="E506" s="98">
        <v>1</v>
      </c>
      <c r="F506" s="96">
        <v>438.40060876539047</v>
      </c>
      <c r="G506" s="129">
        <f t="shared" si="21"/>
        <v>438.40060876539047</v>
      </c>
      <c r="I506" s="15"/>
      <c r="L506" s="5"/>
    </row>
    <row r="507" spans="2:12" ht="14.25" customHeight="1">
      <c r="B507" s="19"/>
      <c r="C507" s="150"/>
      <c r="D507" s="30"/>
      <c r="E507" s="30"/>
      <c r="F507" s="31"/>
      <c r="G507" s="152"/>
      <c r="I507" s="15"/>
      <c r="L507" s="5"/>
    </row>
    <row r="508" spans="2:12" ht="14.25" customHeight="1" thickBot="1">
      <c r="B508" s="49"/>
      <c r="C508" s="112"/>
      <c r="D508" s="113"/>
      <c r="E508" s="113"/>
      <c r="F508" s="114"/>
      <c r="G508" s="115"/>
      <c r="I508" s="15"/>
      <c r="L508" s="5"/>
    </row>
    <row r="509" spans="2:12" ht="14.25" customHeight="1" thickBot="1">
      <c r="B509" s="26"/>
      <c r="C509" s="27"/>
      <c r="D509" s="109"/>
      <c r="E509" s="109"/>
      <c r="F509" s="110"/>
      <c r="G509" s="111"/>
      <c r="I509" s="15"/>
      <c r="L509" s="5"/>
    </row>
    <row r="510" spans="2:12" ht="14.25" customHeight="1">
      <c r="B510" s="42"/>
      <c r="C510" s="101"/>
      <c r="D510" s="102"/>
      <c r="E510" s="102"/>
      <c r="F510" s="103"/>
      <c r="G510" s="104"/>
      <c r="I510" s="15"/>
      <c r="L510" s="5"/>
    </row>
    <row r="511" spans="2:12" ht="14.25" customHeight="1">
      <c r="B511" s="21"/>
      <c r="C511" s="150"/>
      <c r="D511" s="30"/>
      <c r="E511" s="30"/>
      <c r="F511" s="31"/>
      <c r="G511" s="152"/>
      <c r="I511" s="15"/>
      <c r="L511" s="5"/>
    </row>
    <row r="512" spans="2:12" ht="14.25" customHeight="1">
      <c r="B512" s="24"/>
      <c r="C512" s="105" t="s">
        <v>627</v>
      </c>
      <c r="D512" s="106" t="s">
        <v>19</v>
      </c>
      <c r="E512" s="106">
        <v>12</v>
      </c>
      <c r="F512" s="127">
        <v>47.14188071974008</v>
      </c>
      <c r="G512" s="128">
        <f t="shared" ref="G512:G519" si="22">F512*(100-$G$453)/100</f>
        <v>47.141880719740087</v>
      </c>
      <c r="I512" s="15"/>
      <c r="L512" s="22"/>
    </row>
    <row r="513" spans="2:12" ht="14.25" customHeight="1">
      <c r="B513" s="2" t="s">
        <v>1485</v>
      </c>
      <c r="C513" s="105" t="s">
        <v>628</v>
      </c>
      <c r="D513" s="106" t="s">
        <v>348</v>
      </c>
      <c r="E513" s="106">
        <v>12</v>
      </c>
      <c r="F513" s="127">
        <v>58.257042448853689</v>
      </c>
      <c r="G513" s="128">
        <f t="shared" si="22"/>
        <v>58.257042448853689</v>
      </c>
      <c r="I513" s="15"/>
      <c r="L513" s="22"/>
    </row>
    <row r="514" spans="2:12" ht="14.25" customHeight="1">
      <c r="B514" s="4" t="s">
        <v>1483</v>
      </c>
      <c r="C514" s="97" t="s">
        <v>629</v>
      </c>
      <c r="D514" s="98" t="s">
        <v>349</v>
      </c>
      <c r="E514" s="98">
        <v>8</v>
      </c>
      <c r="F514" s="96">
        <v>70.354064443959217</v>
      </c>
      <c r="G514" s="129">
        <f t="shared" si="22"/>
        <v>70.354064443959217</v>
      </c>
      <c r="I514" s="15"/>
      <c r="L514" s="22"/>
    </row>
    <row r="515" spans="2:12" ht="14.25" customHeight="1">
      <c r="B515" s="21"/>
      <c r="C515" s="97" t="s">
        <v>630</v>
      </c>
      <c r="D515" s="98" t="s">
        <v>350</v>
      </c>
      <c r="E515" s="98">
        <v>6</v>
      </c>
      <c r="F515" s="96">
        <v>118.03722710520766</v>
      </c>
      <c r="G515" s="129">
        <f t="shared" si="22"/>
        <v>118.03722710520766</v>
      </c>
      <c r="I515" s="15"/>
      <c r="L515" s="5"/>
    </row>
    <row r="516" spans="2:12" ht="14.25" customHeight="1">
      <c r="B516" s="21"/>
      <c r="C516" s="97" t="s">
        <v>631</v>
      </c>
      <c r="D516" s="98" t="s">
        <v>351</v>
      </c>
      <c r="E516" s="98">
        <v>2</v>
      </c>
      <c r="F516" s="96">
        <v>125.9046971852711</v>
      </c>
      <c r="G516" s="129">
        <f t="shared" si="22"/>
        <v>125.9046971852711</v>
      </c>
      <c r="I516" s="15"/>
      <c r="L516" s="5"/>
    </row>
    <row r="517" spans="2:12" ht="14.25" customHeight="1">
      <c r="B517" s="21"/>
      <c r="C517" s="97" t="s">
        <v>632</v>
      </c>
      <c r="D517" s="98" t="s">
        <v>352</v>
      </c>
      <c r="E517" s="98">
        <v>1</v>
      </c>
      <c r="F517" s="96">
        <v>249.55615093961197</v>
      </c>
      <c r="G517" s="129">
        <f t="shared" si="22"/>
        <v>249.55615093961197</v>
      </c>
      <c r="I517" s="15"/>
      <c r="L517" s="5"/>
    </row>
    <row r="518" spans="2:12" ht="14.25" customHeight="1">
      <c r="B518" s="21"/>
      <c r="C518" s="97" t="s">
        <v>633</v>
      </c>
      <c r="D518" s="98" t="s">
        <v>353</v>
      </c>
      <c r="E518" s="98">
        <v>1</v>
      </c>
      <c r="F518" s="96">
        <v>312.50849953224753</v>
      </c>
      <c r="G518" s="129">
        <f t="shared" si="22"/>
        <v>312.50849953224753</v>
      </c>
      <c r="I518" s="15"/>
      <c r="L518" s="5"/>
    </row>
    <row r="519" spans="2:12" ht="14.25" customHeight="1">
      <c r="B519" s="21"/>
      <c r="C519" s="97" t="s">
        <v>634</v>
      </c>
      <c r="D519" s="98" t="s">
        <v>354</v>
      </c>
      <c r="E519" s="98">
        <v>1</v>
      </c>
      <c r="F519" s="96">
        <v>472.12373251657448</v>
      </c>
      <c r="G519" s="129">
        <f t="shared" si="22"/>
        <v>472.12373251657448</v>
      </c>
      <c r="I519" s="15"/>
      <c r="L519" s="5"/>
    </row>
    <row r="520" spans="2:12" ht="14.25" customHeight="1">
      <c r="B520" s="21"/>
      <c r="C520" s="150"/>
      <c r="D520" s="30"/>
      <c r="E520" s="30"/>
      <c r="F520" s="31"/>
      <c r="G520" s="152"/>
      <c r="I520" s="15"/>
      <c r="L520" s="5"/>
    </row>
    <row r="521" spans="2:12" ht="14.25" customHeight="1">
      <c r="B521" s="21"/>
      <c r="C521" s="150"/>
      <c r="D521" s="30"/>
      <c r="E521" s="30"/>
      <c r="F521" s="31"/>
      <c r="G521" s="152"/>
      <c r="I521" s="15"/>
      <c r="L521" s="5"/>
    </row>
    <row r="522" spans="2:12" ht="14.25" customHeight="1" thickBot="1">
      <c r="B522" s="23"/>
      <c r="C522" s="112"/>
      <c r="D522" s="113"/>
      <c r="E522" s="113"/>
      <c r="F522" s="114"/>
      <c r="G522" s="115"/>
      <c r="I522" s="15"/>
    </row>
    <row r="523" spans="2:12" ht="14.25" customHeight="1" thickBot="1">
      <c r="C523" s="27"/>
      <c r="D523" s="109"/>
      <c r="E523" s="109"/>
      <c r="F523" s="110"/>
      <c r="G523" s="111"/>
      <c r="I523" s="15"/>
    </row>
    <row r="524" spans="2:12" ht="14.25" customHeight="1">
      <c r="B524" s="62"/>
      <c r="C524" s="101"/>
      <c r="D524" s="102"/>
      <c r="E524" s="102"/>
      <c r="F524" s="103"/>
      <c r="G524" s="104"/>
      <c r="I524" s="15"/>
      <c r="L524" s="22"/>
    </row>
    <row r="525" spans="2:12" ht="14.25" customHeight="1">
      <c r="B525" s="19"/>
      <c r="C525" s="150"/>
      <c r="D525" s="30"/>
      <c r="E525" s="30"/>
      <c r="F525" s="31"/>
      <c r="G525" s="152"/>
      <c r="I525" s="15"/>
      <c r="L525" s="22"/>
    </row>
    <row r="526" spans="2:12" ht="14.25" customHeight="1">
      <c r="B526" s="19"/>
      <c r="C526" s="105" t="s">
        <v>635</v>
      </c>
      <c r="D526" s="106" t="s">
        <v>19</v>
      </c>
      <c r="E526" s="106">
        <v>12</v>
      </c>
      <c r="F526" s="127">
        <v>49.860878379409996</v>
      </c>
      <c r="G526" s="128">
        <f t="shared" ref="G526:G533" si="23">F526*(100-$G$453)/100</f>
        <v>49.860878379409996</v>
      </c>
      <c r="I526" s="15"/>
      <c r="L526" s="5"/>
    </row>
    <row r="527" spans="2:12" ht="14.25" customHeight="1">
      <c r="B527" s="2" t="s">
        <v>1485</v>
      </c>
      <c r="C527" s="97" t="s">
        <v>636</v>
      </c>
      <c r="D527" s="98" t="s">
        <v>348</v>
      </c>
      <c r="E527" s="98">
        <v>12</v>
      </c>
      <c r="F527" s="96">
        <v>65.79722577358649</v>
      </c>
      <c r="G527" s="129">
        <f t="shared" si="23"/>
        <v>65.79722577358649</v>
      </c>
      <c r="I527" s="15"/>
      <c r="L527" s="5"/>
    </row>
    <row r="528" spans="2:12" ht="14.25" customHeight="1">
      <c r="B528" s="4" t="s">
        <v>1479</v>
      </c>
      <c r="C528" s="97" t="s">
        <v>637</v>
      </c>
      <c r="D528" s="98" t="s">
        <v>349</v>
      </c>
      <c r="E528" s="98">
        <v>8</v>
      </c>
      <c r="F528" s="96">
        <v>70.354064443959217</v>
      </c>
      <c r="G528" s="129">
        <f t="shared" si="23"/>
        <v>70.354064443959217</v>
      </c>
      <c r="I528" s="15"/>
      <c r="L528" s="5"/>
    </row>
    <row r="529" spans="2:12" ht="14.25" customHeight="1">
      <c r="B529" s="19"/>
      <c r="C529" s="97" t="s">
        <v>638</v>
      </c>
      <c r="D529" s="98" t="s">
        <v>350</v>
      </c>
      <c r="E529" s="98">
        <v>6</v>
      </c>
      <c r="F529" s="96">
        <v>118.03722710520766</v>
      </c>
      <c r="G529" s="129">
        <f t="shared" si="23"/>
        <v>118.03722710520766</v>
      </c>
      <c r="I529" s="15"/>
      <c r="L529" s="5"/>
    </row>
    <row r="530" spans="2:12" ht="14.25" customHeight="1">
      <c r="B530" s="19"/>
      <c r="C530" s="97" t="s">
        <v>639</v>
      </c>
      <c r="D530" s="98" t="s">
        <v>351</v>
      </c>
      <c r="E530" s="98">
        <v>2</v>
      </c>
      <c r="F530" s="96">
        <v>125.9046971852711</v>
      </c>
      <c r="G530" s="129">
        <f t="shared" si="23"/>
        <v>125.9046971852711</v>
      </c>
      <c r="I530" s="15"/>
      <c r="L530" s="5"/>
    </row>
    <row r="531" spans="2:12" ht="14.25" customHeight="1">
      <c r="B531" s="19"/>
      <c r="C531" s="97" t="s">
        <v>640</v>
      </c>
      <c r="D531" s="98" t="s">
        <v>352</v>
      </c>
      <c r="E531" s="98">
        <v>1</v>
      </c>
      <c r="F531" s="96">
        <v>249.55615093961197</v>
      </c>
      <c r="G531" s="129">
        <f t="shared" si="23"/>
        <v>249.55615093961197</v>
      </c>
      <c r="I531" s="15"/>
      <c r="L531" s="5"/>
    </row>
    <row r="532" spans="2:12" ht="14.25" customHeight="1">
      <c r="B532" s="19"/>
      <c r="C532" s="97" t="s">
        <v>641</v>
      </c>
      <c r="D532" s="98" t="s">
        <v>353</v>
      </c>
      <c r="E532" s="98">
        <v>1</v>
      </c>
      <c r="F532" s="96">
        <v>312.50849953224753</v>
      </c>
      <c r="G532" s="129">
        <f t="shared" si="23"/>
        <v>312.50849953224753</v>
      </c>
      <c r="I532" s="15"/>
      <c r="L532" s="5"/>
    </row>
    <row r="533" spans="2:12" ht="14.25" customHeight="1">
      <c r="B533" s="19"/>
      <c r="C533" s="97" t="s">
        <v>642</v>
      </c>
      <c r="D533" s="98" t="s">
        <v>354</v>
      </c>
      <c r="E533" s="98">
        <v>1</v>
      </c>
      <c r="F533" s="96">
        <v>472.12373251657448</v>
      </c>
      <c r="G533" s="129">
        <f t="shared" si="23"/>
        <v>472.12373251657448</v>
      </c>
      <c r="I533" s="15"/>
      <c r="L533" s="5"/>
    </row>
    <row r="534" spans="2:12" ht="14.25" customHeight="1">
      <c r="B534" s="19"/>
      <c r="C534" s="150"/>
      <c r="D534" s="30"/>
      <c r="E534" s="30"/>
      <c r="F534" s="31"/>
      <c r="G534" s="152"/>
      <c r="I534" s="15"/>
      <c r="L534" s="5"/>
    </row>
    <row r="535" spans="2:12" ht="14.25" customHeight="1">
      <c r="B535" s="19"/>
      <c r="C535" s="150"/>
      <c r="D535" s="30"/>
      <c r="E535" s="30"/>
      <c r="F535" s="31"/>
      <c r="G535" s="152"/>
      <c r="I535" s="15"/>
      <c r="L535" s="5"/>
    </row>
    <row r="536" spans="2:12" ht="14.25" customHeight="1" thickBot="1">
      <c r="B536" s="49"/>
      <c r="C536" s="112"/>
      <c r="D536" s="113"/>
      <c r="E536" s="113"/>
      <c r="F536" s="114"/>
      <c r="G536" s="115"/>
      <c r="I536" s="15"/>
      <c r="L536" s="5"/>
    </row>
    <row r="537" spans="2:12" ht="14.25" customHeight="1" thickBot="1">
      <c r="B537" s="26"/>
      <c r="C537" s="27"/>
      <c r="D537" s="109"/>
      <c r="E537" s="109"/>
      <c r="F537" s="110"/>
      <c r="G537" s="111"/>
      <c r="I537" s="15"/>
      <c r="L537" s="5"/>
    </row>
    <row r="538" spans="2:12" ht="14.25" customHeight="1">
      <c r="B538" s="44"/>
      <c r="C538" s="101"/>
      <c r="D538" s="102"/>
      <c r="E538" s="102"/>
      <c r="F538" s="103"/>
      <c r="G538" s="104"/>
      <c r="I538" s="15"/>
      <c r="L538" s="5"/>
    </row>
    <row r="539" spans="2:12" ht="14.25" customHeight="1">
      <c r="B539" s="41"/>
      <c r="C539" s="150"/>
      <c r="D539" s="30"/>
      <c r="E539" s="30"/>
      <c r="F539" s="31"/>
      <c r="G539" s="152"/>
      <c r="I539" s="15"/>
    </row>
    <row r="540" spans="2:12" ht="14.25" customHeight="1">
      <c r="B540" s="21"/>
      <c r="C540" s="105" t="s">
        <v>643</v>
      </c>
      <c r="D540" s="106" t="s">
        <v>137</v>
      </c>
      <c r="E540" s="106">
        <v>8</v>
      </c>
      <c r="F540" s="127">
        <v>37.159634682155584</v>
      </c>
      <c r="G540" s="128">
        <f t="shared" ref="G540:G548" si="24">F540*(100-$G$453)/100</f>
        <v>37.159634682155584</v>
      </c>
      <c r="I540" s="15"/>
      <c r="L540" s="22"/>
    </row>
    <row r="541" spans="2:12" ht="14.25" customHeight="1">
      <c r="B541" s="2" t="s">
        <v>1484</v>
      </c>
      <c r="C541" s="97" t="s">
        <v>644</v>
      </c>
      <c r="D541" s="98" t="s">
        <v>19</v>
      </c>
      <c r="E541" s="98">
        <v>8</v>
      </c>
      <c r="F541" s="96">
        <v>48.665022927240344</v>
      </c>
      <c r="G541" s="129">
        <f t="shared" si="24"/>
        <v>48.665022927240344</v>
      </c>
      <c r="I541" s="15"/>
      <c r="L541" s="5"/>
    </row>
    <row r="542" spans="2:12" ht="14.25" customHeight="1">
      <c r="B542" s="4" t="s">
        <v>1483</v>
      </c>
      <c r="C542" s="105" t="s">
        <v>645</v>
      </c>
      <c r="D542" s="106" t="s">
        <v>348</v>
      </c>
      <c r="E542" s="106">
        <v>10</v>
      </c>
      <c r="F542" s="127">
        <v>56.557668911559979</v>
      </c>
      <c r="G542" s="128">
        <f t="shared" si="24"/>
        <v>56.557668911559979</v>
      </c>
      <c r="I542" s="15"/>
      <c r="L542" s="5"/>
    </row>
    <row r="543" spans="2:12" ht="14.25" customHeight="1">
      <c r="B543" s="21"/>
      <c r="C543" s="97" t="s">
        <v>646</v>
      </c>
      <c r="D543" s="98" t="s">
        <v>349</v>
      </c>
      <c r="E543" s="98">
        <v>8</v>
      </c>
      <c r="F543" s="96">
        <v>68.302228247078673</v>
      </c>
      <c r="G543" s="129">
        <f t="shared" si="24"/>
        <v>68.302228247078673</v>
      </c>
      <c r="I543" s="15"/>
      <c r="L543" s="5"/>
    </row>
    <row r="544" spans="2:12" ht="14.25" customHeight="1">
      <c r="B544" s="21"/>
      <c r="C544" s="105" t="s">
        <v>647</v>
      </c>
      <c r="D544" s="106" t="s">
        <v>350</v>
      </c>
      <c r="E544" s="106">
        <v>5</v>
      </c>
      <c r="F544" s="127">
        <v>114.60071617423594</v>
      </c>
      <c r="G544" s="128">
        <f t="shared" si="24"/>
        <v>114.60071617423596</v>
      </c>
      <c r="I544" s="15"/>
      <c r="L544" s="5"/>
    </row>
    <row r="545" spans="2:12" ht="14.25" customHeight="1">
      <c r="B545" s="21"/>
      <c r="C545" s="97" t="s">
        <v>648</v>
      </c>
      <c r="D545" s="98" t="s">
        <v>351</v>
      </c>
      <c r="E545" s="98">
        <v>2</v>
      </c>
      <c r="F545" s="96">
        <v>122.22901516386543</v>
      </c>
      <c r="G545" s="129">
        <f t="shared" si="24"/>
        <v>122.22901516386543</v>
      </c>
      <c r="I545" s="15"/>
      <c r="L545" s="5"/>
    </row>
    <row r="546" spans="2:12" ht="14.25" customHeight="1">
      <c r="B546" s="21"/>
      <c r="C546" s="97" t="s">
        <v>649</v>
      </c>
      <c r="D546" s="98" t="s">
        <v>352</v>
      </c>
      <c r="E546" s="98">
        <v>1</v>
      </c>
      <c r="F546" s="96">
        <v>242.2803146095693</v>
      </c>
      <c r="G546" s="129">
        <f t="shared" si="24"/>
        <v>242.28031460956927</v>
      </c>
      <c r="I546" s="15"/>
      <c r="L546" s="5"/>
    </row>
    <row r="547" spans="2:12" ht="14.25" customHeight="1">
      <c r="B547" s="3"/>
      <c r="C547" s="97" t="s">
        <v>650</v>
      </c>
      <c r="D547" s="98" t="s">
        <v>353</v>
      </c>
      <c r="E547" s="98">
        <v>1</v>
      </c>
      <c r="F547" s="96">
        <v>303.4074101436301</v>
      </c>
      <c r="G547" s="129">
        <f t="shared" si="24"/>
        <v>303.4074101436301</v>
      </c>
      <c r="I547" s="15"/>
      <c r="L547" s="5"/>
    </row>
    <row r="548" spans="2:12" ht="14.25" customHeight="1">
      <c r="B548" s="3"/>
      <c r="C548" s="97" t="s">
        <v>651</v>
      </c>
      <c r="D548" s="98" t="s">
        <v>354</v>
      </c>
      <c r="E548" s="98">
        <v>1</v>
      </c>
      <c r="F548" s="96">
        <v>458.37768879268748</v>
      </c>
      <c r="G548" s="129">
        <f t="shared" si="24"/>
        <v>458.37768879268748</v>
      </c>
      <c r="I548" s="15"/>
      <c r="L548" s="5"/>
    </row>
    <row r="549" spans="2:12" ht="14.25" customHeight="1">
      <c r="B549" s="3"/>
      <c r="C549" s="150"/>
      <c r="D549" s="30"/>
      <c r="E549" s="30"/>
      <c r="F549" s="31"/>
      <c r="G549" s="152"/>
      <c r="I549" s="15"/>
      <c r="L549" s="5"/>
    </row>
    <row r="550" spans="2:12" ht="14.25" customHeight="1" thickBot="1">
      <c r="B550" s="63"/>
      <c r="C550" s="112"/>
      <c r="D550" s="113"/>
      <c r="E550" s="113"/>
      <c r="F550" s="114"/>
      <c r="G550" s="115"/>
      <c r="I550" s="15"/>
      <c r="L550" s="5"/>
    </row>
    <row r="551" spans="2:12" ht="14.25" customHeight="1" thickBot="1">
      <c r="B551" s="26"/>
      <c r="C551" s="27"/>
      <c r="D551" s="109"/>
      <c r="E551" s="109"/>
      <c r="F551" s="110"/>
      <c r="G551" s="111"/>
      <c r="I551" s="15"/>
    </row>
    <row r="552" spans="2:12" ht="14.25" customHeight="1">
      <c r="B552" s="53"/>
      <c r="C552" s="101"/>
      <c r="D552" s="102"/>
      <c r="E552" s="102"/>
      <c r="F552" s="103"/>
      <c r="G552" s="104"/>
      <c r="I552" s="15"/>
    </row>
    <row r="553" spans="2:12" ht="14.25" customHeight="1">
      <c r="B553" s="19"/>
      <c r="C553" s="150"/>
      <c r="D553" s="30"/>
      <c r="E553" s="30"/>
      <c r="F553" s="31"/>
      <c r="G553" s="152"/>
      <c r="I553" s="15"/>
    </row>
    <row r="554" spans="2:12" ht="14.25" customHeight="1">
      <c r="B554" s="19"/>
      <c r="C554" s="105" t="s">
        <v>652</v>
      </c>
      <c r="D554" s="106" t="s">
        <v>137</v>
      </c>
      <c r="E554" s="106">
        <v>8</v>
      </c>
      <c r="F554" s="127">
        <v>38.83933190592866</v>
      </c>
      <c r="G554" s="128">
        <f t="shared" ref="G554:G562" si="25">F554*(100-$G$453)/100</f>
        <v>38.83933190592866</v>
      </c>
      <c r="I554" s="15"/>
      <c r="L554" s="5"/>
    </row>
    <row r="555" spans="2:12" ht="14.25" customHeight="1">
      <c r="B555" s="2" t="s">
        <v>1484</v>
      </c>
      <c r="C555" s="97" t="s">
        <v>653</v>
      </c>
      <c r="D555" s="98" t="s">
        <v>19</v>
      </c>
      <c r="E555" s="98">
        <v>8</v>
      </c>
      <c r="F555" s="96">
        <v>40.004511863106529</v>
      </c>
      <c r="G555" s="129">
        <f t="shared" si="25"/>
        <v>40.004511863106529</v>
      </c>
      <c r="I555" s="15"/>
      <c r="L555" s="5"/>
    </row>
    <row r="556" spans="2:12" ht="14.25" customHeight="1">
      <c r="B556" s="4" t="s">
        <v>1479</v>
      </c>
      <c r="C556" s="97" t="s">
        <v>654</v>
      </c>
      <c r="D556" s="98" t="s">
        <v>348</v>
      </c>
      <c r="E556" s="98">
        <v>10</v>
      </c>
      <c r="F556" s="96">
        <v>60.673929257449167</v>
      </c>
      <c r="G556" s="129">
        <f t="shared" si="25"/>
        <v>60.67392925744916</v>
      </c>
      <c r="I556" s="15"/>
      <c r="L556" s="5"/>
    </row>
    <row r="557" spans="2:12" ht="14.25" customHeight="1">
      <c r="B557" s="19"/>
      <c r="C557" s="97" t="s">
        <v>655</v>
      </c>
      <c r="D557" s="98" t="s">
        <v>349</v>
      </c>
      <c r="E557" s="98">
        <v>8</v>
      </c>
      <c r="F557" s="96">
        <v>63.883857050115054</v>
      </c>
      <c r="G557" s="129">
        <f t="shared" si="25"/>
        <v>63.883857050115054</v>
      </c>
      <c r="I557" s="15"/>
      <c r="L557" s="5"/>
    </row>
    <row r="558" spans="2:12" ht="14.25" customHeight="1">
      <c r="B558" s="19"/>
      <c r="C558" s="97" t="s">
        <v>656</v>
      </c>
      <c r="D558" s="98" t="s">
        <v>350</v>
      </c>
      <c r="E558" s="98">
        <v>5</v>
      </c>
      <c r="F558" s="96">
        <v>68.302228247078673</v>
      </c>
      <c r="G558" s="129">
        <f t="shared" si="25"/>
        <v>68.302228247078673</v>
      </c>
      <c r="I558" s="15"/>
      <c r="L558" s="5"/>
    </row>
    <row r="559" spans="2:12" ht="14.25" customHeight="1">
      <c r="B559" s="19"/>
      <c r="C559" s="97" t="s">
        <v>657</v>
      </c>
      <c r="D559" s="98" t="s">
        <v>351</v>
      </c>
      <c r="E559" s="98">
        <v>2</v>
      </c>
      <c r="F559" s="96">
        <v>114.60071617423594</v>
      </c>
      <c r="G559" s="129">
        <f t="shared" si="25"/>
        <v>114.60071617423596</v>
      </c>
      <c r="I559" s="15"/>
      <c r="L559" s="5"/>
    </row>
    <row r="560" spans="2:12" ht="14.25" customHeight="1">
      <c r="B560" s="1"/>
      <c r="C560" s="105" t="s">
        <v>658</v>
      </c>
      <c r="D560" s="106" t="s">
        <v>352</v>
      </c>
      <c r="E560" s="106">
        <v>1</v>
      </c>
      <c r="F560" s="127">
        <v>122.22901516386543</v>
      </c>
      <c r="G560" s="128">
        <f t="shared" si="25"/>
        <v>122.22901516386543</v>
      </c>
      <c r="I560" s="15"/>
      <c r="L560" s="5"/>
    </row>
    <row r="561" spans="2:12" ht="14.25" customHeight="1">
      <c r="B561" s="1"/>
      <c r="C561" s="97" t="s">
        <v>659</v>
      </c>
      <c r="D561" s="98" t="s">
        <v>353</v>
      </c>
      <c r="E561" s="98">
        <v>1</v>
      </c>
      <c r="F561" s="96">
        <v>242.2803146095693</v>
      </c>
      <c r="G561" s="129">
        <f t="shared" si="25"/>
        <v>242.28031460956927</v>
      </c>
      <c r="I561" s="15"/>
      <c r="L561" s="5"/>
    </row>
    <row r="562" spans="2:12" ht="14.25" customHeight="1">
      <c r="B562" s="19"/>
      <c r="C562" s="97" t="s">
        <v>660</v>
      </c>
      <c r="D562" s="98" t="s">
        <v>354</v>
      </c>
      <c r="E562" s="98">
        <v>1</v>
      </c>
      <c r="F562" s="96">
        <v>303.4074101436301</v>
      </c>
      <c r="G562" s="129">
        <f t="shared" si="25"/>
        <v>303.4074101436301</v>
      </c>
      <c r="I562" s="15"/>
    </row>
    <row r="563" spans="2:12" ht="14.25" customHeight="1">
      <c r="B563" s="19"/>
      <c r="C563" s="150"/>
      <c r="D563" s="30"/>
      <c r="E563" s="30"/>
      <c r="F563" s="31"/>
      <c r="G563" s="152"/>
      <c r="I563" s="15"/>
    </row>
    <row r="564" spans="2:12" ht="14.25" customHeight="1" thickBot="1">
      <c r="B564" s="49"/>
      <c r="C564" s="112"/>
      <c r="D564" s="113"/>
      <c r="E564" s="113"/>
      <c r="F564" s="114"/>
      <c r="G564" s="115"/>
      <c r="I564" s="15"/>
    </row>
    <row r="565" spans="2:12" ht="14.25" customHeight="1" thickBot="1">
      <c r="B565" s="26"/>
      <c r="C565" s="27"/>
      <c r="D565" s="109"/>
      <c r="E565" s="109"/>
      <c r="F565" s="110"/>
      <c r="G565" s="111"/>
      <c r="I565" s="15"/>
    </row>
    <row r="566" spans="2:12" ht="14.25" customHeight="1">
      <c r="B566" s="42"/>
      <c r="C566" s="101"/>
      <c r="D566" s="102"/>
      <c r="E566" s="102"/>
      <c r="F566" s="103"/>
      <c r="G566" s="104"/>
      <c r="I566" s="15"/>
    </row>
    <row r="567" spans="2:12" ht="14.25" customHeight="1">
      <c r="B567" s="21"/>
      <c r="C567" s="150"/>
      <c r="D567" s="30"/>
      <c r="E567" s="30"/>
      <c r="F567" s="31"/>
      <c r="G567" s="152"/>
      <c r="I567" s="15"/>
      <c r="L567" s="5"/>
    </row>
    <row r="568" spans="2:12" ht="14.25" customHeight="1">
      <c r="B568" s="2" t="s">
        <v>1486</v>
      </c>
      <c r="C568" s="105" t="s">
        <v>661</v>
      </c>
      <c r="D568" s="106" t="s">
        <v>137</v>
      </c>
      <c r="E568" s="106">
        <v>24</v>
      </c>
      <c r="F568" s="127">
        <v>49.760174762385184</v>
      </c>
      <c r="G568" s="128">
        <f t="shared" ref="G568:G573" si="26">F568*(100-$G$453)/100</f>
        <v>49.760174762385184</v>
      </c>
      <c r="I568" s="15"/>
      <c r="L568" s="5"/>
    </row>
    <row r="569" spans="2:12" ht="14.25" customHeight="1">
      <c r="B569" s="4" t="s">
        <v>1487</v>
      </c>
      <c r="C569" s="97" t="s">
        <v>662</v>
      </c>
      <c r="D569" s="98" t="s">
        <v>19</v>
      </c>
      <c r="E569" s="98">
        <v>15</v>
      </c>
      <c r="F569" s="96">
        <v>53.926786916786789</v>
      </c>
      <c r="G569" s="129">
        <f t="shared" si="26"/>
        <v>53.926786916786789</v>
      </c>
      <c r="I569" s="15"/>
      <c r="L569" s="5"/>
    </row>
    <row r="570" spans="2:12" ht="14.25" customHeight="1">
      <c r="B570" s="4"/>
      <c r="C570" s="97" t="s">
        <v>663</v>
      </c>
      <c r="D570" s="98" t="s">
        <v>348</v>
      </c>
      <c r="E570" s="98">
        <v>10</v>
      </c>
      <c r="F570" s="96">
        <v>57.073774948812151</v>
      </c>
      <c r="G570" s="129">
        <f t="shared" si="26"/>
        <v>57.073774948812151</v>
      </c>
      <c r="I570" s="15"/>
      <c r="L570" s="5"/>
    </row>
    <row r="571" spans="2:12" ht="14.25" customHeight="1">
      <c r="B571" s="21"/>
      <c r="C571" s="97" t="s">
        <v>664</v>
      </c>
      <c r="D571" s="98" t="s">
        <v>349</v>
      </c>
      <c r="E571" s="98">
        <v>5</v>
      </c>
      <c r="F571" s="96">
        <v>72.028262076996725</v>
      </c>
      <c r="G571" s="129">
        <f t="shared" si="26"/>
        <v>72.028262076996725</v>
      </c>
      <c r="I571" s="15"/>
      <c r="L571" s="5"/>
    </row>
    <row r="572" spans="2:12" ht="14.25" customHeight="1">
      <c r="B572" s="3"/>
      <c r="C572" s="97" t="s">
        <v>665</v>
      </c>
      <c r="D572" s="98" t="s">
        <v>350</v>
      </c>
      <c r="E572" s="98">
        <v>3</v>
      </c>
      <c r="F572" s="96">
        <v>98.223790455575937</v>
      </c>
      <c r="G572" s="129">
        <f t="shared" si="26"/>
        <v>98.223790455575951</v>
      </c>
      <c r="I572" s="15"/>
      <c r="L572" s="5"/>
    </row>
    <row r="573" spans="2:12" ht="14.25" customHeight="1">
      <c r="B573" s="3"/>
      <c r="C573" s="97" t="s">
        <v>666</v>
      </c>
      <c r="D573" s="98" t="s">
        <v>351</v>
      </c>
      <c r="E573" s="98">
        <v>4</v>
      </c>
      <c r="F573" s="96">
        <v>126.59703455231669</v>
      </c>
      <c r="G573" s="129">
        <f t="shared" si="26"/>
        <v>126.59703455231669</v>
      </c>
      <c r="I573" s="15"/>
    </row>
    <row r="574" spans="2:12" ht="14.25" customHeight="1">
      <c r="B574" s="21"/>
      <c r="C574" s="150"/>
      <c r="D574" s="150"/>
      <c r="E574" s="150"/>
      <c r="F574" s="150"/>
      <c r="G574" s="151"/>
      <c r="I574" s="15"/>
    </row>
    <row r="575" spans="2:12" ht="14.25" customHeight="1">
      <c r="B575" s="21"/>
      <c r="C575" s="150"/>
      <c r="D575" s="150"/>
      <c r="E575" s="150"/>
      <c r="F575" s="150"/>
      <c r="G575" s="151"/>
      <c r="I575" s="15"/>
    </row>
    <row r="576" spans="2:12" ht="14.25" customHeight="1" thickBot="1">
      <c r="B576" s="23"/>
      <c r="C576" s="112"/>
      <c r="D576" s="112"/>
      <c r="E576" s="112"/>
      <c r="F576" s="112"/>
      <c r="G576" s="119"/>
      <c r="I576" s="15"/>
    </row>
    <row r="577" spans="2:12" ht="14.25" customHeight="1" thickBot="1">
      <c r="B577" s="26"/>
      <c r="C577" s="27"/>
      <c r="D577" s="27"/>
      <c r="E577" s="27"/>
      <c r="F577" s="27"/>
      <c r="G577" s="27"/>
      <c r="I577" s="15"/>
    </row>
    <row r="578" spans="2:12" ht="14.25" customHeight="1">
      <c r="B578" s="53"/>
      <c r="C578" s="101"/>
      <c r="D578" s="101"/>
      <c r="E578" s="101"/>
      <c r="F578" s="101"/>
      <c r="G578" s="118"/>
      <c r="I578" s="15"/>
    </row>
    <row r="579" spans="2:12" ht="14.25" customHeight="1">
      <c r="B579" s="19"/>
      <c r="C579" s="150"/>
      <c r="D579" s="30"/>
      <c r="E579" s="30"/>
      <c r="F579" s="31"/>
      <c r="G579" s="152"/>
      <c r="I579" s="15"/>
      <c r="L579" s="5"/>
    </row>
    <row r="580" spans="2:12" ht="14.25" customHeight="1">
      <c r="B580" s="2" t="s">
        <v>1484</v>
      </c>
      <c r="C580" s="105" t="s">
        <v>667</v>
      </c>
      <c r="D580" s="106" t="s">
        <v>19</v>
      </c>
      <c r="E580" s="106">
        <v>8</v>
      </c>
      <c r="F580" s="127">
        <v>65.02936069377229</v>
      </c>
      <c r="G580" s="128">
        <f>F580*(100-$G$453)/100</f>
        <v>65.02936069377229</v>
      </c>
      <c r="I580" s="15"/>
      <c r="L580" s="5"/>
    </row>
    <row r="581" spans="2:12" ht="14.25" customHeight="1">
      <c r="B581" s="2" t="s">
        <v>1488</v>
      </c>
      <c r="C581" s="97" t="s">
        <v>668</v>
      </c>
      <c r="D581" s="98" t="s">
        <v>348</v>
      </c>
      <c r="E581" s="98">
        <v>10</v>
      </c>
      <c r="F581" s="96">
        <v>68.23928848643817</v>
      </c>
      <c r="G581" s="129">
        <f>F581*(100-$G$453)/100</f>
        <v>68.23928848643817</v>
      </c>
      <c r="I581" s="15"/>
      <c r="L581" s="5"/>
    </row>
    <row r="582" spans="2:12" ht="14.25" customHeight="1">
      <c r="B582" s="56"/>
      <c r="C582" s="97" t="s">
        <v>669</v>
      </c>
      <c r="D582" s="98" t="s">
        <v>349</v>
      </c>
      <c r="E582" s="98">
        <v>8</v>
      </c>
      <c r="F582" s="96">
        <v>72.670247635529904</v>
      </c>
      <c r="G582" s="129">
        <f>F582*(100-$G$453)/100</f>
        <v>72.670247635529904</v>
      </c>
      <c r="I582" s="15"/>
      <c r="L582" s="5"/>
    </row>
    <row r="583" spans="2:12" ht="14.25" customHeight="1">
      <c r="B583" s="19"/>
      <c r="C583" s="97" t="s">
        <v>670</v>
      </c>
      <c r="D583" s="98" t="s">
        <v>350</v>
      </c>
      <c r="E583" s="98">
        <v>5</v>
      </c>
      <c r="F583" s="96">
        <v>123.90321279690295</v>
      </c>
      <c r="G583" s="129">
        <f>F583*(100-$G$453)/100</f>
        <v>123.90321279690295</v>
      </c>
      <c r="I583" s="15"/>
      <c r="L583" s="5"/>
    </row>
    <row r="584" spans="2:12" ht="14.25" customHeight="1">
      <c r="B584" s="19"/>
      <c r="C584" s="97" t="s">
        <v>671</v>
      </c>
      <c r="D584" s="98" t="s">
        <v>351</v>
      </c>
      <c r="E584" s="98">
        <v>2</v>
      </c>
      <c r="F584" s="96">
        <v>147.34197965942792</v>
      </c>
      <c r="G584" s="129">
        <f>F584*(100-$G$453)/100</f>
        <v>147.34197965942792</v>
      </c>
      <c r="I584" s="15"/>
    </row>
    <row r="585" spans="2:12" ht="14.25" customHeight="1">
      <c r="B585" s="19"/>
      <c r="C585" s="163"/>
      <c r="D585" s="163"/>
      <c r="E585" s="163"/>
      <c r="F585" s="163"/>
      <c r="G585" s="169"/>
      <c r="I585" s="15"/>
    </row>
    <row r="586" spans="2:12" ht="14.25" customHeight="1">
      <c r="B586" s="19"/>
      <c r="C586" s="163"/>
      <c r="D586" s="163"/>
      <c r="E586" s="163"/>
      <c r="F586" s="163"/>
      <c r="G586" s="169"/>
      <c r="I586" s="15"/>
    </row>
    <row r="587" spans="2:12" ht="14.25" customHeight="1">
      <c r="B587" s="19"/>
      <c r="C587" s="163"/>
      <c r="D587" s="163"/>
      <c r="E587" s="163"/>
      <c r="F587" s="163"/>
      <c r="G587" s="169"/>
      <c r="I587" s="15"/>
    </row>
    <row r="588" spans="2:12" ht="14.25" customHeight="1" thickBot="1">
      <c r="B588" s="49"/>
      <c r="C588" s="164"/>
      <c r="D588" s="164"/>
      <c r="E588" s="164"/>
      <c r="F588" s="164"/>
      <c r="G588" s="170"/>
      <c r="I588" s="15"/>
    </row>
    <row r="589" spans="2:12" ht="14.25" customHeight="1" thickBot="1">
      <c r="B589" s="26"/>
      <c r="C589" s="27"/>
      <c r="D589" s="27"/>
      <c r="E589" s="27"/>
      <c r="F589" s="27"/>
      <c r="G589" s="27"/>
      <c r="I589" s="15"/>
    </row>
    <row r="590" spans="2:12" ht="14.25" customHeight="1">
      <c r="B590" s="53"/>
      <c r="C590" s="101"/>
      <c r="D590" s="101"/>
      <c r="E590" s="101"/>
      <c r="F590" s="101"/>
      <c r="G590" s="118"/>
      <c r="I590" s="15"/>
    </row>
    <row r="591" spans="2:12" ht="14.25" customHeight="1">
      <c r="B591" s="19"/>
      <c r="C591" s="150"/>
      <c r="D591" s="30"/>
      <c r="E591" s="30"/>
      <c r="F591" s="31"/>
      <c r="G591" s="152"/>
      <c r="I591" s="15"/>
      <c r="L591" s="5"/>
    </row>
    <row r="592" spans="2:12" ht="14.25" customHeight="1">
      <c r="B592" s="2" t="s">
        <v>1489</v>
      </c>
      <c r="C592" s="105" t="s">
        <v>672</v>
      </c>
      <c r="D592" s="106" t="s">
        <v>19</v>
      </c>
      <c r="E592" s="106">
        <v>8</v>
      </c>
      <c r="F592" s="127">
        <v>64.714661890569758</v>
      </c>
      <c r="G592" s="128">
        <f>F592*(100-$G$453)/100</f>
        <v>64.714661890569758</v>
      </c>
      <c r="I592" s="15"/>
      <c r="L592" s="5"/>
    </row>
    <row r="593" spans="2:12" ht="14.25" customHeight="1">
      <c r="B593" s="2" t="s">
        <v>1488</v>
      </c>
      <c r="C593" s="97" t="s">
        <v>673</v>
      </c>
      <c r="D593" s="98" t="s">
        <v>348</v>
      </c>
      <c r="E593" s="98">
        <v>10</v>
      </c>
      <c r="F593" s="96">
        <v>68.23928848643817</v>
      </c>
      <c r="G593" s="129">
        <f>F593*(100-$G$453)/100</f>
        <v>68.23928848643817</v>
      </c>
      <c r="I593" s="15"/>
      <c r="L593" s="5"/>
    </row>
    <row r="594" spans="2:12" ht="14.25" customHeight="1">
      <c r="B594" s="56"/>
      <c r="C594" s="97" t="s">
        <v>674</v>
      </c>
      <c r="D594" s="98" t="s">
        <v>349</v>
      </c>
      <c r="E594" s="98">
        <v>8</v>
      </c>
      <c r="F594" s="96">
        <v>72.670247635529904</v>
      </c>
      <c r="G594" s="129">
        <f>F594*(100-$G$453)/100</f>
        <v>72.670247635529904</v>
      </c>
      <c r="I594" s="15"/>
      <c r="L594" s="5"/>
    </row>
    <row r="595" spans="2:12" ht="14.25" customHeight="1">
      <c r="B595" s="19"/>
      <c r="C595" s="97" t="s">
        <v>675</v>
      </c>
      <c r="D595" s="98" t="s">
        <v>350</v>
      </c>
      <c r="E595" s="98">
        <v>5</v>
      </c>
      <c r="F595" s="96">
        <v>123.32416699901029</v>
      </c>
      <c r="G595" s="129">
        <f>F595*(100-$G$453)/100</f>
        <v>123.32416699901029</v>
      </c>
      <c r="I595" s="15"/>
      <c r="L595" s="5"/>
    </row>
    <row r="596" spans="2:12" ht="14.25" customHeight="1">
      <c r="B596" s="19"/>
      <c r="C596" s="97" t="s">
        <v>676</v>
      </c>
      <c r="D596" s="98" t="s">
        <v>351</v>
      </c>
      <c r="E596" s="98">
        <v>2</v>
      </c>
      <c r="F596" s="96">
        <v>147.34197965942792</v>
      </c>
      <c r="G596" s="129">
        <f>F596*(100-$G$453)/100</f>
        <v>147.34197965942792</v>
      </c>
      <c r="I596" s="15"/>
    </row>
    <row r="597" spans="2:12">
      <c r="B597" s="19"/>
      <c r="C597" s="150"/>
      <c r="D597" s="30"/>
      <c r="E597" s="30"/>
      <c r="F597" s="31"/>
      <c r="G597" s="152"/>
      <c r="I597" s="15"/>
    </row>
    <row r="598" spans="2:12">
      <c r="B598" s="19"/>
      <c r="C598" s="150"/>
      <c r="D598" s="30"/>
      <c r="E598" s="30"/>
      <c r="F598" s="31"/>
      <c r="G598" s="152"/>
      <c r="I598" s="15"/>
    </row>
    <row r="599" spans="2:12">
      <c r="B599" s="19"/>
      <c r="C599" s="150"/>
      <c r="D599" s="30"/>
      <c r="E599" s="30"/>
      <c r="F599" s="31"/>
      <c r="G599" s="152"/>
      <c r="I599" s="15"/>
    </row>
    <row r="600" spans="2:12" ht="13.5" thickBot="1">
      <c r="B600" s="49"/>
      <c r="C600" s="112"/>
      <c r="D600" s="113"/>
      <c r="E600" s="113"/>
      <c r="F600" s="114"/>
      <c r="G600" s="115"/>
      <c r="I600" s="15"/>
    </row>
    <row r="601" spans="2:12">
      <c r="B601" s="26"/>
      <c r="C601" s="6"/>
      <c r="D601" s="7"/>
      <c r="E601" s="7"/>
      <c r="F601" s="5"/>
      <c r="G601" s="13"/>
      <c r="I601" s="15"/>
    </row>
    <row r="602" spans="2:12">
      <c r="C602" s="6"/>
      <c r="D602" s="7"/>
      <c r="E602" s="7"/>
      <c r="F602" s="5"/>
      <c r="G602" s="13"/>
      <c r="I602" s="15"/>
    </row>
    <row r="603" spans="2:12">
      <c r="B603" s="27"/>
      <c r="I603" s="15"/>
    </row>
    <row r="604" spans="2:12">
      <c r="B604" s="28"/>
      <c r="C604" s="6"/>
      <c r="D604" s="7"/>
      <c r="E604" s="7"/>
      <c r="F604" s="5"/>
      <c r="G604" s="13"/>
      <c r="I604" s="15"/>
    </row>
    <row r="605" spans="2:12">
      <c r="B605" s="26"/>
      <c r="C605" s="6"/>
      <c r="D605" s="7"/>
      <c r="E605" s="7"/>
      <c r="F605" s="5"/>
      <c r="G605" s="13"/>
      <c r="I605" s="15"/>
    </row>
    <row r="606" spans="2:12">
      <c r="B606" s="26"/>
      <c r="C606" s="6"/>
      <c r="D606" s="7"/>
      <c r="E606" s="7"/>
      <c r="F606" s="5"/>
      <c r="G606" s="13"/>
      <c r="I606" s="15"/>
    </row>
    <row r="607" spans="2:12">
      <c r="B607" s="26"/>
      <c r="C607" s="6"/>
      <c r="D607" s="7"/>
      <c r="E607" s="7"/>
      <c r="F607" s="5"/>
      <c r="G607" s="13"/>
      <c r="I607" s="15"/>
    </row>
    <row r="608" spans="2:12">
      <c r="B608" s="26"/>
      <c r="C608" s="6"/>
      <c r="D608" s="7"/>
      <c r="E608" s="7"/>
      <c r="F608" s="5"/>
      <c r="G608" s="13"/>
      <c r="I608" s="15"/>
    </row>
    <row r="609" spans="2:9">
      <c r="B609" s="26"/>
      <c r="C609" s="6"/>
      <c r="D609" s="7"/>
      <c r="E609" s="7"/>
      <c r="F609" s="5"/>
      <c r="G609" s="13"/>
      <c r="I609" s="15"/>
    </row>
    <row r="610" spans="2:9">
      <c r="B610" s="26"/>
      <c r="C610" s="6"/>
      <c r="D610" s="7"/>
      <c r="E610" s="7"/>
      <c r="F610" s="5"/>
      <c r="G610" s="13"/>
      <c r="I610" s="15"/>
    </row>
    <row r="611" spans="2:9">
      <c r="B611" s="26"/>
      <c r="C611" s="6"/>
      <c r="D611" s="7"/>
      <c r="E611" s="7"/>
      <c r="F611" s="5"/>
      <c r="G611" s="13"/>
      <c r="I611" s="15"/>
    </row>
    <row r="612" spans="2:9">
      <c r="B612" s="26"/>
      <c r="C612" s="6"/>
      <c r="D612" s="7"/>
      <c r="E612" s="7"/>
      <c r="F612" s="5"/>
      <c r="G612" s="13"/>
      <c r="I612" s="15"/>
    </row>
    <row r="613" spans="2:9">
      <c r="B613" s="26"/>
      <c r="C613" s="6"/>
      <c r="D613" s="7"/>
      <c r="E613" s="7"/>
      <c r="F613" s="5"/>
      <c r="G613" s="13"/>
      <c r="I613" s="15"/>
    </row>
    <row r="614" spans="2:9">
      <c r="B614" s="26"/>
      <c r="C614" s="6"/>
      <c r="D614" s="7"/>
      <c r="E614" s="7"/>
      <c r="F614" s="5"/>
      <c r="G614" s="13"/>
      <c r="I614" s="15"/>
    </row>
    <row r="615" spans="2:9">
      <c r="B615" s="26"/>
      <c r="C615" s="6"/>
      <c r="D615" s="7"/>
      <c r="E615" s="7"/>
      <c r="F615" s="5"/>
      <c r="G615" s="13"/>
      <c r="I615" s="15"/>
    </row>
    <row r="616" spans="2:9">
      <c r="B616" s="26"/>
      <c r="C616" s="6"/>
      <c r="D616" s="7"/>
      <c r="E616" s="7"/>
      <c r="F616" s="5"/>
      <c r="G616" s="13"/>
      <c r="I616" s="15"/>
    </row>
    <row r="617" spans="2:9">
      <c r="C617" s="6"/>
      <c r="D617" s="7"/>
      <c r="E617" s="7"/>
      <c r="F617" s="5"/>
      <c r="G617" s="13"/>
      <c r="I617" s="15"/>
    </row>
    <row r="618" spans="2:9">
      <c r="B618" s="27"/>
      <c r="I618" s="15"/>
    </row>
    <row r="619" spans="2:9">
      <c r="B619" s="28"/>
      <c r="C619" s="6"/>
      <c r="D619" s="7"/>
      <c r="E619" s="7"/>
      <c r="F619" s="5"/>
      <c r="G619" s="13"/>
      <c r="I619" s="15"/>
    </row>
    <row r="620" spans="2:9">
      <c r="B620" s="26"/>
      <c r="C620" s="6"/>
      <c r="D620" s="7"/>
      <c r="E620" s="7"/>
      <c r="F620" s="5"/>
      <c r="G620" s="13"/>
      <c r="I620" s="15"/>
    </row>
    <row r="621" spans="2:9">
      <c r="B621" s="26"/>
      <c r="C621" s="6"/>
      <c r="D621" s="7"/>
      <c r="E621" s="7"/>
      <c r="F621" s="5"/>
      <c r="G621" s="13"/>
      <c r="I621" s="15"/>
    </row>
    <row r="622" spans="2:9">
      <c r="B622" s="26"/>
      <c r="C622" s="6"/>
      <c r="D622" s="7"/>
      <c r="E622" s="7"/>
      <c r="F622" s="5"/>
      <c r="G622" s="13"/>
      <c r="I622" s="15"/>
    </row>
    <row r="623" spans="2:9">
      <c r="B623" s="26"/>
      <c r="C623" s="6"/>
      <c r="D623" s="7"/>
      <c r="E623" s="7"/>
      <c r="F623" s="5"/>
      <c r="G623" s="614"/>
      <c r="H623" s="45"/>
      <c r="I623" s="15"/>
    </row>
    <row r="624" spans="2:9">
      <c r="B624" s="26"/>
      <c r="C624" s="6"/>
      <c r="D624" s="7"/>
      <c r="E624" s="7"/>
      <c r="F624" s="5"/>
      <c r="G624" s="13"/>
      <c r="I624" s="15"/>
    </row>
    <row r="625" spans="2:9">
      <c r="B625" s="26"/>
      <c r="C625" s="6"/>
      <c r="D625" s="7"/>
      <c r="E625" s="7"/>
      <c r="F625" s="5"/>
      <c r="G625" s="13"/>
      <c r="I625" s="15"/>
    </row>
    <row r="626" spans="2:9">
      <c r="B626" s="26"/>
      <c r="C626" s="6"/>
      <c r="D626" s="7"/>
      <c r="E626" s="7"/>
      <c r="F626" s="5"/>
      <c r="G626" s="13"/>
      <c r="I626" s="15"/>
    </row>
    <row r="627" spans="2:9">
      <c r="B627" s="26"/>
      <c r="C627" s="6"/>
      <c r="D627" s="7"/>
      <c r="E627" s="7"/>
      <c r="F627" s="5"/>
      <c r="G627" s="13"/>
      <c r="I627" s="15"/>
    </row>
    <row r="628" spans="2:9">
      <c r="B628" s="26"/>
      <c r="C628" s="6"/>
      <c r="D628" s="7"/>
      <c r="E628" s="7"/>
      <c r="F628" s="5"/>
      <c r="G628" s="13"/>
      <c r="I628" s="15"/>
    </row>
    <row r="629" spans="2:9">
      <c r="B629" s="26"/>
      <c r="C629" s="6"/>
      <c r="D629" s="7"/>
      <c r="E629" s="7"/>
      <c r="F629" s="5"/>
      <c r="G629" s="13"/>
      <c r="I629" s="15"/>
    </row>
    <row r="630" spans="2:9">
      <c r="B630" s="26"/>
      <c r="C630" s="6"/>
      <c r="D630" s="7"/>
      <c r="E630" s="7"/>
      <c r="F630" s="5"/>
      <c r="G630" s="13"/>
      <c r="I630" s="15"/>
    </row>
    <row r="631" spans="2:9">
      <c r="B631" s="26"/>
      <c r="C631" s="6"/>
      <c r="D631" s="7"/>
      <c r="E631" s="7"/>
      <c r="F631" s="5"/>
      <c r="G631" s="13"/>
      <c r="I631" s="15"/>
    </row>
    <row r="632" spans="2:9">
      <c r="C632" s="6"/>
      <c r="D632" s="7"/>
      <c r="E632" s="7"/>
      <c r="F632" s="5"/>
      <c r="G632" s="13"/>
      <c r="I632" s="15"/>
    </row>
    <row r="633" spans="2:9">
      <c r="B633" s="27"/>
      <c r="I633" s="15"/>
    </row>
    <row r="634" spans="2:9">
      <c r="B634" s="28"/>
      <c r="C634" s="6"/>
      <c r="D634" s="7"/>
      <c r="E634" s="7"/>
      <c r="F634" s="5"/>
      <c r="G634" s="13"/>
      <c r="I634" s="15"/>
    </row>
    <row r="635" spans="2:9">
      <c r="B635" s="26"/>
      <c r="C635" s="6"/>
      <c r="D635" s="7"/>
      <c r="E635" s="7"/>
      <c r="F635" s="5"/>
      <c r="G635" s="13"/>
      <c r="I635" s="15"/>
    </row>
    <row r="636" spans="2:9">
      <c r="B636" s="26"/>
      <c r="C636" s="6"/>
      <c r="D636" s="7"/>
      <c r="E636" s="7"/>
      <c r="F636" s="5"/>
      <c r="G636" s="13"/>
      <c r="I636" s="15"/>
    </row>
    <row r="637" spans="2:9">
      <c r="B637" s="26"/>
      <c r="C637" s="6"/>
      <c r="D637" s="7"/>
      <c r="E637" s="7"/>
      <c r="F637" s="5"/>
      <c r="G637" s="13"/>
      <c r="I637" s="15"/>
    </row>
    <row r="638" spans="2:9">
      <c r="B638" s="26"/>
      <c r="C638" s="6"/>
      <c r="D638" s="7"/>
      <c r="E638" s="7"/>
      <c r="F638" s="5"/>
      <c r="G638" s="13"/>
      <c r="I638" s="15"/>
    </row>
    <row r="639" spans="2:9">
      <c r="B639" s="26"/>
      <c r="C639" s="6"/>
      <c r="D639" s="7"/>
      <c r="E639" s="7"/>
      <c r="F639" s="5"/>
      <c r="G639" s="13"/>
      <c r="I639" s="15"/>
    </row>
    <row r="640" spans="2:9">
      <c r="B640" s="26"/>
      <c r="C640" s="6"/>
      <c r="D640" s="7"/>
      <c r="E640" s="7"/>
      <c r="F640" s="5"/>
      <c r="G640" s="13"/>
      <c r="I640" s="15"/>
    </row>
    <row r="641" spans="2:9">
      <c r="C641" s="6"/>
      <c r="D641" s="7"/>
      <c r="E641" s="7"/>
      <c r="F641" s="5"/>
      <c r="G641" s="13"/>
      <c r="I641" s="15"/>
    </row>
    <row r="642" spans="2:9">
      <c r="B642" s="27"/>
      <c r="I642" s="15"/>
    </row>
    <row r="643" spans="2:9">
      <c r="B643" s="28"/>
      <c r="C643" s="6"/>
      <c r="D643" s="7"/>
      <c r="E643" s="7"/>
      <c r="F643" s="5"/>
      <c r="G643" s="13"/>
      <c r="I643" s="15"/>
    </row>
    <row r="644" spans="2:9">
      <c r="B644" s="26"/>
      <c r="C644" s="6"/>
      <c r="D644" s="7"/>
      <c r="E644" s="7"/>
      <c r="F644" s="5"/>
      <c r="G644" s="13"/>
      <c r="I644" s="15"/>
    </row>
    <row r="645" spans="2:9">
      <c r="B645" s="26"/>
      <c r="C645" s="6"/>
      <c r="D645" s="7"/>
      <c r="E645" s="7"/>
      <c r="F645" s="5"/>
      <c r="G645" s="13"/>
      <c r="I645" s="15"/>
    </row>
    <row r="646" spans="2:9">
      <c r="B646" s="26"/>
      <c r="C646" s="6"/>
      <c r="D646" s="7"/>
      <c r="E646" s="7"/>
      <c r="F646" s="5"/>
      <c r="G646" s="13"/>
      <c r="I646" s="15"/>
    </row>
    <row r="647" spans="2:9">
      <c r="B647" s="26"/>
      <c r="C647" s="6"/>
      <c r="D647" s="7"/>
      <c r="E647" s="7"/>
      <c r="F647" s="5"/>
      <c r="G647" s="13"/>
      <c r="I647" s="15"/>
    </row>
    <row r="648" spans="2:9">
      <c r="B648" s="26"/>
      <c r="C648" s="6"/>
      <c r="D648" s="7"/>
      <c r="E648" s="7"/>
      <c r="F648" s="5"/>
      <c r="G648" s="13"/>
      <c r="I648" s="15"/>
    </row>
    <row r="649" spans="2:9">
      <c r="B649" s="26"/>
      <c r="C649" s="6"/>
      <c r="D649" s="7"/>
      <c r="E649" s="7"/>
      <c r="F649" s="5"/>
      <c r="G649" s="13"/>
      <c r="I649" s="15"/>
    </row>
    <row r="650" spans="2:9">
      <c r="C650" s="6"/>
      <c r="D650" s="7"/>
      <c r="E650" s="7"/>
      <c r="F650" s="5"/>
      <c r="G650" s="13"/>
      <c r="I650" s="15"/>
    </row>
    <row r="651" spans="2:9">
      <c r="B651" s="26"/>
      <c r="I651" s="15"/>
    </row>
    <row r="652" spans="2:9">
      <c r="B652" s="27"/>
      <c r="C652" s="6"/>
      <c r="D652" s="7"/>
      <c r="E652" s="7"/>
      <c r="F652" s="5"/>
      <c r="G652" s="13"/>
      <c r="I652" s="15"/>
    </row>
    <row r="653" spans="2:9">
      <c r="B653" s="26"/>
      <c r="C653" s="6"/>
      <c r="D653" s="7"/>
      <c r="E653" s="7"/>
      <c r="F653" s="5"/>
      <c r="G653" s="13"/>
      <c r="I653" s="15"/>
    </row>
    <row r="654" spans="2:9">
      <c r="B654" s="26"/>
      <c r="C654" s="6"/>
      <c r="D654" s="7"/>
      <c r="E654" s="7"/>
      <c r="F654" s="5"/>
      <c r="G654" s="13"/>
      <c r="I654" s="15"/>
    </row>
    <row r="655" spans="2:9">
      <c r="B655" s="26"/>
      <c r="C655" s="6"/>
      <c r="D655" s="7"/>
      <c r="E655" s="7"/>
      <c r="F655" s="5"/>
      <c r="G655" s="13"/>
      <c r="I655" s="15"/>
    </row>
    <row r="656" spans="2:9">
      <c r="B656" s="26"/>
      <c r="C656" s="6"/>
      <c r="D656" s="7"/>
      <c r="E656" s="7"/>
      <c r="F656" s="5"/>
      <c r="G656" s="13"/>
      <c r="I656" s="15"/>
    </row>
    <row r="657" spans="2:9">
      <c r="B657" s="26"/>
      <c r="C657" s="6"/>
      <c r="D657" s="7"/>
      <c r="E657" s="7"/>
      <c r="F657" s="5"/>
      <c r="G657" s="13"/>
      <c r="I657" s="15"/>
    </row>
    <row r="658" spans="2:9">
      <c r="B658" s="26"/>
      <c r="C658" s="6"/>
      <c r="D658" s="7"/>
      <c r="E658" s="7"/>
      <c r="F658" s="5"/>
      <c r="G658" s="13"/>
      <c r="I658" s="15"/>
    </row>
    <row r="659" spans="2:9">
      <c r="B659" s="26"/>
      <c r="C659" s="6"/>
      <c r="D659" s="7"/>
      <c r="E659" s="7"/>
      <c r="F659" s="5"/>
      <c r="G659" s="13"/>
      <c r="I659" s="15"/>
    </row>
    <row r="660" spans="2:9">
      <c r="B660" s="26"/>
      <c r="C660" s="6"/>
      <c r="D660" s="7"/>
      <c r="E660" s="7"/>
      <c r="F660" s="5"/>
      <c r="G660" s="13"/>
      <c r="I660" s="15"/>
    </row>
    <row r="661" spans="2:9">
      <c r="B661" s="27"/>
      <c r="C661" s="6"/>
      <c r="D661" s="7"/>
      <c r="E661" s="7"/>
      <c r="F661" s="5"/>
      <c r="G661" s="13"/>
      <c r="I661" s="15"/>
    </row>
    <row r="662" spans="2:9">
      <c r="B662" s="28"/>
      <c r="C662" s="6"/>
      <c r="D662" s="7"/>
      <c r="E662" s="7"/>
      <c r="F662" s="5"/>
      <c r="G662" s="13"/>
      <c r="I662" s="15"/>
    </row>
    <row r="663" spans="2:9">
      <c r="B663" s="26"/>
      <c r="C663" s="6"/>
      <c r="D663" s="7"/>
      <c r="E663" s="7"/>
      <c r="F663" s="5"/>
      <c r="G663" s="13"/>
      <c r="I663" s="15"/>
    </row>
    <row r="664" spans="2:9">
      <c r="B664" s="26"/>
      <c r="C664" s="6"/>
      <c r="D664" s="7"/>
      <c r="E664" s="7"/>
      <c r="F664" s="5"/>
      <c r="G664" s="13"/>
      <c r="I664" s="15"/>
    </row>
    <row r="665" spans="2:9">
      <c r="B665" s="26"/>
      <c r="C665" s="6"/>
      <c r="D665" s="7"/>
      <c r="E665" s="7"/>
      <c r="F665" s="5"/>
      <c r="G665" s="13"/>
      <c r="I665" s="15"/>
    </row>
    <row r="666" spans="2:9">
      <c r="B666" s="26"/>
      <c r="C666" s="6"/>
      <c r="D666" s="7"/>
      <c r="E666" s="7"/>
      <c r="F666" s="5"/>
      <c r="G666" s="13"/>
      <c r="I666" s="15"/>
    </row>
    <row r="667" spans="2:9">
      <c r="B667" s="26"/>
      <c r="C667" s="6"/>
      <c r="D667" s="7"/>
      <c r="E667" s="7"/>
      <c r="F667" s="5"/>
      <c r="G667" s="13"/>
      <c r="I667" s="15"/>
    </row>
    <row r="668" spans="2:9">
      <c r="B668" s="26"/>
      <c r="C668" s="6"/>
      <c r="D668" s="7"/>
      <c r="E668" s="7"/>
      <c r="F668" s="5"/>
      <c r="G668" s="13"/>
      <c r="I668" s="15"/>
    </row>
    <row r="669" spans="2:9">
      <c r="B669" s="26"/>
      <c r="C669" s="6"/>
      <c r="D669" s="7"/>
      <c r="E669" s="7"/>
      <c r="F669" s="5"/>
      <c r="G669" s="13"/>
      <c r="I669" s="15"/>
    </row>
    <row r="670" spans="2:9">
      <c r="B670" s="26"/>
      <c r="C670" s="6"/>
      <c r="D670" s="7"/>
      <c r="E670" s="7"/>
      <c r="F670" s="5"/>
      <c r="G670" s="13"/>
      <c r="I670" s="15"/>
    </row>
    <row r="671" spans="2:9">
      <c r="B671" s="26"/>
      <c r="C671" s="6"/>
      <c r="D671" s="7"/>
      <c r="E671" s="7"/>
      <c r="F671" s="5"/>
      <c r="G671" s="13"/>
      <c r="I671" s="15"/>
    </row>
    <row r="672" spans="2:9">
      <c r="B672" s="26"/>
      <c r="C672" s="6"/>
      <c r="D672" s="7"/>
      <c r="E672" s="7"/>
      <c r="F672" s="5"/>
      <c r="G672" s="13"/>
      <c r="I672" s="15"/>
    </row>
    <row r="673" spans="2:9">
      <c r="B673" s="26"/>
      <c r="C673" s="6"/>
      <c r="D673" s="7"/>
      <c r="E673" s="7"/>
      <c r="F673" s="5"/>
      <c r="G673" s="13"/>
      <c r="I673" s="15"/>
    </row>
    <row r="674" spans="2:9">
      <c r="B674" s="26"/>
      <c r="C674" s="6"/>
      <c r="D674" s="7"/>
      <c r="E674" s="7"/>
      <c r="F674" s="5"/>
      <c r="G674" s="13"/>
      <c r="I674" s="15"/>
    </row>
    <row r="675" spans="2:9">
      <c r="B675" s="26"/>
      <c r="C675" s="6"/>
      <c r="D675" s="7"/>
      <c r="E675" s="7"/>
      <c r="F675" s="5"/>
      <c r="G675" s="13"/>
      <c r="I675" s="15"/>
    </row>
    <row r="676" spans="2:9">
      <c r="B676" s="26"/>
      <c r="C676" s="6"/>
      <c r="D676" s="7"/>
      <c r="E676" s="7"/>
      <c r="F676" s="5"/>
      <c r="G676" s="13"/>
      <c r="I676" s="15"/>
    </row>
    <row r="677" spans="2:9">
      <c r="B677" s="26"/>
      <c r="C677" s="6"/>
      <c r="D677" s="7"/>
      <c r="E677" s="7"/>
      <c r="F677" s="5"/>
      <c r="G677" s="13"/>
      <c r="I677" s="15"/>
    </row>
    <row r="678" spans="2:9">
      <c r="B678" s="26"/>
      <c r="C678" s="6"/>
      <c r="D678" s="7"/>
      <c r="E678" s="7"/>
      <c r="F678" s="5"/>
      <c r="G678" s="13"/>
      <c r="I678" s="15"/>
    </row>
    <row r="679" spans="2:9">
      <c r="B679" s="26"/>
      <c r="C679" s="6"/>
      <c r="D679" s="7"/>
      <c r="E679" s="7"/>
      <c r="F679" s="5"/>
      <c r="G679" s="13"/>
      <c r="I679" s="15"/>
    </row>
    <row r="680" spans="2:9">
      <c r="B680" s="26"/>
      <c r="C680" s="6"/>
      <c r="D680" s="7"/>
      <c r="E680" s="7"/>
      <c r="F680" s="5"/>
      <c r="G680" s="13"/>
      <c r="I680" s="15"/>
    </row>
    <row r="681" spans="2:9">
      <c r="B681" s="26"/>
      <c r="C681" s="6"/>
      <c r="D681" s="7"/>
      <c r="E681" s="7"/>
      <c r="F681" s="5"/>
      <c r="G681" s="13"/>
      <c r="I681" s="15"/>
    </row>
    <row r="682" spans="2:9">
      <c r="B682" s="27"/>
      <c r="C682" s="6"/>
      <c r="D682" s="7"/>
      <c r="E682" s="7"/>
      <c r="F682" s="5"/>
      <c r="G682" s="13"/>
      <c r="I682" s="15"/>
    </row>
    <row r="683" spans="2:9">
      <c r="B683" s="28"/>
      <c r="C683" s="6"/>
      <c r="D683" s="7"/>
      <c r="E683" s="7"/>
      <c r="F683" s="5"/>
      <c r="G683" s="13"/>
      <c r="I683" s="15"/>
    </row>
    <row r="684" spans="2:9">
      <c r="B684" s="26"/>
      <c r="C684" s="6"/>
      <c r="D684" s="7"/>
      <c r="E684" s="7"/>
      <c r="F684" s="5"/>
      <c r="G684" s="13"/>
      <c r="I684" s="15"/>
    </row>
    <row r="685" spans="2:9">
      <c r="B685" s="26"/>
      <c r="C685" s="6"/>
      <c r="D685" s="7"/>
      <c r="E685" s="7"/>
      <c r="F685" s="5"/>
      <c r="G685" s="13"/>
      <c r="I685" s="15"/>
    </row>
    <row r="686" spans="2:9">
      <c r="B686" s="26"/>
      <c r="C686" s="6"/>
      <c r="D686" s="7"/>
      <c r="E686" s="7"/>
      <c r="F686" s="5"/>
      <c r="G686" s="13"/>
      <c r="I686" s="15"/>
    </row>
    <row r="687" spans="2:9">
      <c r="B687" s="26"/>
      <c r="C687" s="6"/>
      <c r="D687" s="7"/>
      <c r="E687" s="7"/>
      <c r="F687" s="5"/>
      <c r="G687" s="13"/>
      <c r="I687" s="15"/>
    </row>
    <row r="688" spans="2:9">
      <c r="B688" s="26"/>
      <c r="C688" s="6"/>
      <c r="D688" s="7"/>
      <c r="E688" s="7"/>
      <c r="F688" s="5"/>
      <c r="G688" s="13"/>
      <c r="I688" s="15"/>
    </row>
    <row r="689" spans="2:9">
      <c r="B689" s="26"/>
      <c r="C689" s="6"/>
      <c r="D689" s="7"/>
      <c r="E689" s="7"/>
      <c r="F689" s="5"/>
      <c r="G689" s="13"/>
      <c r="I689" s="15"/>
    </row>
    <row r="690" spans="2:9">
      <c r="B690" s="26"/>
      <c r="C690" s="6"/>
      <c r="D690" s="7"/>
      <c r="E690" s="7"/>
      <c r="F690" s="5"/>
      <c r="G690" s="13"/>
      <c r="I690" s="15"/>
    </row>
    <row r="691" spans="2:9">
      <c r="B691" s="26"/>
      <c r="C691" s="6"/>
      <c r="D691" s="7"/>
      <c r="E691" s="7"/>
      <c r="F691" s="5"/>
      <c r="G691" s="13"/>
      <c r="I691" s="15"/>
    </row>
    <row r="692" spans="2:9">
      <c r="B692" s="26"/>
      <c r="C692" s="6"/>
      <c r="D692" s="7"/>
      <c r="E692" s="7"/>
      <c r="F692" s="5"/>
      <c r="G692" s="13"/>
      <c r="I692" s="15"/>
    </row>
    <row r="693" spans="2:9">
      <c r="B693" s="26"/>
      <c r="C693" s="6"/>
      <c r="D693" s="7"/>
      <c r="E693" s="7"/>
      <c r="F693" s="5"/>
      <c r="G693" s="13"/>
      <c r="I693" s="15"/>
    </row>
    <row r="694" spans="2:9">
      <c r="B694" s="26"/>
      <c r="C694" s="6"/>
      <c r="D694" s="7"/>
      <c r="E694" s="7"/>
      <c r="F694" s="5"/>
      <c r="G694" s="13"/>
      <c r="I694" s="15"/>
    </row>
    <row r="695" spans="2:9">
      <c r="B695" s="26"/>
      <c r="C695" s="6"/>
      <c r="D695" s="7"/>
      <c r="E695" s="7"/>
      <c r="F695" s="5"/>
      <c r="G695" s="13"/>
      <c r="I695" s="15"/>
    </row>
    <row r="696" spans="2:9">
      <c r="B696" s="26"/>
      <c r="C696" s="6"/>
      <c r="D696" s="7"/>
      <c r="E696" s="7"/>
      <c r="F696" s="5"/>
      <c r="G696" s="13"/>
    </row>
    <row r="697" spans="2:9">
      <c r="B697" s="26"/>
      <c r="C697" s="6"/>
      <c r="D697" s="7"/>
      <c r="E697" s="7"/>
      <c r="F697" s="5"/>
      <c r="G697" s="13"/>
    </row>
    <row r="698" spans="2:9">
      <c r="B698" s="26"/>
      <c r="C698" s="6"/>
      <c r="D698" s="7"/>
      <c r="E698" s="7"/>
      <c r="F698" s="5"/>
      <c r="G698" s="13"/>
    </row>
    <row r="699" spans="2:9">
      <c r="B699" s="26"/>
      <c r="C699" s="6"/>
      <c r="D699" s="7"/>
      <c r="E699" s="7"/>
      <c r="F699" s="5"/>
      <c r="G699" s="13"/>
    </row>
    <row r="700" spans="2:9">
      <c r="B700" s="26"/>
      <c r="C700" s="6"/>
      <c r="D700" s="7"/>
      <c r="E700" s="7"/>
      <c r="F700" s="5"/>
      <c r="G700" s="13"/>
    </row>
    <row r="701" spans="2:9">
      <c r="B701" s="26"/>
      <c r="C701" s="6"/>
      <c r="D701" s="7"/>
      <c r="E701" s="7"/>
      <c r="F701" s="5"/>
      <c r="G701" s="13"/>
    </row>
    <row r="702" spans="2:9">
      <c r="C702" s="6"/>
      <c r="D702" s="7"/>
      <c r="E702" s="7"/>
      <c r="F702" s="5"/>
      <c r="G702" s="13"/>
    </row>
    <row r="703" spans="2:9">
      <c r="B703" s="27"/>
    </row>
    <row r="704" spans="2:9">
      <c r="B704" s="28"/>
      <c r="C704" s="6"/>
      <c r="D704" s="29"/>
      <c r="E704" s="7"/>
      <c r="F704" s="5"/>
      <c r="G704" s="13"/>
    </row>
    <row r="705" spans="2:7">
      <c r="B705" s="26"/>
      <c r="C705" s="6"/>
      <c r="D705" s="29"/>
      <c r="E705" s="7"/>
      <c r="F705" s="5"/>
      <c r="G705" s="13"/>
    </row>
    <row r="706" spans="2:7">
      <c r="B706" s="26"/>
      <c r="C706" s="6"/>
      <c r="D706" s="29"/>
      <c r="E706" s="7"/>
      <c r="F706" s="5"/>
      <c r="G706" s="13"/>
    </row>
    <row r="707" spans="2:7">
      <c r="B707" s="26"/>
      <c r="C707" s="6"/>
      <c r="D707" s="29"/>
      <c r="E707" s="7"/>
      <c r="F707" s="5"/>
      <c r="G707" s="13"/>
    </row>
    <row r="708" spans="2:7">
      <c r="B708" s="26"/>
      <c r="C708" s="6"/>
      <c r="D708" s="29"/>
      <c r="E708" s="7"/>
      <c r="F708" s="5"/>
      <c r="G708" s="13"/>
    </row>
    <row r="709" spans="2:7">
      <c r="B709" s="26"/>
      <c r="C709" s="6"/>
      <c r="D709" s="29"/>
      <c r="E709" s="7"/>
      <c r="F709" s="5"/>
      <c r="G709" s="13"/>
    </row>
    <row r="710" spans="2:7">
      <c r="B710" s="27"/>
      <c r="C710" s="6"/>
      <c r="D710" s="29"/>
      <c r="E710" s="7"/>
      <c r="F710" s="5"/>
      <c r="G710" s="13"/>
    </row>
    <row r="711" spans="2:7">
      <c r="B711" s="28"/>
      <c r="C711" s="6"/>
      <c r="D711" s="29"/>
      <c r="E711" s="7"/>
      <c r="F711" s="5"/>
      <c r="G711" s="13"/>
    </row>
    <row r="712" spans="2:7">
      <c r="B712" s="26"/>
      <c r="C712" s="6"/>
      <c r="D712" s="29"/>
      <c r="E712" s="7"/>
      <c r="F712" s="5"/>
      <c r="G712" s="13"/>
    </row>
    <row r="713" spans="2:7">
      <c r="B713" s="26"/>
      <c r="C713" s="6"/>
      <c r="D713" s="29"/>
      <c r="E713" s="7"/>
      <c r="F713" s="5"/>
      <c r="G713" s="13"/>
    </row>
    <row r="714" spans="2:7">
      <c r="B714" s="26"/>
      <c r="C714" s="6"/>
      <c r="D714" s="29"/>
      <c r="E714" s="7"/>
      <c r="F714" s="5"/>
      <c r="G714" s="13"/>
    </row>
    <row r="715" spans="2:7">
      <c r="B715" s="26"/>
      <c r="C715" s="6"/>
      <c r="D715" s="29"/>
      <c r="E715" s="7"/>
      <c r="F715" s="5"/>
      <c r="G715" s="13"/>
    </row>
    <row r="716" spans="2:7">
      <c r="C716" s="6"/>
      <c r="D716" s="29"/>
      <c r="E716" s="7"/>
      <c r="F716" s="5"/>
      <c r="G716" s="13"/>
    </row>
  </sheetData>
  <mergeCells count="15">
    <mergeCell ref="C231:G234"/>
    <mergeCell ref="C238:G241"/>
    <mergeCell ref="C242:G243"/>
    <mergeCell ref="C250:G251"/>
    <mergeCell ref="C36:G37"/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</mergeCells>
  <printOptions horizontalCentered="1" verticalCentered="1"/>
  <pageMargins left="0.39370078740157483" right="0.39370078740157483" top="0.51181102362204722" bottom="1.1811023622047245" header="0" footer="0"/>
  <pageSetup scale="81" fitToHeight="0" orientation="portrait" r:id="rId1"/>
  <headerFooter scaleWithDoc="0">
    <oddFooter>&amp;L&amp;"-,Tučné"&amp;9
&amp;10CLEVELINGS s.r.o.&amp;"-,Obyčejné"
Míškovice 238
768 52 Míškovice
Czech Republic&amp;C&amp;G
&amp;R&amp;"Calibri,Obyčejné"&amp;9
Phone: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H68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87" customWidth="1"/>
    <col min="2" max="2" width="35.7109375" style="184" customWidth="1"/>
    <col min="3" max="3" width="13.28515625" style="185" customWidth="1"/>
    <col min="4" max="4" width="15.7109375" style="186" customWidth="1"/>
    <col min="5" max="5" width="10.7109375" style="187" customWidth="1"/>
    <col min="6" max="7" width="14.7109375" style="188" customWidth="1"/>
    <col min="8" max="8" width="1.28515625" style="187" customWidth="1"/>
    <col min="9" max="16384" width="9.140625" style="187"/>
  </cols>
  <sheetData>
    <row r="1" spans="2:7" ht="12.75" customHeight="1"/>
    <row r="2" spans="2:7" ht="21.75" customHeight="1">
      <c r="B2" s="987" t="s">
        <v>1499</v>
      </c>
      <c r="C2" s="987"/>
      <c r="D2" s="987"/>
      <c r="E2" s="987"/>
      <c r="F2" s="987"/>
      <c r="G2" s="987"/>
    </row>
    <row r="3" spans="2:7" ht="14.25" customHeight="1">
      <c r="B3" s="957" t="s">
        <v>1460</v>
      </c>
      <c r="C3" s="960" t="s">
        <v>1461</v>
      </c>
      <c r="D3" s="960" t="s">
        <v>1465</v>
      </c>
      <c r="E3" s="960" t="s">
        <v>1464</v>
      </c>
      <c r="F3" s="960" t="s">
        <v>1462</v>
      </c>
      <c r="G3" s="963" t="s">
        <v>1491</v>
      </c>
    </row>
    <row r="4" spans="2:7" ht="14.25" customHeight="1">
      <c r="B4" s="958"/>
      <c r="C4" s="961"/>
      <c r="D4" s="961"/>
      <c r="E4" s="961"/>
      <c r="F4" s="961"/>
      <c r="G4" s="964"/>
    </row>
    <row r="5" spans="2:7" ht="14.25" customHeight="1">
      <c r="B5" s="959"/>
      <c r="C5" s="962"/>
      <c r="D5" s="962"/>
      <c r="E5" s="962"/>
      <c r="F5" s="962"/>
      <c r="G5" s="630">
        <f>'DISCOUNT CARD'!J10</f>
        <v>0</v>
      </c>
    </row>
    <row r="6" spans="2:7" ht="14.25" customHeight="1" thickBot="1">
      <c r="C6" s="190"/>
      <c r="D6" s="93"/>
      <c r="G6" s="189"/>
    </row>
    <row r="7" spans="2:7" ht="14.25" customHeight="1">
      <c r="B7" s="191"/>
      <c r="C7" s="981" t="s">
        <v>1451</v>
      </c>
      <c r="D7" s="981"/>
      <c r="E7" s="981"/>
      <c r="F7" s="981"/>
      <c r="G7" s="982"/>
    </row>
    <row r="8" spans="2:7" ht="14.25" customHeight="1">
      <c r="B8" s="192"/>
      <c r="C8" s="983"/>
      <c r="D8" s="983"/>
      <c r="E8" s="983"/>
      <c r="F8" s="983"/>
      <c r="G8" s="984"/>
    </row>
    <row r="9" spans="2:7" ht="14.25" customHeight="1">
      <c r="B9" s="192"/>
      <c r="C9" s="193">
        <v>17116025</v>
      </c>
      <c r="D9" s="194">
        <v>25</v>
      </c>
      <c r="E9" s="194">
        <v>40</v>
      </c>
      <c r="F9" s="263">
        <v>5.551286888492756</v>
      </c>
      <c r="G9" s="264">
        <f>F9*(100-$G$5)/100</f>
        <v>5.551286888492756</v>
      </c>
    </row>
    <row r="10" spans="2:7" ht="14.25" customHeight="1">
      <c r="B10" s="197" t="s">
        <v>1500</v>
      </c>
      <c r="C10" s="198">
        <v>17116032</v>
      </c>
      <c r="D10" s="199">
        <v>32</v>
      </c>
      <c r="E10" s="199">
        <v>40</v>
      </c>
      <c r="F10" s="265">
        <v>6.7471423406623972</v>
      </c>
      <c r="G10" s="266">
        <f t="shared" ref="G10:G26" si="0">F10*(100-$G$5)/100</f>
        <v>6.7471423406623963</v>
      </c>
    </row>
    <row r="11" spans="2:7" ht="14.25" customHeight="1">
      <c r="B11" s="192"/>
      <c r="C11" s="198">
        <v>17116040</v>
      </c>
      <c r="D11" s="199">
        <v>40</v>
      </c>
      <c r="E11" s="199">
        <v>40</v>
      </c>
      <c r="F11" s="265">
        <v>7.4017158513236749</v>
      </c>
      <c r="G11" s="266">
        <f t="shared" si="0"/>
        <v>7.4017158513236749</v>
      </c>
    </row>
    <row r="12" spans="2:7" ht="14.25" customHeight="1">
      <c r="B12" s="192"/>
      <c r="C12" s="198">
        <v>17116050</v>
      </c>
      <c r="D12" s="199">
        <v>50</v>
      </c>
      <c r="E12" s="199">
        <v>20</v>
      </c>
      <c r="F12" s="265">
        <v>8.534631542852809</v>
      </c>
      <c r="G12" s="266">
        <f t="shared" si="0"/>
        <v>8.534631542852809</v>
      </c>
    </row>
    <row r="13" spans="2:7" ht="14.25" customHeight="1">
      <c r="B13" s="202"/>
      <c r="C13" s="198">
        <v>17116063</v>
      </c>
      <c r="D13" s="199">
        <v>63</v>
      </c>
      <c r="E13" s="199">
        <v>38</v>
      </c>
      <c r="F13" s="265">
        <v>10.573879787605252</v>
      </c>
      <c r="G13" s="266">
        <f t="shared" si="0"/>
        <v>10.573879787605252</v>
      </c>
    </row>
    <row r="14" spans="2:7" ht="14.25" customHeight="1">
      <c r="B14" s="202"/>
      <c r="C14" s="198">
        <v>17116075</v>
      </c>
      <c r="D14" s="199">
        <v>75</v>
      </c>
      <c r="E14" s="199">
        <v>32</v>
      </c>
      <c r="F14" s="265">
        <v>14.211797952626583</v>
      </c>
      <c r="G14" s="266">
        <f t="shared" si="0"/>
        <v>14.211797952626583</v>
      </c>
    </row>
    <row r="15" spans="2:7" ht="14.25" customHeight="1">
      <c r="B15" s="202"/>
      <c r="C15" s="198">
        <v>17116090</v>
      </c>
      <c r="D15" s="199">
        <v>90</v>
      </c>
      <c r="E15" s="199">
        <v>16</v>
      </c>
      <c r="F15" s="265">
        <v>17.459489601676765</v>
      </c>
      <c r="G15" s="266">
        <f t="shared" si="0"/>
        <v>17.459489601676765</v>
      </c>
    </row>
    <row r="16" spans="2:7" ht="14.25" customHeight="1">
      <c r="B16" s="202"/>
      <c r="C16" s="198">
        <v>17116110</v>
      </c>
      <c r="D16" s="199">
        <v>110</v>
      </c>
      <c r="E16" s="199">
        <v>12</v>
      </c>
      <c r="F16" s="265">
        <v>21.097407766698097</v>
      </c>
      <c r="G16" s="266">
        <f t="shared" si="0"/>
        <v>21.097407766698097</v>
      </c>
    </row>
    <row r="17" spans="2:8" ht="14.25" customHeight="1">
      <c r="B17" s="202"/>
      <c r="C17" s="198">
        <v>17116125</v>
      </c>
      <c r="D17" s="199">
        <v>125</v>
      </c>
      <c r="E17" s="199">
        <v>10</v>
      </c>
      <c r="F17" s="265">
        <v>26.510227181781733</v>
      </c>
      <c r="G17" s="266">
        <f t="shared" si="0"/>
        <v>26.510227181781733</v>
      </c>
    </row>
    <row r="18" spans="2:8" ht="14.25" customHeight="1">
      <c r="B18" s="202"/>
      <c r="C18" s="198">
        <v>17116140</v>
      </c>
      <c r="D18" s="199">
        <v>140</v>
      </c>
      <c r="E18" s="199">
        <v>12</v>
      </c>
      <c r="F18" s="265">
        <v>34.125938219283135</v>
      </c>
      <c r="G18" s="266">
        <f t="shared" si="0"/>
        <v>34.125938219283135</v>
      </c>
    </row>
    <row r="19" spans="2:8" ht="14.25" customHeight="1">
      <c r="B19" s="202"/>
      <c r="C19" s="198">
        <v>17116160</v>
      </c>
      <c r="D19" s="199">
        <v>160</v>
      </c>
      <c r="E19" s="199">
        <v>12</v>
      </c>
      <c r="F19" s="265">
        <v>39.085591357755121</v>
      </c>
      <c r="G19" s="266">
        <f t="shared" si="0"/>
        <v>39.085591357755121</v>
      </c>
    </row>
    <row r="20" spans="2:8" ht="14.25" customHeight="1">
      <c r="B20" s="202"/>
      <c r="C20" s="198">
        <v>17116180</v>
      </c>
      <c r="D20" s="199">
        <v>180</v>
      </c>
      <c r="E20" s="199">
        <v>9</v>
      </c>
      <c r="F20" s="265">
        <v>59.578777422304341</v>
      </c>
      <c r="G20" s="266">
        <f t="shared" si="0"/>
        <v>59.578777422304341</v>
      </c>
    </row>
    <row r="21" spans="2:8" ht="14.25" customHeight="1">
      <c r="B21" s="202"/>
      <c r="C21" s="198">
        <v>17116200</v>
      </c>
      <c r="D21" s="199">
        <v>200</v>
      </c>
      <c r="E21" s="199" t="s">
        <v>15</v>
      </c>
      <c r="F21" s="265">
        <v>67.446247502367754</v>
      </c>
      <c r="G21" s="266">
        <f t="shared" si="0"/>
        <v>67.446247502367754</v>
      </c>
    </row>
    <row r="22" spans="2:8" ht="14.25" customHeight="1">
      <c r="B22" s="202"/>
      <c r="C22" s="198">
        <v>17116225</v>
      </c>
      <c r="D22" s="199">
        <v>225</v>
      </c>
      <c r="E22" s="199" t="s">
        <v>15</v>
      </c>
      <c r="F22" s="265">
        <v>79.090103220861636</v>
      </c>
      <c r="G22" s="266">
        <f t="shared" si="0"/>
        <v>79.090103220861636</v>
      </c>
    </row>
    <row r="23" spans="2:8" ht="14.25" customHeight="1">
      <c r="B23" s="202"/>
      <c r="C23" s="198">
        <v>17116250</v>
      </c>
      <c r="D23" s="199">
        <v>250</v>
      </c>
      <c r="E23" s="199" t="s">
        <v>15</v>
      </c>
      <c r="F23" s="265">
        <v>100.51479774289038</v>
      </c>
      <c r="G23" s="266">
        <f t="shared" si="0"/>
        <v>100.51479774289038</v>
      </c>
    </row>
    <row r="24" spans="2:8" ht="14.25" customHeight="1">
      <c r="B24" s="202"/>
      <c r="C24" s="198">
        <v>17116280</v>
      </c>
      <c r="D24" s="199">
        <v>280</v>
      </c>
      <c r="E24" s="199" t="s">
        <v>15</v>
      </c>
      <c r="F24" s="265">
        <v>252.72831487589355</v>
      </c>
      <c r="G24" s="266">
        <f t="shared" si="0"/>
        <v>252.72831487589355</v>
      </c>
    </row>
    <row r="25" spans="2:8" ht="14.25" customHeight="1">
      <c r="B25" s="202"/>
      <c r="C25" s="198">
        <v>17116315</v>
      </c>
      <c r="D25" s="199">
        <v>315</v>
      </c>
      <c r="E25" s="199" t="s">
        <v>15</v>
      </c>
      <c r="F25" s="265">
        <v>307.28449939908546</v>
      </c>
      <c r="G25" s="266">
        <f t="shared" si="0"/>
        <v>307.28449939908546</v>
      </c>
    </row>
    <row r="26" spans="2:8" ht="14.25" customHeight="1">
      <c r="B26" s="202"/>
      <c r="C26" s="198">
        <v>17116355</v>
      </c>
      <c r="D26" s="199">
        <v>355</v>
      </c>
      <c r="E26" s="199" t="s">
        <v>15</v>
      </c>
      <c r="F26" s="265">
        <v>378.77147953457376</v>
      </c>
      <c r="G26" s="266">
        <f t="shared" si="0"/>
        <v>378.77147953457376</v>
      </c>
    </row>
    <row r="27" spans="2:8" ht="14.25" customHeight="1">
      <c r="B27" s="202"/>
      <c r="C27" s="130">
        <v>17116400</v>
      </c>
      <c r="D27" s="131">
        <v>400</v>
      </c>
      <c r="E27" s="131" t="s">
        <v>15</v>
      </c>
      <c r="F27" s="136" t="s">
        <v>1459</v>
      </c>
      <c r="G27" s="137" t="str">
        <f>F27</f>
        <v>on request</v>
      </c>
    </row>
    <row r="28" spans="2:8" ht="14.25" customHeight="1">
      <c r="B28" s="202"/>
      <c r="C28" s="130">
        <v>17116450</v>
      </c>
      <c r="D28" s="131">
        <v>450</v>
      </c>
      <c r="E28" s="131" t="s">
        <v>15</v>
      </c>
      <c r="F28" s="136" t="s">
        <v>1459</v>
      </c>
      <c r="G28" s="137" t="str">
        <f>F28</f>
        <v>on request</v>
      </c>
    </row>
    <row r="29" spans="2:8" ht="14.25" customHeight="1">
      <c r="B29" s="202"/>
      <c r="C29" s="130">
        <v>17116500</v>
      </c>
      <c r="D29" s="131">
        <v>500</v>
      </c>
      <c r="E29" s="131" t="s">
        <v>15</v>
      </c>
      <c r="F29" s="136" t="s">
        <v>1459</v>
      </c>
      <c r="G29" s="137" t="str">
        <f>F29</f>
        <v>on request</v>
      </c>
    </row>
    <row r="30" spans="2:8" ht="14.25" customHeight="1">
      <c r="B30" s="202"/>
      <c r="C30" s="130">
        <v>17116560</v>
      </c>
      <c r="D30" s="131">
        <v>560</v>
      </c>
      <c r="E30" s="131" t="s">
        <v>15</v>
      </c>
      <c r="F30" s="136" t="s">
        <v>1459</v>
      </c>
      <c r="G30" s="137" t="str">
        <f>F30</f>
        <v>on request</v>
      </c>
      <c r="H30" s="203"/>
    </row>
    <row r="31" spans="2:8" ht="14.25" customHeight="1">
      <c r="B31" s="202"/>
      <c r="C31" s="130">
        <v>17116630</v>
      </c>
      <c r="D31" s="131">
        <v>630</v>
      </c>
      <c r="E31" s="131" t="s">
        <v>15</v>
      </c>
      <c r="F31" s="136" t="s">
        <v>1459</v>
      </c>
      <c r="G31" s="137" t="str">
        <f>F31</f>
        <v>on request</v>
      </c>
    </row>
    <row r="32" spans="2:8" ht="14.25" customHeight="1">
      <c r="B32" s="202"/>
      <c r="C32" s="985" t="s">
        <v>1450</v>
      </c>
      <c r="D32" s="985"/>
      <c r="E32" s="985"/>
      <c r="F32" s="985"/>
      <c r="G32" s="986"/>
    </row>
    <row r="33" spans="2:7" ht="14.25" customHeight="1">
      <c r="B33" s="202"/>
      <c r="C33" s="983"/>
      <c r="D33" s="983"/>
      <c r="E33" s="983"/>
      <c r="F33" s="983"/>
      <c r="G33" s="984"/>
    </row>
    <row r="34" spans="2:7" ht="14.25" customHeight="1">
      <c r="B34" s="192"/>
      <c r="C34" s="193">
        <v>17110040</v>
      </c>
      <c r="D34" s="194">
        <v>40</v>
      </c>
      <c r="E34" s="194">
        <v>40</v>
      </c>
      <c r="F34" s="263">
        <v>7.0316300587574911</v>
      </c>
      <c r="G34" s="264">
        <f t="shared" ref="G34:G49" si="1">F34*(100-$G$5)/100</f>
        <v>7.0316300587574911</v>
      </c>
    </row>
    <row r="35" spans="2:7" ht="14.25" customHeight="1">
      <c r="B35" s="192"/>
      <c r="C35" s="198">
        <v>17110050</v>
      </c>
      <c r="D35" s="199">
        <v>50</v>
      </c>
      <c r="E35" s="199">
        <v>20</v>
      </c>
      <c r="F35" s="265">
        <v>8.1078999657101676</v>
      </c>
      <c r="G35" s="266">
        <f t="shared" si="1"/>
        <v>8.1078999657101676</v>
      </c>
    </row>
    <row r="36" spans="2:7" ht="14.25" customHeight="1">
      <c r="B36" s="192"/>
      <c r="C36" s="198">
        <v>17110063</v>
      </c>
      <c r="D36" s="199">
        <v>63</v>
      </c>
      <c r="E36" s="199">
        <v>38</v>
      </c>
      <c r="F36" s="265">
        <v>10.045185798224988</v>
      </c>
      <c r="G36" s="266">
        <f t="shared" si="1"/>
        <v>10.045185798224988</v>
      </c>
    </row>
    <row r="37" spans="2:7" ht="14.25" customHeight="1">
      <c r="B37" s="192"/>
      <c r="C37" s="198">
        <v>17110075</v>
      </c>
      <c r="D37" s="199">
        <v>75</v>
      </c>
      <c r="E37" s="199">
        <v>32</v>
      </c>
      <c r="F37" s="265">
        <v>13.501208054995253</v>
      </c>
      <c r="G37" s="266">
        <f t="shared" si="1"/>
        <v>13.501208054995253</v>
      </c>
    </row>
    <row r="38" spans="2:7" ht="14.25" customHeight="1">
      <c r="B38" s="202"/>
      <c r="C38" s="198">
        <v>17110090</v>
      </c>
      <c r="D38" s="199">
        <v>90</v>
      </c>
      <c r="E38" s="199">
        <v>16</v>
      </c>
      <c r="F38" s="265">
        <v>16.586515121592925</v>
      </c>
      <c r="G38" s="266">
        <f t="shared" si="1"/>
        <v>16.586515121592925</v>
      </c>
    </row>
    <row r="39" spans="2:7" ht="14.25" customHeight="1">
      <c r="B39" s="202"/>
      <c r="C39" s="198">
        <v>17110110</v>
      </c>
      <c r="D39" s="199">
        <v>110</v>
      </c>
      <c r="E39" s="199">
        <v>12</v>
      </c>
      <c r="F39" s="265">
        <v>20.042537378363193</v>
      </c>
      <c r="G39" s="266">
        <f t="shared" si="1"/>
        <v>20.042537378363193</v>
      </c>
    </row>
    <row r="40" spans="2:7" ht="14.25" customHeight="1">
      <c r="B40" s="202"/>
      <c r="C40" s="198">
        <v>17110125</v>
      </c>
      <c r="D40" s="199">
        <v>125</v>
      </c>
      <c r="E40" s="199">
        <v>10</v>
      </c>
      <c r="F40" s="265">
        <v>25.184715822692645</v>
      </c>
      <c r="G40" s="266">
        <f t="shared" si="1"/>
        <v>25.184715822692645</v>
      </c>
    </row>
    <row r="41" spans="2:7" ht="14.25" customHeight="1">
      <c r="B41" s="202"/>
      <c r="C41" s="198">
        <v>17110140</v>
      </c>
      <c r="D41" s="199">
        <v>140</v>
      </c>
      <c r="E41" s="199">
        <v>12</v>
      </c>
      <c r="F41" s="265">
        <v>32.41964130831898</v>
      </c>
      <c r="G41" s="266">
        <f t="shared" si="1"/>
        <v>32.41964130831898</v>
      </c>
    </row>
    <row r="42" spans="2:7" ht="14.25" customHeight="1">
      <c r="B42" s="202"/>
      <c r="C42" s="198">
        <v>17110160</v>
      </c>
      <c r="D42" s="199">
        <v>160</v>
      </c>
      <c r="E42" s="199">
        <v>12</v>
      </c>
      <c r="F42" s="265">
        <v>37.131311789867361</v>
      </c>
      <c r="G42" s="266">
        <f t="shared" si="1"/>
        <v>37.131311789867361</v>
      </c>
    </row>
    <row r="43" spans="2:7" ht="14.25" customHeight="1">
      <c r="B43" s="202"/>
      <c r="C43" s="198">
        <v>17110180</v>
      </c>
      <c r="D43" s="199">
        <v>180</v>
      </c>
      <c r="E43" s="199">
        <v>9</v>
      </c>
      <c r="F43" s="265">
        <v>56.599838551189123</v>
      </c>
      <c r="G43" s="266">
        <f t="shared" si="1"/>
        <v>56.599838551189123</v>
      </c>
    </row>
    <row r="44" spans="2:7" ht="14.25" customHeight="1">
      <c r="B44" s="202"/>
      <c r="C44" s="198">
        <v>17110200</v>
      </c>
      <c r="D44" s="199">
        <v>200</v>
      </c>
      <c r="E44" s="199" t="s">
        <v>15</v>
      </c>
      <c r="F44" s="265">
        <v>64.073935127249371</v>
      </c>
      <c r="G44" s="266">
        <f t="shared" si="1"/>
        <v>64.073935127249371</v>
      </c>
    </row>
    <row r="45" spans="2:7" ht="14.25" customHeight="1">
      <c r="B45" s="202"/>
      <c r="C45" s="198">
        <v>17110225</v>
      </c>
      <c r="D45" s="199">
        <v>225</v>
      </c>
      <c r="E45" s="199" t="s">
        <v>15</v>
      </c>
      <c r="F45" s="265">
        <v>75.135598059818548</v>
      </c>
      <c r="G45" s="266">
        <f t="shared" si="1"/>
        <v>75.135598059818548</v>
      </c>
    </row>
    <row r="46" spans="2:7" ht="14.25" customHeight="1">
      <c r="B46" s="202"/>
      <c r="C46" s="198">
        <v>17110250</v>
      </c>
      <c r="D46" s="199">
        <v>250</v>
      </c>
      <c r="E46" s="199" t="s">
        <v>15</v>
      </c>
      <c r="F46" s="265">
        <v>95.489057855745855</v>
      </c>
      <c r="G46" s="266">
        <f t="shared" si="1"/>
        <v>95.489057855745855</v>
      </c>
    </row>
    <row r="47" spans="2:7" ht="14.25" customHeight="1">
      <c r="B47" s="202"/>
      <c r="C47" s="198">
        <v>17110280</v>
      </c>
      <c r="D47" s="199">
        <v>280</v>
      </c>
      <c r="E47" s="199" t="s">
        <v>15</v>
      </c>
      <c r="F47" s="265">
        <v>240.09189913209889</v>
      </c>
      <c r="G47" s="266">
        <f t="shared" si="1"/>
        <v>240.09189913209889</v>
      </c>
    </row>
    <row r="48" spans="2:7" ht="14.25" customHeight="1">
      <c r="B48" s="202"/>
      <c r="C48" s="198">
        <v>17110315</v>
      </c>
      <c r="D48" s="199">
        <v>315</v>
      </c>
      <c r="E48" s="199" t="s">
        <v>15</v>
      </c>
      <c r="F48" s="265">
        <v>291.92027442913115</v>
      </c>
      <c r="G48" s="266">
        <f t="shared" si="1"/>
        <v>291.92027442913115</v>
      </c>
    </row>
    <row r="49" spans="2:7" ht="14.25" customHeight="1">
      <c r="B49" s="202"/>
      <c r="C49" s="198">
        <v>17110355</v>
      </c>
      <c r="D49" s="199">
        <v>355</v>
      </c>
      <c r="E49" s="199" t="s">
        <v>15</v>
      </c>
      <c r="F49" s="265">
        <v>359.83290555784504</v>
      </c>
      <c r="G49" s="266">
        <f t="shared" si="1"/>
        <v>359.83290555784498</v>
      </c>
    </row>
    <row r="50" spans="2:7" ht="14.25" customHeight="1">
      <c r="B50" s="202"/>
      <c r="C50" s="130">
        <v>17110400</v>
      </c>
      <c r="D50" s="131">
        <v>400</v>
      </c>
      <c r="E50" s="131" t="s">
        <v>15</v>
      </c>
      <c r="F50" s="136" t="s">
        <v>1459</v>
      </c>
      <c r="G50" s="137" t="str">
        <f>F50</f>
        <v>on request</v>
      </c>
    </row>
    <row r="51" spans="2:7" ht="14.25" customHeight="1">
      <c r="B51" s="202"/>
      <c r="C51" s="130">
        <v>17110450</v>
      </c>
      <c r="D51" s="131">
        <v>450</v>
      </c>
      <c r="E51" s="131" t="s">
        <v>15</v>
      </c>
      <c r="F51" s="136" t="s">
        <v>1459</v>
      </c>
      <c r="G51" s="137" t="str">
        <f>F51</f>
        <v>on request</v>
      </c>
    </row>
    <row r="52" spans="2:7" ht="14.25" customHeight="1">
      <c r="B52" s="202"/>
      <c r="C52" s="130">
        <v>17110500</v>
      </c>
      <c r="D52" s="131">
        <v>500</v>
      </c>
      <c r="E52" s="131" t="s">
        <v>15</v>
      </c>
      <c r="F52" s="136" t="s">
        <v>1459</v>
      </c>
      <c r="G52" s="137" t="str">
        <f>F52</f>
        <v>on request</v>
      </c>
    </row>
    <row r="53" spans="2:7" ht="14.25" customHeight="1">
      <c r="B53" s="202"/>
      <c r="C53" s="130">
        <v>17110560</v>
      </c>
      <c r="D53" s="131">
        <v>560</v>
      </c>
      <c r="E53" s="131" t="s">
        <v>15</v>
      </c>
      <c r="F53" s="136" t="s">
        <v>1459</v>
      </c>
      <c r="G53" s="137" t="str">
        <f>F53</f>
        <v>on request</v>
      </c>
    </row>
    <row r="54" spans="2:7" ht="14.25" customHeight="1">
      <c r="B54" s="202"/>
      <c r="C54" s="130">
        <v>17110630</v>
      </c>
      <c r="D54" s="131">
        <v>630</v>
      </c>
      <c r="E54" s="131" t="s">
        <v>15</v>
      </c>
      <c r="F54" s="136" t="s">
        <v>1459</v>
      </c>
      <c r="G54" s="137" t="str">
        <f>F54</f>
        <v>on request</v>
      </c>
    </row>
    <row r="55" spans="2:7" ht="14.25" customHeight="1" thickBot="1">
      <c r="B55" s="209"/>
      <c r="C55" s="210"/>
      <c r="D55" s="211"/>
      <c r="E55" s="211"/>
      <c r="F55" s="212"/>
      <c r="G55" s="213"/>
    </row>
    <row r="56" spans="2:7" ht="14.25" customHeight="1" thickBot="1">
      <c r="C56" s="214"/>
      <c r="E56" s="186"/>
      <c r="F56" s="215"/>
      <c r="G56" s="216"/>
    </row>
    <row r="57" spans="2:7" ht="14.25" customHeight="1">
      <c r="B57" s="191"/>
      <c r="C57" s="217"/>
      <c r="D57" s="218"/>
      <c r="E57" s="218"/>
      <c r="F57" s="219"/>
      <c r="G57" s="220"/>
    </row>
    <row r="58" spans="2:7" ht="14.25" customHeight="1">
      <c r="B58" s="197" t="s">
        <v>1500</v>
      </c>
      <c r="C58" s="198" t="s">
        <v>687</v>
      </c>
      <c r="D58" s="199">
        <v>90</v>
      </c>
      <c r="E58" s="199">
        <v>1</v>
      </c>
      <c r="F58" s="200">
        <v>214.44701039604402</v>
      </c>
      <c r="G58" s="201">
        <f>F58*(100-$G$5)/100</f>
        <v>214.44701039604402</v>
      </c>
    </row>
    <row r="59" spans="2:7" ht="14.25" customHeight="1">
      <c r="B59" s="197" t="s">
        <v>1501</v>
      </c>
      <c r="C59" s="198" t="s">
        <v>688</v>
      </c>
      <c r="D59" s="199">
        <v>110</v>
      </c>
      <c r="E59" s="199">
        <v>1</v>
      </c>
      <c r="F59" s="200">
        <v>284.52642282764839</v>
      </c>
      <c r="G59" s="201">
        <f>F59*(100-$G$5)/100</f>
        <v>284.52642282764839</v>
      </c>
    </row>
    <row r="60" spans="2:7" ht="14.25" customHeight="1">
      <c r="B60" s="221"/>
      <c r="C60" s="198" t="s">
        <v>689</v>
      </c>
      <c r="D60" s="199">
        <v>125</v>
      </c>
      <c r="E60" s="199">
        <v>1</v>
      </c>
      <c r="F60" s="200">
        <v>292.94396903010994</v>
      </c>
      <c r="G60" s="201">
        <f>F60*(100-$G$5)/100</f>
        <v>292.94396903010994</v>
      </c>
    </row>
    <row r="61" spans="2:7" ht="14.25" customHeight="1">
      <c r="B61" s="202"/>
      <c r="C61" s="193" t="s">
        <v>690</v>
      </c>
      <c r="D61" s="194">
        <v>160</v>
      </c>
      <c r="E61" s="194">
        <v>1</v>
      </c>
      <c r="F61" s="195">
        <v>401.70401043969241</v>
      </c>
      <c r="G61" s="196">
        <f>F61*(100-$G$5)/100</f>
        <v>401.70401043969241</v>
      </c>
    </row>
    <row r="62" spans="2:7" ht="14.25" customHeight="1">
      <c r="B62" s="202"/>
      <c r="C62" s="198" t="s">
        <v>691</v>
      </c>
      <c r="D62" s="199">
        <v>180</v>
      </c>
      <c r="E62" s="199">
        <v>1</v>
      </c>
      <c r="F62" s="200">
        <v>563.30753634250561</v>
      </c>
      <c r="G62" s="201">
        <f>F62*(100-$G$5)/100</f>
        <v>563.30753634250561</v>
      </c>
    </row>
    <row r="63" spans="2:7" ht="14.25" customHeight="1">
      <c r="B63" s="202"/>
      <c r="C63" s="222"/>
      <c r="D63" s="223"/>
      <c r="E63" s="223"/>
      <c r="F63" s="224"/>
      <c r="G63" s="225"/>
    </row>
    <row r="64" spans="2:7" ht="14.25" customHeight="1">
      <c r="B64" s="202"/>
      <c r="C64" s="222"/>
      <c r="D64" s="223"/>
      <c r="E64" s="223"/>
      <c r="F64" s="224"/>
      <c r="G64" s="225"/>
    </row>
    <row r="65" spans="2:8" ht="14.25" customHeight="1">
      <c r="B65" s="204"/>
      <c r="C65" s="205"/>
      <c r="D65" s="206"/>
      <c r="E65" s="206"/>
      <c r="F65" s="207"/>
      <c r="G65" s="208"/>
    </row>
    <row r="66" spans="2:8" ht="14.25" customHeight="1" thickBot="1">
      <c r="B66" s="209"/>
      <c r="C66" s="210"/>
      <c r="D66" s="211"/>
      <c r="E66" s="211"/>
      <c r="F66" s="212"/>
      <c r="G66" s="213"/>
    </row>
    <row r="67" spans="2:8" ht="14.25" customHeight="1" thickBot="1">
      <c r="C67" s="214"/>
      <c r="E67" s="186"/>
      <c r="F67" s="215"/>
      <c r="G67" s="216"/>
    </row>
    <row r="68" spans="2:8" ht="14.25" customHeight="1">
      <c r="B68" s="226"/>
      <c r="C68" s="979" t="s">
        <v>1497</v>
      </c>
      <c r="D68" s="979"/>
      <c r="E68" s="979"/>
      <c r="F68" s="979"/>
      <c r="G68" s="980"/>
    </row>
    <row r="69" spans="2:8" ht="14.25" customHeight="1">
      <c r="B69" s="192"/>
      <c r="C69" s="975"/>
      <c r="D69" s="975"/>
      <c r="E69" s="975"/>
      <c r="F69" s="975"/>
      <c r="G69" s="976"/>
      <c r="H69" s="227"/>
    </row>
    <row r="70" spans="2:8" ht="14.25" customHeight="1">
      <c r="B70" s="197"/>
      <c r="C70" s="198" t="s">
        <v>677</v>
      </c>
      <c r="D70" s="199">
        <v>110</v>
      </c>
      <c r="E70" s="199">
        <v>1</v>
      </c>
      <c r="F70" s="200">
        <v>24.384161618241762</v>
      </c>
      <c r="G70" s="201">
        <f t="shared" ref="G70:G79" si="2">F70*(100-$G$5)/100</f>
        <v>24.384161618241759</v>
      </c>
      <c r="H70" s="227"/>
    </row>
    <row r="71" spans="2:8" ht="14.25" customHeight="1">
      <c r="B71" s="197" t="s">
        <v>1500</v>
      </c>
      <c r="C71" s="198" t="s">
        <v>678</v>
      </c>
      <c r="D71" s="199">
        <v>125</v>
      </c>
      <c r="E71" s="199">
        <v>1</v>
      </c>
      <c r="F71" s="200">
        <v>26.722368896703305</v>
      </c>
      <c r="G71" s="201">
        <f t="shared" si="2"/>
        <v>26.722368896703305</v>
      </c>
      <c r="H71" s="227"/>
    </row>
    <row r="72" spans="2:8" ht="14.25" customHeight="1">
      <c r="B72" s="197" t="s">
        <v>1502</v>
      </c>
      <c r="C72" s="198" t="s">
        <v>679</v>
      </c>
      <c r="D72" s="199">
        <v>140</v>
      </c>
      <c r="E72" s="199">
        <v>1</v>
      </c>
      <c r="F72" s="200">
        <v>39.549105967120887</v>
      </c>
      <c r="G72" s="201">
        <f t="shared" si="2"/>
        <v>39.549105967120887</v>
      </c>
      <c r="H72" s="227"/>
    </row>
    <row r="73" spans="2:8" ht="14.25" customHeight="1">
      <c r="B73" s="202"/>
      <c r="C73" s="198" t="s">
        <v>680</v>
      </c>
      <c r="D73" s="199">
        <v>160</v>
      </c>
      <c r="E73" s="199">
        <v>1</v>
      </c>
      <c r="F73" s="200">
        <v>45.294415279912101</v>
      </c>
      <c r="G73" s="201">
        <f t="shared" si="2"/>
        <v>45.294415279912101</v>
      </c>
      <c r="H73" s="227"/>
    </row>
    <row r="74" spans="2:8" ht="14.25" customHeight="1">
      <c r="B74" s="202"/>
      <c r="C74" s="198" t="s">
        <v>681</v>
      </c>
      <c r="D74" s="199">
        <v>180</v>
      </c>
      <c r="E74" s="199">
        <v>1</v>
      </c>
      <c r="F74" s="200">
        <v>69.077323597978037</v>
      </c>
      <c r="G74" s="201">
        <f t="shared" si="2"/>
        <v>69.077323597978037</v>
      </c>
      <c r="H74" s="227"/>
    </row>
    <row r="75" spans="2:8" ht="14.25" customHeight="1">
      <c r="B75" s="202"/>
      <c r="C75" s="198" t="s">
        <v>682</v>
      </c>
      <c r="D75" s="199">
        <v>200</v>
      </c>
      <c r="E75" s="199">
        <v>1</v>
      </c>
      <c r="F75" s="200">
        <v>78.229734945098926</v>
      </c>
      <c r="G75" s="201">
        <f t="shared" si="2"/>
        <v>78.229734945098926</v>
      </c>
      <c r="H75" s="227"/>
    </row>
    <row r="76" spans="2:8" ht="14.25" customHeight="1">
      <c r="B76" s="202"/>
      <c r="C76" s="198" t="s">
        <v>683</v>
      </c>
      <c r="D76" s="199">
        <v>225</v>
      </c>
      <c r="E76" s="199">
        <v>1</v>
      </c>
      <c r="F76" s="200">
        <v>91.724531237934087</v>
      </c>
      <c r="G76" s="201">
        <f t="shared" si="2"/>
        <v>91.724531237934073</v>
      </c>
      <c r="H76" s="227"/>
    </row>
    <row r="77" spans="2:8" ht="14.25" customHeight="1">
      <c r="B77" s="202"/>
      <c r="C77" s="198" t="s">
        <v>684</v>
      </c>
      <c r="D77" s="199">
        <v>250</v>
      </c>
      <c r="E77" s="199">
        <v>1</v>
      </c>
      <c r="F77" s="200">
        <v>116.50952838962641</v>
      </c>
      <c r="G77" s="201">
        <f t="shared" si="2"/>
        <v>116.50952838962641</v>
      </c>
      <c r="H77" s="227"/>
    </row>
    <row r="78" spans="2:8" ht="14.25" customHeight="1">
      <c r="B78" s="202"/>
      <c r="C78" s="198" t="s">
        <v>685</v>
      </c>
      <c r="D78" s="199">
        <v>280</v>
      </c>
      <c r="E78" s="199">
        <v>1</v>
      </c>
      <c r="F78" s="200">
        <v>258.27169538663736</v>
      </c>
      <c r="G78" s="201">
        <f t="shared" si="2"/>
        <v>258.27169538663736</v>
      </c>
      <c r="H78" s="227"/>
    </row>
    <row r="79" spans="2:8" ht="14.25" customHeight="1">
      <c r="B79" s="202"/>
      <c r="C79" s="198" t="s">
        <v>686</v>
      </c>
      <c r="D79" s="199">
        <v>315</v>
      </c>
      <c r="E79" s="199">
        <v>1</v>
      </c>
      <c r="F79" s="200">
        <v>352.73526943648352</v>
      </c>
      <c r="G79" s="201">
        <f t="shared" si="2"/>
        <v>352.73526943648352</v>
      </c>
    </row>
    <row r="80" spans="2:8" ht="14.25" customHeight="1">
      <c r="B80" s="202"/>
      <c r="C80" s="973" t="s">
        <v>1498</v>
      </c>
      <c r="D80" s="973"/>
      <c r="E80" s="973"/>
      <c r="F80" s="973"/>
      <c r="G80" s="974"/>
    </row>
    <row r="81" spans="2:8" ht="14.25" customHeight="1">
      <c r="B81" s="202"/>
      <c r="C81" s="975"/>
      <c r="D81" s="975"/>
      <c r="E81" s="975"/>
      <c r="F81" s="975"/>
      <c r="G81" s="976"/>
      <c r="H81" s="227"/>
    </row>
    <row r="82" spans="2:8" ht="14.25" customHeight="1">
      <c r="B82" s="202"/>
      <c r="C82" s="198" t="s">
        <v>692</v>
      </c>
      <c r="D82" s="199">
        <v>110</v>
      </c>
      <c r="E82" s="199">
        <v>12</v>
      </c>
      <c r="F82" s="200">
        <v>23.164953537329673</v>
      </c>
      <c r="G82" s="201">
        <f t="shared" ref="G82:G91" si="3">F82*(100-$G$5)/100</f>
        <v>23.164953537329676</v>
      </c>
      <c r="H82" s="227"/>
    </row>
    <row r="83" spans="2:8" ht="14.25" customHeight="1">
      <c r="B83" s="202"/>
      <c r="C83" s="198" t="s">
        <v>693</v>
      </c>
      <c r="D83" s="199">
        <v>125</v>
      </c>
      <c r="E83" s="199">
        <v>10</v>
      </c>
      <c r="F83" s="200">
        <v>25.386250451868136</v>
      </c>
      <c r="G83" s="201">
        <f t="shared" si="3"/>
        <v>25.386250451868136</v>
      </c>
      <c r="H83" s="227"/>
    </row>
    <row r="84" spans="2:8" ht="14.25" customHeight="1">
      <c r="B84" s="202"/>
      <c r="C84" s="198" t="s">
        <v>694</v>
      </c>
      <c r="D84" s="199">
        <v>140</v>
      </c>
      <c r="E84" s="199">
        <v>12</v>
      </c>
      <c r="F84" s="200">
        <v>37.571650668764839</v>
      </c>
      <c r="G84" s="201">
        <f t="shared" si="3"/>
        <v>37.571650668764839</v>
      </c>
      <c r="H84" s="227"/>
    </row>
    <row r="85" spans="2:8" ht="14.25" customHeight="1">
      <c r="B85" s="202"/>
      <c r="C85" s="198" t="s">
        <v>695</v>
      </c>
      <c r="D85" s="199">
        <v>160</v>
      </c>
      <c r="E85" s="199">
        <v>12</v>
      </c>
      <c r="F85" s="200">
        <v>43.029694515916496</v>
      </c>
      <c r="G85" s="201">
        <f t="shared" si="3"/>
        <v>43.029694515916496</v>
      </c>
      <c r="H85" s="227"/>
    </row>
    <row r="86" spans="2:8" ht="14.25" customHeight="1">
      <c r="B86" s="202"/>
      <c r="C86" s="198" t="s">
        <v>696</v>
      </c>
      <c r="D86" s="199">
        <v>180</v>
      </c>
      <c r="E86" s="199">
        <v>9</v>
      </c>
      <c r="F86" s="200">
        <v>65.623457418079141</v>
      </c>
      <c r="G86" s="201">
        <f t="shared" si="3"/>
        <v>65.623457418079141</v>
      </c>
      <c r="H86" s="227"/>
    </row>
    <row r="87" spans="2:8" ht="14.25" customHeight="1">
      <c r="B87" s="202"/>
      <c r="C87" s="198" t="s">
        <v>697</v>
      </c>
      <c r="D87" s="199">
        <v>200</v>
      </c>
      <c r="E87" s="199">
        <v>1</v>
      </c>
      <c r="F87" s="200">
        <v>74.318248197843971</v>
      </c>
      <c r="G87" s="201">
        <f t="shared" si="3"/>
        <v>74.318248197843971</v>
      </c>
      <c r="H87" s="227"/>
    </row>
    <row r="88" spans="2:8" ht="14.25" customHeight="1">
      <c r="B88" s="202"/>
      <c r="C88" s="198" t="s">
        <v>698</v>
      </c>
      <c r="D88" s="199">
        <v>225</v>
      </c>
      <c r="E88" s="199">
        <v>1</v>
      </c>
      <c r="F88" s="200">
        <v>87.138304676037379</v>
      </c>
      <c r="G88" s="201">
        <f t="shared" si="3"/>
        <v>87.138304676037393</v>
      </c>
      <c r="H88" s="227"/>
    </row>
    <row r="89" spans="2:8" ht="14.25" customHeight="1">
      <c r="B89" s="202"/>
      <c r="C89" s="198" t="s">
        <v>699</v>
      </c>
      <c r="D89" s="199">
        <v>250</v>
      </c>
      <c r="E89" s="199">
        <v>1</v>
      </c>
      <c r="F89" s="200">
        <v>110.68405197014508</v>
      </c>
      <c r="G89" s="201">
        <f t="shared" si="3"/>
        <v>110.68405197014508</v>
      </c>
      <c r="H89" s="227"/>
    </row>
    <row r="90" spans="2:8" ht="14.25" customHeight="1">
      <c r="B90" s="202"/>
      <c r="C90" s="198" t="s">
        <v>700</v>
      </c>
      <c r="D90" s="199">
        <v>280</v>
      </c>
      <c r="E90" s="199">
        <v>1</v>
      </c>
      <c r="F90" s="200">
        <v>245.35811061730547</v>
      </c>
      <c r="G90" s="201">
        <f t="shared" si="3"/>
        <v>245.35811061730547</v>
      </c>
      <c r="H90" s="227"/>
    </row>
    <row r="91" spans="2:8" ht="14.25" customHeight="1">
      <c r="B91" s="202"/>
      <c r="C91" s="198" t="s">
        <v>701</v>
      </c>
      <c r="D91" s="199">
        <v>315</v>
      </c>
      <c r="E91" s="199">
        <v>1</v>
      </c>
      <c r="F91" s="200">
        <v>335.0985059646593</v>
      </c>
      <c r="G91" s="201">
        <f t="shared" si="3"/>
        <v>335.0985059646593</v>
      </c>
    </row>
    <row r="92" spans="2:8" ht="14.25" customHeight="1" thickBot="1">
      <c r="B92" s="228"/>
      <c r="C92" s="229"/>
      <c r="D92" s="230"/>
      <c r="E92" s="230"/>
      <c r="F92" s="231"/>
      <c r="G92" s="232"/>
    </row>
    <row r="93" spans="2:8" ht="14.25" customHeight="1" thickBot="1">
      <c r="B93" s="233"/>
      <c r="C93" s="234"/>
      <c r="D93" s="235"/>
      <c r="E93" s="235"/>
      <c r="F93" s="236"/>
      <c r="G93" s="237"/>
    </row>
    <row r="94" spans="2:8" ht="14.25" customHeight="1">
      <c r="B94" s="191"/>
      <c r="C94" s="979" t="s">
        <v>1497</v>
      </c>
      <c r="D94" s="979"/>
      <c r="E94" s="979"/>
      <c r="F94" s="979"/>
      <c r="G94" s="980"/>
    </row>
    <row r="95" spans="2:8" ht="14.25" customHeight="1">
      <c r="B95" s="192"/>
      <c r="C95" s="975"/>
      <c r="D95" s="975"/>
      <c r="E95" s="975"/>
      <c r="F95" s="975"/>
      <c r="G95" s="976"/>
    </row>
    <row r="96" spans="2:8" ht="14.25" customHeight="1">
      <c r="B96" s="192"/>
      <c r="C96" s="198">
        <v>177162520</v>
      </c>
      <c r="D96" s="199" t="s">
        <v>373</v>
      </c>
      <c r="E96" s="199" t="s">
        <v>15</v>
      </c>
      <c r="F96" s="200">
        <v>8.3961640694436941</v>
      </c>
      <c r="G96" s="201">
        <f>F96*(100-$G$5)/100</f>
        <v>8.3961640694436941</v>
      </c>
    </row>
    <row r="97" spans="2:7" ht="14.25" customHeight="1">
      <c r="B97" s="197" t="s">
        <v>1452</v>
      </c>
      <c r="C97" s="198">
        <v>177163220</v>
      </c>
      <c r="D97" s="199" t="s">
        <v>374</v>
      </c>
      <c r="E97" s="199"/>
      <c r="F97" s="200">
        <v>8.3961640694436941</v>
      </c>
      <c r="G97" s="201">
        <f t="shared" ref="G97:G153" si="4">F97*(100-$G$5)/100</f>
        <v>8.3961640694436941</v>
      </c>
    </row>
    <row r="98" spans="2:7" ht="14.25" customHeight="1">
      <c r="B98" s="192"/>
      <c r="C98" s="198">
        <v>177163225</v>
      </c>
      <c r="D98" s="199" t="s">
        <v>31</v>
      </c>
      <c r="E98" s="199" t="s">
        <v>15</v>
      </c>
      <c r="F98" s="200">
        <v>8.3961640694436941</v>
      </c>
      <c r="G98" s="201">
        <f t="shared" si="4"/>
        <v>8.3961640694436941</v>
      </c>
    </row>
    <row r="99" spans="2:7" ht="14.25" customHeight="1">
      <c r="B99" s="202"/>
      <c r="C99" s="198">
        <v>177164020</v>
      </c>
      <c r="D99" s="199" t="s">
        <v>27</v>
      </c>
      <c r="E99" s="199" t="s">
        <v>15</v>
      </c>
      <c r="F99" s="200">
        <v>8.3961640694436941</v>
      </c>
      <c r="G99" s="201">
        <f t="shared" si="4"/>
        <v>8.3961640694436941</v>
      </c>
    </row>
    <row r="100" spans="2:7" ht="14.25" customHeight="1">
      <c r="B100" s="202"/>
      <c r="C100" s="198">
        <v>177164025</v>
      </c>
      <c r="D100" s="199" t="s">
        <v>32</v>
      </c>
      <c r="E100" s="199" t="s">
        <v>15</v>
      </c>
      <c r="F100" s="200">
        <v>8.3961640694436941</v>
      </c>
      <c r="G100" s="201">
        <f t="shared" si="4"/>
        <v>8.3961640694436941</v>
      </c>
    </row>
    <row r="101" spans="2:7" ht="14.25" customHeight="1">
      <c r="B101" s="202"/>
      <c r="C101" s="198">
        <v>177164032</v>
      </c>
      <c r="D101" s="199" t="s">
        <v>0</v>
      </c>
      <c r="E101" s="199" t="s">
        <v>15</v>
      </c>
      <c r="F101" s="200">
        <v>8.3961640694436941</v>
      </c>
      <c r="G101" s="201">
        <f t="shared" si="4"/>
        <v>8.3961640694436941</v>
      </c>
    </row>
    <row r="102" spans="2:7" ht="14.25" customHeight="1">
      <c r="B102" s="202"/>
      <c r="C102" s="198">
        <v>177165025</v>
      </c>
      <c r="D102" s="199" t="s">
        <v>33</v>
      </c>
      <c r="E102" s="199" t="s">
        <v>15</v>
      </c>
      <c r="F102" s="200">
        <v>8.3961640694436941</v>
      </c>
      <c r="G102" s="201">
        <f t="shared" si="4"/>
        <v>8.3961640694436941</v>
      </c>
    </row>
    <row r="103" spans="2:7" ht="14.25" customHeight="1">
      <c r="B103" s="202"/>
      <c r="C103" s="198">
        <v>177165032</v>
      </c>
      <c r="D103" s="199" t="s">
        <v>1</v>
      </c>
      <c r="E103" s="199" t="s">
        <v>15</v>
      </c>
      <c r="F103" s="200">
        <v>8.3961640694436941</v>
      </c>
      <c r="G103" s="201">
        <f t="shared" si="4"/>
        <v>8.3961640694436941</v>
      </c>
    </row>
    <row r="104" spans="2:7" ht="14.25" customHeight="1">
      <c r="B104" s="202"/>
      <c r="C104" s="198">
        <v>177165040</v>
      </c>
      <c r="D104" s="199" t="s">
        <v>34</v>
      </c>
      <c r="E104" s="199" t="s">
        <v>15</v>
      </c>
      <c r="F104" s="200">
        <v>8.3961640694436941</v>
      </c>
      <c r="G104" s="201">
        <f t="shared" si="4"/>
        <v>8.3961640694436941</v>
      </c>
    </row>
    <row r="105" spans="2:7" ht="14.25" customHeight="1">
      <c r="B105" s="202"/>
      <c r="C105" s="198">
        <v>177166325</v>
      </c>
      <c r="D105" s="199" t="s">
        <v>363</v>
      </c>
      <c r="E105" s="199" t="s">
        <v>15</v>
      </c>
      <c r="F105" s="200">
        <v>10.045185798224987</v>
      </c>
      <c r="G105" s="201">
        <f t="shared" si="4"/>
        <v>10.045185798224987</v>
      </c>
    </row>
    <row r="106" spans="2:7" ht="14.25" customHeight="1">
      <c r="B106" s="202"/>
      <c r="C106" s="198">
        <v>177166332</v>
      </c>
      <c r="D106" s="199" t="s">
        <v>2</v>
      </c>
      <c r="E106" s="199" t="s">
        <v>15</v>
      </c>
      <c r="F106" s="200">
        <v>10.045185798224987</v>
      </c>
      <c r="G106" s="201">
        <f t="shared" si="4"/>
        <v>10.045185798224987</v>
      </c>
    </row>
    <row r="107" spans="2:7" ht="14.25" customHeight="1">
      <c r="B107" s="202"/>
      <c r="C107" s="198">
        <v>177166340</v>
      </c>
      <c r="D107" s="199" t="s">
        <v>28</v>
      </c>
      <c r="E107" s="199" t="s">
        <v>15</v>
      </c>
      <c r="F107" s="200">
        <v>10.045185798224987</v>
      </c>
      <c r="G107" s="201">
        <f t="shared" si="4"/>
        <v>10.045185798224987</v>
      </c>
    </row>
    <row r="108" spans="2:7" ht="14.25" customHeight="1">
      <c r="B108" s="202"/>
      <c r="C108" s="198">
        <v>177166350</v>
      </c>
      <c r="D108" s="199" t="s">
        <v>29</v>
      </c>
      <c r="E108" s="199">
        <v>36</v>
      </c>
      <c r="F108" s="200">
        <v>10.045185798224987</v>
      </c>
      <c r="G108" s="201">
        <f t="shared" si="4"/>
        <v>10.045185798224987</v>
      </c>
    </row>
    <row r="109" spans="2:7" ht="14.25" customHeight="1">
      <c r="B109" s="202"/>
      <c r="C109" s="198">
        <v>177167540</v>
      </c>
      <c r="D109" s="199" t="s">
        <v>362</v>
      </c>
      <c r="E109" s="199" t="s">
        <v>15</v>
      </c>
      <c r="F109" s="200">
        <v>12.890062979175925</v>
      </c>
      <c r="G109" s="201">
        <f t="shared" si="4"/>
        <v>12.890062979175925</v>
      </c>
    </row>
    <row r="110" spans="2:7" ht="14.25" customHeight="1">
      <c r="B110" s="202"/>
      <c r="C110" s="198">
        <v>177167550</v>
      </c>
      <c r="D110" s="199" t="s">
        <v>30</v>
      </c>
      <c r="E110" s="199" t="s">
        <v>15</v>
      </c>
      <c r="F110" s="200">
        <v>12.890062979175925</v>
      </c>
      <c r="G110" s="201">
        <f t="shared" si="4"/>
        <v>12.890062979175925</v>
      </c>
    </row>
    <row r="111" spans="2:7" ht="14.25" customHeight="1">
      <c r="B111" s="202"/>
      <c r="C111" s="198">
        <v>177167563</v>
      </c>
      <c r="D111" s="199" t="s">
        <v>3</v>
      </c>
      <c r="E111" s="199">
        <v>20</v>
      </c>
      <c r="F111" s="200">
        <v>12.890062979175925</v>
      </c>
      <c r="G111" s="201">
        <f t="shared" si="4"/>
        <v>12.890062979175925</v>
      </c>
    </row>
    <row r="112" spans="2:7" ht="14.25" customHeight="1">
      <c r="B112" s="202"/>
      <c r="C112" s="198">
        <v>177169050</v>
      </c>
      <c r="D112" s="199" t="s">
        <v>364</v>
      </c>
      <c r="E112" s="199">
        <v>24</v>
      </c>
      <c r="F112" s="200">
        <v>19.37285832514819</v>
      </c>
      <c r="G112" s="201">
        <f t="shared" si="4"/>
        <v>19.37285832514819</v>
      </c>
    </row>
    <row r="113" spans="2:7" ht="14.25" customHeight="1">
      <c r="B113" s="202"/>
      <c r="C113" s="198">
        <v>177169063</v>
      </c>
      <c r="D113" s="199" t="s">
        <v>4</v>
      </c>
      <c r="E113" s="199">
        <v>24</v>
      </c>
      <c r="F113" s="200">
        <v>19.37285832514819</v>
      </c>
      <c r="G113" s="201">
        <f t="shared" si="4"/>
        <v>19.37285832514819</v>
      </c>
    </row>
    <row r="114" spans="2:7" ht="14.25" customHeight="1">
      <c r="B114" s="202"/>
      <c r="C114" s="198">
        <v>177169075</v>
      </c>
      <c r="D114" s="199" t="s">
        <v>35</v>
      </c>
      <c r="E114" s="199">
        <v>24</v>
      </c>
      <c r="F114" s="200">
        <v>19.37285832514819</v>
      </c>
      <c r="G114" s="201">
        <f t="shared" si="4"/>
        <v>19.37285832514819</v>
      </c>
    </row>
    <row r="115" spans="2:7" ht="14.25" customHeight="1">
      <c r="B115" s="202"/>
      <c r="C115" s="198">
        <v>1771611050</v>
      </c>
      <c r="D115" s="199" t="s">
        <v>375</v>
      </c>
      <c r="E115" s="199">
        <v>24</v>
      </c>
      <c r="F115" s="200">
        <v>24.068164468930046</v>
      </c>
      <c r="G115" s="201">
        <f t="shared" si="4"/>
        <v>24.068164468930046</v>
      </c>
    </row>
    <row r="116" spans="2:7" ht="14.25" customHeight="1">
      <c r="B116" s="202"/>
      <c r="C116" s="198">
        <v>1771611063</v>
      </c>
      <c r="D116" s="199" t="s">
        <v>5</v>
      </c>
      <c r="E116" s="199">
        <v>24</v>
      </c>
      <c r="F116" s="200">
        <v>24.068164468930046</v>
      </c>
      <c r="G116" s="201">
        <f t="shared" si="4"/>
        <v>24.068164468930046</v>
      </c>
    </row>
    <row r="117" spans="2:7" ht="14.25" customHeight="1">
      <c r="B117" s="202"/>
      <c r="C117" s="198">
        <v>1771611075</v>
      </c>
      <c r="D117" s="199" t="s">
        <v>36</v>
      </c>
      <c r="E117" s="199">
        <v>18</v>
      </c>
      <c r="F117" s="200">
        <v>24.068164468930046</v>
      </c>
      <c r="G117" s="201">
        <f t="shared" si="4"/>
        <v>24.068164468930046</v>
      </c>
    </row>
    <row r="118" spans="2:7" ht="14.25" customHeight="1">
      <c r="B118" s="202"/>
      <c r="C118" s="198">
        <v>1771611090</v>
      </c>
      <c r="D118" s="199" t="s">
        <v>7</v>
      </c>
      <c r="E118" s="199">
        <v>18</v>
      </c>
      <c r="F118" s="200">
        <v>24.068164468930046</v>
      </c>
      <c r="G118" s="201">
        <f t="shared" si="4"/>
        <v>24.068164468930046</v>
      </c>
    </row>
    <row r="119" spans="2:7" ht="14.25" customHeight="1">
      <c r="B119" s="202"/>
      <c r="C119" s="198">
        <v>1771612563</v>
      </c>
      <c r="D119" s="199" t="s">
        <v>6</v>
      </c>
      <c r="E119" s="199" t="s">
        <v>15</v>
      </c>
      <c r="F119" s="200">
        <v>32.527268299014239</v>
      </c>
      <c r="G119" s="201">
        <f t="shared" si="4"/>
        <v>32.527268299014239</v>
      </c>
    </row>
    <row r="120" spans="2:7" ht="14.25" customHeight="1">
      <c r="B120" s="202"/>
      <c r="C120" s="198">
        <v>1771612575</v>
      </c>
      <c r="D120" s="199" t="s">
        <v>376</v>
      </c>
      <c r="E120" s="199">
        <v>12</v>
      </c>
      <c r="F120" s="200">
        <v>32.527268299014239</v>
      </c>
      <c r="G120" s="201">
        <f t="shared" si="4"/>
        <v>32.527268299014239</v>
      </c>
    </row>
    <row r="121" spans="2:7" ht="14.25" customHeight="1">
      <c r="B121" s="202"/>
      <c r="C121" s="198">
        <v>1771612590</v>
      </c>
      <c r="D121" s="199" t="s">
        <v>8</v>
      </c>
      <c r="E121" s="199">
        <v>12</v>
      </c>
      <c r="F121" s="200">
        <v>32.527268299014239</v>
      </c>
      <c r="G121" s="201">
        <f t="shared" si="4"/>
        <v>32.527268299014239</v>
      </c>
    </row>
    <row r="122" spans="2:7" ht="14.25" customHeight="1">
      <c r="B122" s="202"/>
      <c r="C122" s="198">
        <v>17716125110</v>
      </c>
      <c r="D122" s="199" t="s">
        <v>37</v>
      </c>
      <c r="E122" s="199">
        <v>12</v>
      </c>
      <c r="F122" s="200">
        <v>32.527268299014239</v>
      </c>
      <c r="G122" s="201">
        <f t="shared" si="4"/>
        <v>32.527268299014239</v>
      </c>
    </row>
    <row r="123" spans="2:7" ht="14.25" customHeight="1">
      <c r="B123" s="202"/>
      <c r="C123" s="198">
        <v>1771614090</v>
      </c>
      <c r="D123" s="199" t="s">
        <v>361</v>
      </c>
      <c r="E123" s="199">
        <v>12</v>
      </c>
      <c r="F123" s="200">
        <v>55.550632741311873</v>
      </c>
      <c r="G123" s="201">
        <f t="shared" si="4"/>
        <v>55.550632741311873</v>
      </c>
    </row>
    <row r="124" spans="2:7" ht="14.25" customHeight="1">
      <c r="B124" s="202"/>
      <c r="C124" s="198">
        <v>17716140110</v>
      </c>
      <c r="D124" s="199" t="s">
        <v>38</v>
      </c>
      <c r="E124" s="199">
        <v>12</v>
      </c>
      <c r="F124" s="200">
        <v>55.550632741311873</v>
      </c>
      <c r="G124" s="201">
        <f t="shared" si="4"/>
        <v>55.550632741311873</v>
      </c>
    </row>
    <row r="125" spans="2:7" ht="14.25" customHeight="1">
      <c r="B125" s="202"/>
      <c r="C125" s="198">
        <v>17716140125</v>
      </c>
      <c r="D125" s="199" t="s">
        <v>39</v>
      </c>
      <c r="E125" s="199">
        <v>8</v>
      </c>
      <c r="F125" s="200">
        <v>55.550632741311873</v>
      </c>
      <c r="G125" s="201">
        <f t="shared" si="4"/>
        <v>55.550632741311873</v>
      </c>
    </row>
    <row r="126" spans="2:7" ht="14.25" customHeight="1">
      <c r="B126" s="202"/>
      <c r="C126" s="198">
        <v>1771616090</v>
      </c>
      <c r="D126" s="199" t="s">
        <v>9</v>
      </c>
      <c r="E126" s="199">
        <v>6</v>
      </c>
      <c r="F126" s="200">
        <v>61.366266624494756</v>
      </c>
      <c r="G126" s="201">
        <f t="shared" si="4"/>
        <v>61.366266624494756</v>
      </c>
    </row>
    <row r="127" spans="2:7" ht="14.25" customHeight="1">
      <c r="B127" s="202"/>
      <c r="C127" s="198">
        <v>17716160110</v>
      </c>
      <c r="D127" s="199" t="s">
        <v>10</v>
      </c>
      <c r="E127" s="199">
        <v>6</v>
      </c>
      <c r="F127" s="200">
        <v>61.366266624494756</v>
      </c>
      <c r="G127" s="201">
        <f t="shared" si="4"/>
        <v>61.366266624494756</v>
      </c>
    </row>
    <row r="128" spans="2:7" ht="14.25" customHeight="1">
      <c r="B128" s="202"/>
      <c r="C128" s="198">
        <v>17716160125</v>
      </c>
      <c r="D128" s="199" t="s">
        <v>40</v>
      </c>
      <c r="E128" s="199">
        <v>5</v>
      </c>
      <c r="F128" s="200">
        <v>61.366266624494756</v>
      </c>
      <c r="G128" s="201">
        <f t="shared" si="4"/>
        <v>61.366266624494756</v>
      </c>
    </row>
    <row r="129" spans="2:7" ht="14.25" customHeight="1">
      <c r="B129" s="202"/>
      <c r="C129" s="198">
        <v>17716160140</v>
      </c>
      <c r="D129" s="199" t="s">
        <v>41</v>
      </c>
      <c r="E129" s="199">
        <v>6</v>
      </c>
      <c r="F129" s="200">
        <v>61.366266624494756</v>
      </c>
      <c r="G129" s="201">
        <f t="shared" si="4"/>
        <v>61.366266624494756</v>
      </c>
    </row>
    <row r="130" spans="2:7" ht="14.25" customHeight="1">
      <c r="B130" s="202"/>
      <c r="C130" s="198">
        <v>17716180125</v>
      </c>
      <c r="D130" s="199" t="s">
        <v>11</v>
      </c>
      <c r="E130" s="199" t="s">
        <v>15</v>
      </c>
      <c r="F130" s="200">
        <v>67.974941491748027</v>
      </c>
      <c r="G130" s="201">
        <f t="shared" si="4"/>
        <v>67.974941491748027</v>
      </c>
    </row>
    <row r="131" spans="2:7" ht="14.25" customHeight="1">
      <c r="B131" s="202"/>
      <c r="C131" s="198">
        <v>17716180140</v>
      </c>
      <c r="D131" s="199" t="s">
        <v>55</v>
      </c>
      <c r="E131" s="199" t="s">
        <v>15</v>
      </c>
      <c r="F131" s="200">
        <v>67.974941491748027</v>
      </c>
      <c r="G131" s="201">
        <f t="shared" si="4"/>
        <v>67.974941491748027</v>
      </c>
    </row>
    <row r="132" spans="2:7" ht="14.25" customHeight="1">
      <c r="B132" s="202"/>
      <c r="C132" s="198">
        <v>17716180160</v>
      </c>
      <c r="D132" s="199" t="s">
        <v>42</v>
      </c>
      <c r="E132" s="199">
        <v>8</v>
      </c>
      <c r="F132" s="200">
        <v>67.974941491748027</v>
      </c>
      <c r="G132" s="201">
        <f t="shared" si="4"/>
        <v>67.974941491748027</v>
      </c>
    </row>
    <row r="133" spans="2:7" ht="14.25" customHeight="1">
      <c r="B133" s="202"/>
      <c r="C133" s="198">
        <v>17716200125</v>
      </c>
      <c r="D133" s="199" t="s">
        <v>380</v>
      </c>
      <c r="E133" s="199">
        <v>1</v>
      </c>
      <c r="F133" s="200">
        <v>80.865004470923964</v>
      </c>
      <c r="G133" s="201">
        <f t="shared" si="4"/>
        <v>80.865004470923964</v>
      </c>
    </row>
    <row r="134" spans="2:7" ht="14.25" customHeight="1">
      <c r="B134" s="202"/>
      <c r="C134" s="198">
        <v>17716200140</v>
      </c>
      <c r="D134" s="199" t="s">
        <v>358</v>
      </c>
      <c r="E134" s="199">
        <v>1</v>
      </c>
      <c r="F134" s="200">
        <v>80.865004470923964</v>
      </c>
      <c r="G134" s="201">
        <f t="shared" si="4"/>
        <v>80.865004470923964</v>
      </c>
    </row>
    <row r="135" spans="2:7" ht="14.25" customHeight="1">
      <c r="B135" s="202"/>
      <c r="C135" s="198">
        <v>17716200160</v>
      </c>
      <c r="D135" s="199" t="s">
        <v>43</v>
      </c>
      <c r="E135" s="199">
        <v>1</v>
      </c>
      <c r="F135" s="200">
        <v>80.865004470923964</v>
      </c>
      <c r="G135" s="201">
        <f t="shared" si="4"/>
        <v>80.865004470923964</v>
      </c>
    </row>
    <row r="136" spans="2:7" ht="14.25" customHeight="1">
      <c r="B136" s="202"/>
      <c r="C136" s="198">
        <v>17716200180</v>
      </c>
      <c r="D136" s="199" t="s">
        <v>359</v>
      </c>
      <c r="E136" s="199">
        <v>1</v>
      </c>
      <c r="F136" s="200">
        <v>188.18988431511727</v>
      </c>
      <c r="G136" s="201">
        <f t="shared" si="4"/>
        <v>188.18988431511727</v>
      </c>
    </row>
    <row r="137" spans="2:7" ht="14.25" customHeight="1">
      <c r="B137" s="202"/>
      <c r="C137" s="238">
        <v>1771622590</v>
      </c>
      <c r="D137" s="239" t="s">
        <v>377</v>
      </c>
      <c r="E137" s="239">
        <v>1</v>
      </c>
      <c r="F137" s="240" t="s">
        <v>1459</v>
      </c>
      <c r="G137" s="241" t="s">
        <v>1459</v>
      </c>
    </row>
    <row r="138" spans="2:7" ht="14.25" customHeight="1">
      <c r="B138" s="202"/>
      <c r="C138" s="198">
        <v>17716225110</v>
      </c>
      <c r="D138" s="199" t="s">
        <v>379</v>
      </c>
      <c r="E138" s="199">
        <v>1</v>
      </c>
      <c r="F138" s="200">
        <v>188.19</v>
      </c>
      <c r="G138" s="201">
        <f t="shared" si="4"/>
        <v>188.19</v>
      </c>
    </row>
    <row r="139" spans="2:7" ht="14.25" customHeight="1">
      <c r="B139" s="202"/>
      <c r="C139" s="238">
        <v>17716225125</v>
      </c>
      <c r="D139" s="239" t="s">
        <v>378</v>
      </c>
      <c r="E139" s="239">
        <v>1</v>
      </c>
      <c r="F139" s="240" t="s">
        <v>1459</v>
      </c>
      <c r="G139" s="241" t="s">
        <v>1459</v>
      </c>
    </row>
    <row r="140" spans="2:7" ht="14.25" customHeight="1">
      <c r="B140" s="202"/>
      <c r="C140" s="198">
        <v>17716225160</v>
      </c>
      <c r="D140" s="199" t="s">
        <v>56</v>
      </c>
      <c r="E140" s="199">
        <v>1</v>
      </c>
      <c r="F140" s="200">
        <v>219.20659835875935</v>
      </c>
      <c r="G140" s="201">
        <f t="shared" si="4"/>
        <v>219.20659835875938</v>
      </c>
    </row>
    <row r="141" spans="2:7" ht="14.25" customHeight="1">
      <c r="B141" s="202"/>
      <c r="C141" s="198">
        <v>17716225180</v>
      </c>
      <c r="D141" s="199" t="s">
        <v>44</v>
      </c>
      <c r="E141" s="199">
        <v>4</v>
      </c>
      <c r="F141" s="200">
        <v>219.20659835875935</v>
      </c>
      <c r="G141" s="201">
        <f t="shared" si="4"/>
        <v>219.20659835875938</v>
      </c>
    </row>
    <row r="142" spans="2:7" ht="14.25" customHeight="1">
      <c r="B142" s="202"/>
      <c r="C142" s="198">
        <v>17716225200</v>
      </c>
      <c r="D142" s="199" t="s">
        <v>45</v>
      </c>
      <c r="E142" s="199" t="s">
        <v>15</v>
      </c>
      <c r="F142" s="200">
        <v>219.20659835875935</v>
      </c>
      <c r="G142" s="201">
        <f t="shared" si="4"/>
        <v>219.20659835875938</v>
      </c>
    </row>
    <row r="143" spans="2:7" ht="14.25" customHeight="1">
      <c r="B143" s="202"/>
      <c r="C143" s="198">
        <v>17716250160</v>
      </c>
      <c r="D143" s="199" t="s">
        <v>46</v>
      </c>
      <c r="E143" s="199" t="s">
        <v>15</v>
      </c>
      <c r="F143" s="200">
        <v>219.20659835875935</v>
      </c>
      <c r="G143" s="201">
        <f t="shared" si="4"/>
        <v>219.20659835875938</v>
      </c>
    </row>
    <row r="144" spans="2:7" ht="14.25" customHeight="1">
      <c r="B144" s="202"/>
      <c r="C144" s="198">
        <v>17716250180</v>
      </c>
      <c r="D144" s="199" t="s">
        <v>47</v>
      </c>
      <c r="E144" s="199" t="s">
        <v>15</v>
      </c>
      <c r="F144" s="200">
        <v>219.20659835875935</v>
      </c>
      <c r="G144" s="201">
        <f t="shared" si="4"/>
        <v>219.20659835875938</v>
      </c>
    </row>
    <row r="145" spans="2:7" ht="14.25" customHeight="1">
      <c r="B145" s="202"/>
      <c r="C145" s="198">
        <v>17716250200</v>
      </c>
      <c r="D145" s="199" t="s">
        <v>16</v>
      </c>
      <c r="E145" s="199" t="s">
        <v>15</v>
      </c>
      <c r="F145" s="200">
        <v>219.20659835875921</v>
      </c>
      <c r="G145" s="201">
        <f t="shared" si="4"/>
        <v>219.20659835875921</v>
      </c>
    </row>
    <row r="146" spans="2:7" ht="14.25" customHeight="1">
      <c r="B146" s="202"/>
      <c r="C146" s="198">
        <v>17716250225</v>
      </c>
      <c r="D146" s="199" t="s">
        <v>12</v>
      </c>
      <c r="E146" s="199" t="s">
        <v>15</v>
      </c>
      <c r="F146" s="200">
        <v>219.20659835875921</v>
      </c>
      <c r="G146" s="201">
        <f t="shared" si="4"/>
        <v>219.20659835875921</v>
      </c>
    </row>
    <row r="147" spans="2:7" ht="14.25" customHeight="1">
      <c r="B147" s="202"/>
      <c r="C147" s="198">
        <v>17716280180</v>
      </c>
      <c r="D147" s="199" t="s">
        <v>48</v>
      </c>
      <c r="E147" s="199" t="s">
        <v>15</v>
      </c>
      <c r="F147" s="200">
        <v>289.57325075484664</v>
      </c>
      <c r="G147" s="201">
        <f t="shared" si="4"/>
        <v>289.57325075484664</v>
      </c>
    </row>
    <row r="148" spans="2:7" ht="14.25" customHeight="1">
      <c r="B148" s="202"/>
      <c r="C148" s="198">
        <v>17716280225</v>
      </c>
      <c r="D148" s="199" t="s">
        <v>49</v>
      </c>
      <c r="E148" s="199" t="s">
        <v>15</v>
      </c>
      <c r="F148" s="200">
        <v>289.57325075484664</v>
      </c>
      <c r="G148" s="201">
        <f t="shared" si="4"/>
        <v>289.57325075484664</v>
      </c>
    </row>
    <row r="149" spans="2:7" ht="14.25" customHeight="1">
      <c r="B149" s="202"/>
      <c r="C149" s="198">
        <v>17716280200</v>
      </c>
      <c r="D149" s="199" t="s">
        <v>57</v>
      </c>
      <c r="E149" s="199" t="s">
        <v>15</v>
      </c>
      <c r="F149" s="200">
        <v>289.57325075484664</v>
      </c>
      <c r="G149" s="201">
        <f t="shared" si="4"/>
        <v>289.57325075484664</v>
      </c>
    </row>
    <row r="150" spans="2:7" ht="14.25" customHeight="1">
      <c r="B150" s="202"/>
      <c r="C150" s="198">
        <v>17716280250</v>
      </c>
      <c r="D150" s="199" t="s">
        <v>50</v>
      </c>
      <c r="E150" s="199" t="s">
        <v>15</v>
      </c>
      <c r="F150" s="200">
        <v>289.57325075484624</v>
      </c>
      <c r="G150" s="201">
        <f t="shared" si="4"/>
        <v>289.57325075484624</v>
      </c>
    </row>
    <row r="151" spans="2:7" ht="14.25" customHeight="1">
      <c r="B151" s="202"/>
      <c r="C151" s="198">
        <v>17716315225</v>
      </c>
      <c r="D151" s="199" t="s">
        <v>51</v>
      </c>
      <c r="E151" s="199" t="s">
        <v>15</v>
      </c>
      <c r="F151" s="200">
        <v>471.98526504316527</v>
      </c>
      <c r="G151" s="201">
        <f t="shared" si="4"/>
        <v>471.98526504316527</v>
      </c>
    </row>
    <row r="152" spans="2:7" ht="14.25" customHeight="1">
      <c r="B152" s="202"/>
      <c r="C152" s="198">
        <v>17716315250</v>
      </c>
      <c r="D152" s="199" t="s">
        <v>17</v>
      </c>
      <c r="E152" s="199" t="s">
        <v>15</v>
      </c>
      <c r="F152" s="200">
        <v>399.4408969289164</v>
      </c>
      <c r="G152" s="201">
        <f t="shared" si="4"/>
        <v>399.4408969289164</v>
      </c>
    </row>
    <row r="153" spans="2:7" ht="14.25" customHeight="1">
      <c r="B153" s="202"/>
      <c r="C153" s="198">
        <v>17716315280</v>
      </c>
      <c r="D153" s="199" t="s">
        <v>13</v>
      </c>
      <c r="E153" s="199" t="s">
        <v>15</v>
      </c>
      <c r="F153" s="200">
        <v>309.75173801619337</v>
      </c>
      <c r="G153" s="201">
        <f t="shared" si="4"/>
        <v>309.75173801619337</v>
      </c>
    </row>
    <row r="154" spans="2:7" ht="14.25" customHeight="1">
      <c r="B154" s="202"/>
      <c r="C154" s="238">
        <v>17716355250</v>
      </c>
      <c r="D154" s="239" t="s">
        <v>18</v>
      </c>
      <c r="E154" s="239" t="s">
        <v>15</v>
      </c>
      <c r="F154" s="240" t="s">
        <v>1459</v>
      </c>
      <c r="G154" s="241" t="s">
        <v>1459</v>
      </c>
    </row>
    <row r="155" spans="2:7" ht="14.25" customHeight="1">
      <c r="B155" s="202"/>
      <c r="C155" s="238">
        <v>17716355315</v>
      </c>
      <c r="D155" s="239" t="s">
        <v>52</v>
      </c>
      <c r="E155" s="239" t="s">
        <v>15</v>
      </c>
      <c r="F155" s="240" t="s">
        <v>1459</v>
      </c>
      <c r="G155" s="241" t="s">
        <v>1459</v>
      </c>
    </row>
    <row r="156" spans="2:7" ht="14.25" customHeight="1">
      <c r="B156" s="202"/>
      <c r="C156" s="238">
        <v>17716400280</v>
      </c>
      <c r="D156" s="239" t="s">
        <v>14</v>
      </c>
      <c r="E156" s="239" t="s">
        <v>15</v>
      </c>
      <c r="F156" s="240" t="s">
        <v>1459</v>
      </c>
      <c r="G156" s="241" t="s">
        <v>1459</v>
      </c>
    </row>
    <row r="157" spans="2:7" ht="14.25" customHeight="1">
      <c r="B157" s="202"/>
      <c r="C157" s="238">
        <v>17716400315</v>
      </c>
      <c r="D157" s="239" t="s">
        <v>53</v>
      </c>
      <c r="E157" s="239" t="s">
        <v>15</v>
      </c>
      <c r="F157" s="240" t="s">
        <v>1459</v>
      </c>
      <c r="G157" s="241" t="s">
        <v>1459</v>
      </c>
    </row>
    <row r="158" spans="2:7" ht="14.25" customHeight="1">
      <c r="B158" s="202"/>
      <c r="C158" s="238">
        <v>17716400355</v>
      </c>
      <c r="D158" s="239" t="s">
        <v>54</v>
      </c>
      <c r="E158" s="239" t="s">
        <v>15</v>
      </c>
      <c r="F158" s="240" t="s">
        <v>1459</v>
      </c>
      <c r="G158" s="241" t="s">
        <v>1459</v>
      </c>
    </row>
    <row r="159" spans="2:7" ht="14.25" customHeight="1">
      <c r="B159" s="202"/>
      <c r="C159" s="973" t="s">
        <v>1450</v>
      </c>
      <c r="D159" s="973"/>
      <c r="E159" s="973"/>
      <c r="F159" s="973"/>
      <c r="G159" s="974"/>
    </row>
    <row r="160" spans="2:7" ht="14.25" customHeight="1">
      <c r="B160" s="192"/>
      <c r="C160" s="975"/>
      <c r="D160" s="975"/>
      <c r="E160" s="975"/>
      <c r="F160" s="975"/>
      <c r="G160" s="976"/>
    </row>
    <row r="161" spans="2:7" ht="14.25" customHeight="1">
      <c r="B161" s="192"/>
      <c r="C161" s="198">
        <v>177104032</v>
      </c>
      <c r="D161" s="199" t="s">
        <v>0</v>
      </c>
      <c r="E161" s="199" t="s">
        <v>15</v>
      </c>
      <c r="F161" s="200">
        <v>7.9763558659715077</v>
      </c>
      <c r="G161" s="201">
        <f t="shared" ref="G161:G210" si="5">F161*(100-$G$5)/100</f>
        <v>7.9763558659715077</v>
      </c>
    </row>
    <row r="162" spans="2:7" ht="14.25" customHeight="1">
      <c r="B162" s="192"/>
      <c r="C162" s="198">
        <v>177105040</v>
      </c>
      <c r="D162" s="199" t="s">
        <v>34</v>
      </c>
      <c r="E162" s="199" t="s">
        <v>15</v>
      </c>
      <c r="F162" s="200">
        <v>9.5429265083137373</v>
      </c>
      <c r="G162" s="201">
        <f t="shared" si="5"/>
        <v>9.5429265083137373</v>
      </c>
    </row>
    <row r="163" spans="2:7" ht="14.25" customHeight="1">
      <c r="B163" s="192"/>
      <c r="C163" s="198">
        <v>177106332</v>
      </c>
      <c r="D163" s="199" t="s">
        <v>2</v>
      </c>
      <c r="E163" s="199" t="s">
        <v>15</v>
      </c>
      <c r="F163" s="200">
        <v>9.5429265083137373</v>
      </c>
      <c r="G163" s="201">
        <f t="shared" si="5"/>
        <v>9.5429265083137373</v>
      </c>
    </row>
    <row r="164" spans="2:7" ht="14.25" customHeight="1">
      <c r="B164" s="202"/>
      <c r="C164" s="198">
        <v>177106340</v>
      </c>
      <c r="D164" s="199" t="s">
        <v>28</v>
      </c>
      <c r="E164" s="199" t="s">
        <v>15</v>
      </c>
      <c r="F164" s="200">
        <v>9.5429265083137373</v>
      </c>
      <c r="G164" s="201">
        <f t="shared" si="5"/>
        <v>9.5429265083137373</v>
      </c>
    </row>
    <row r="165" spans="2:7" ht="14.25" customHeight="1">
      <c r="B165" s="202"/>
      <c r="C165" s="198">
        <v>177106350</v>
      </c>
      <c r="D165" s="199" t="s">
        <v>29</v>
      </c>
      <c r="E165" s="199">
        <v>36</v>
      </c>
      <c r="F165" s="200">
        <v>9.5429265083137373</v>
      </c>
      <c r="G165" s="201">
        <f t="shared" si="5"/>
        <v>9.5429265083137373</v>
      </c>
    </row>
    <row r="166" spans="2:7" ht="14.25" customHeight="1">
      <c r="B166" s="202"/>
      <c r="C166" s="198">
        <v>177107540</v>
      </c>
      <c r="D166" s="199" t="s">
        <v>362</v>
      </c>
      <c r="E166" s="199" t="s">
        <v>15</v>
      </c>
      <c r="F166" s="200">
        <v>12.245559830217129</v>
      </c>
      <c r="G166" s="201">
        <f t="shared" si="5"/>
        <v>12.245559830217127</v>
      </c>
    </row>
    <row r="167" spans="2:7" ht="14.25" customHeight="1">
      <c r="B167" s="202"/>
      <c r="C167" s="198">
        <v>177107550</v>
      </c>
      <c r="D167" s="199" t="s">
        <v>30</v>
      </c>
      <c r="E167" s="199" t="s">
        <v>15</v>
      </c>
      <c r="F167" s="200">
        <v>12.245559830217129</v>
      </c>
      <c r="G167" s="201">
        <f t="shared" si="5"/>
        <v>12.245559830217127</v>
      </c>
    </row>
    <row r="168" spans="2:7" ht="14.25" customHeight="1">
      <c r="B168" s="202"/>
      <c r="C168" s="198">
        <v>177107563</v>
      </c>
      <c r="D168" s="199" t="s">
        <v>3</v>
      </c>
      <c r="E168" s="199">
        <v>20</v>
      </c>
      <c r="F168" s="200">
        <v>12.245559830217129</v>
      </c>
      <c r="G168" s="201">
        <f t="shared" si="5"/>
        <v>12.245559830217127</v>
      </c>
    </row>
    <row r="169" spans="2:7" ht="14.25" customHeight="1">
      <c r="B169" s="202"/>
      <c r="C169" s="198">
        <v>177109050</v>
      </c>
      <c r="D169" s="199" t="s">
        <v>364</v>
      </c>
      <c r="E169" s="199">
        <v>24</v>
      </c>
      <c r="F169" s="200">
        <v>18.404215408890778</v>
      </c>
      <c r="G169" s="201">
        <f t="shared" si="5"/>
        <v>18.404215408890778</v>
      </c>
    </row>
    <row r="170" spans="2:7" ht="14.25" customHeight="1">
      <c r="B170" s="202"/>
      <c r="C170" s="198">
        <v>177109063</v>
      </c>
      <c r="D170" s="199" t="s">
        <v>4</v>
      </c>
      <c r="E170" s="199">
        <v>24</v>
      </c>
      <c r="F170" s="200">
        <v>18.404215408890778</v>
      </c>
      <c r="G170" s="201">
        <f t="shared" si="5"/>
        <v>18.404215408890778</v>
      </c>
    </row>
    <row r="171" spans="2:7" ht="14.25" customHeight="1">
      <c r="B171" s="202"/>
      <c r="C171" s="198">
        <v>177109075</v>
      </c>
      <c r="D171" s="199" t="s">
        <v>35</v>
      </c>
      <c r="E171" s="199">
        <v>24</v>
      </c>
      <c r="F171" s="200">
        <v>18.404215408890778</v>
      </c>
      <c r="G171" s="201">
        <f t="shared" si="5"/>
        <v>18.404215408890778</v>
      </c>
    </row>
    <row r="172" spans="2:7" ht="14.25" customHeight="1">
      <c r="B172" s="202"/>
      <c r="C172" s="198">
        <v>1771011050</v>
      </c>
      <c r="D172" s="199" t="s">
        <v>375</v>
      </c>
      <c r="E172" s="199">
        <v>24</v>
      </c>
      <c r="F172" s="200">
        <v>22.864756245483544</v>
      </c>
      <c r="G172" s="201">
        <f t="shared" si="5"/>
        <v>22.864756245483544</v>
      </c>
    </row>
    <row r="173" spans="2:7" ht="14.25" customHeight="1">
      <c r="B173" s="202"/>
      <c r="C173" s="198">
        <v>1771011063</v>
      </c>
      <c r="D173" s="199" t="s">
        <v>5</v>
      </c>
      <c r="E173" s="199">
        <v>24</v>
      </c>
      <c r="F173" s="200">
        <v>22.864756245483544</v>
      </c>
      <c r="G173" s="201">
        <f t="shared" si="5"/>
        <v>22.864756245483544</v>
      </c>
    </row>
    <row r="174" spans="2:7" ht="14.25" customHeight="1">
      <c r="B174" s="202"/>
      <c r="C174" s="198">
        <v>1771011075</v>
      </c>
      <c r="D174" s="199" t="s">
        <v>36</v>
      </c>
      <c r="E174" s="199">
        <v>18</v>
      </c>
      <c r="F174" s="200">
        <v>22.864756245483544</v>
      </c>
      <c r="G174" s="201">
        <f t="shared" si="5"/>
        <v>22.864756245483544</v>
      </c>
    </row>
    <row r="175" spans="2:7" ht="14.25" customHeight="1">
      <c r="B175" s="202"/>
      <c r="C175" s="198">
        <v>1771011090</v>
      </c>
      <c r="D175" s="199" t="s">
        <v>7</v>
      </c>
      <c r="E175" s="199">
        <v>18</v>
      </c>
      <c r="F175" s="200">
        <v>22.864756245483544</v>
      </c>
      <c r="G175" s="201">
        <f t="shared" si="5"/>
        <v>22.864756245483544</v>
      </c>
    </row>
    <row r="176" spans="2:7" ht="14.25" customHeight="1">
      <c r="B176" s="202"/>
      <c r="C176" s="198">
        <v>1771012563</v>
      </c>
      <c r="D176" s="199" t="s">
        <v>6</v>
      </c>
      <c r="E176" s="199" t="s">
        <v>15</v>
      </c>
      <c r="F176" s="200">
        <v>30.900904884063529</v>
      </c>
      <c r="G176" s="201">
        <f t="shared" si="5"/>
        <v>30.900904884063529</v>
      </c>
    </row>
    <row r="177" spans="2:7" ht="14.25" customHeight="1">
      <c r="B177" s="202"/>
      <c r="C177" s="198">
        <v>1771012575</v>
      </c>
      <c r="D177" s="199" t="s">
        <v>376</v>
      </c>
      <c r="E177" s="199">
        <v>12</v>
      </c>
      <c r="F177" s="200">
        <v>30.900904884063529</v>
      </c>
      <c r="G177" s="201">
        <f t="shared" si="5"/>
        <v>30.900904884063529</v>
      </c>
    </row>
    <row r="178" spans="2:7" ht="14.25" customHeight="1">
      <c r="B178" s="202"/>
      <c r="C178" s="198">
        <v>1771012590</v>
      </c>
      <c r="D178" s="199" t="s">
        <v>8</v>
      </c>
      <c r="E178" s="199">
        <v>12</v>
      </c>
      <c r="F178" s="200">
        <v>30.900904884063529</v>
      </c>
      <c r="G178" s="201">
        <f t="shared" si="5"/>
        <v>30.900904884063529</v>
      </c>
    </row>
    <row r="179" spans="2:7" ht="14.25" customHeight="1">
      <c r="B179" s="202"/>
      <c r="C179" s="198">
        <v>17710125110</v>
      </c>
      <c r="D179" s="199" t="s">
        <v>37</v>
      </c>
      <c r="E179" s="199">
        <v>12</v>
      </c>
      <c r="F179" s="200">
        <v>30.900904884063529</v>
      </c>
      <c r="G179" s="201">
        <f t="shared" si="5"/>
        <v>30.900904884063529</v>
      </c>
    </row>
    <row r="180" spans="2:7" ht="14.25" customHeight="1">
      <c r="B180" s="202"/>
      <c r="C180" s="198">
        <v>1771014090</v>
      </c>
      <c r="D180" s="199" t="s">
        <v>361</v>
      </c>
      <c r="E180" s="199">
        <v>12</v>
      </c>
      <c r="F180" s="200">
        <v>52.77310110424628</v>
      </c>
      <c r="G180" s="201">
        <f t="shared" si="5"/>
        <v>52.77310110424628</v>
      </c>
    </row>
    <row r="181" spans="2:7" ht="14.25" customHeight="1">
      <c r="B181" s="202"/>
      <c r="C181" s="198">
        <v>17710140110</v>
      </c>
      <c r="D181" s="199" t="s">
        <v>38</v>
      </c>
      <c r="E181" s="199">
        <v>12</v>
      </c>
      <c r="F181" s="200">
        <v>52.77310110424628</v>
      </c>
      <c r="G181" s="201">
        <f t="shared" si="5"/>
        <v>52.77310110424628</v>
      </c>
    </row>
    <row r="182" spans="2:7" ht="14.25" customHeight="1">
      <c r="B182" s="202"/>
      <c r="C182" s="198">
        <v>17710140125</v>
      </c>
      <c r="D182" s="199" t="s">
        <v>39</v>
      </c>
      <c r="E182" s="199">
        <v>8</v>
      </c>
      <c r="F182" s="200">
        <v>52.77310110424628</v>
      </c>
      <c r="G182" s="201">
        <f t="shared" si="5"/>
        <v>52.77310110424628</v>
      </c>
    </row>
    <row r="183" spans="2:7" ht="14.25" customHeight="1">
      <c r="B183" s="202"/>
      <c r="C183" s="198">
        <v>1771016090</v>
      </c>
      <c r="D183" s="199" t="s">
        <v>9</v>
      </c>
      <c r="E183" s="199">
        <v>6</v>
      </c>
      <c r="F183" s="200">
        <v>58.297953293270012</v>
      </c>
      <c r="G183" s="201">
        <f t="shared" si="5"/>
        <v>58.297953293270012</v>
      </c>
    </row>
    <row r="184" spans="2:7" ht="14.25" customHeight="1">
      <c r="B184" s="202"/>
      <c r="C184" s="198">
        <v>17710160110</v>
      </c>
      <c r="D184" s="199" t="s">
        <v>10</v>
      </c>
      <c r="E184" s="199">
        <v>6</v>
      </c>
      <c r="F184" s="200">
        <v>58.297953293270012</v>
      </c>
      <c r="G184" s="201">
        <f t="shared" si="5"/>
        <v>58.297953293270012</v>
      </c>
    </row>
    <row r="185" spans="2:7" ht="14.25" customHeight="1">
      <c r="B185" s="202"/>
      <c r="C185" s="198">
        <v>17710160125</v>
      </c>
      <c r="D185" s="199" t="s">
        <v>40</v>
      </c>
      <c r="E185" s="199">
        <v>5</v>
      </c>
      <c r="F185" s="200">
        <v>58.297953293270012</v>
      </c>
      <c r="G185" s="201">
        <f t="shared" si="5"/>
        <v>58.297953293270012</v>
      </c>
    </row>
    <row r="186" spans="2:7" ht="14.25" customHeight="1">
      <c r="B186" s="202"/>
      <c r="C186" s="198">
        <v>17710160140</v>
      </c>
      <c r="D186" s="199" t="s">
        <v>41</v>
      </c>
      <c r="E186" s="199">
        <v>6</v>
      </c>
      <c r="F186" s="200">
        <v>58.297953293270012</v>
      </c>
      <c r="G186" s="201">
        <f t="shared" si="5"/>
        <v>58.297953293270012</v>
      </c>
    </row>
    <row r="187" spans="2:7" ht="14.25" customHeight="1">
      <c r="B187" s="202"/>
      <c r="C187" s="198">
        <v>17710180125</v>
      </c>
      <c r="D187" s="199" t="s">
        <v>11</v>
      </c>
      <c r="E187" s="199" t="s">
        <v>15</v>
      </c>
      <c r="F187" s="200">
        <v>64.576194417160622</v>
      </c>
      <c r="G187" s="201">
        <f t="shared" si="5"/>
        <v>64.576194417160622</v>
      </c>
    </row>
    <row r="188" spans="2:7" ht="14.25" customHeight="1">
      <c r="B188" s="202"/>
      <c r="C188" s="198">
        <v>17710180140</v>
      </c>
      <c r="D188" s="199" t="s">
        <v>55</v>
      </c>
      <c r="E188" s="199" t="s">
        <v>15</v>
      </c>
      <c r="F188" s="200">
        <v>64.576194417160622</v>
      </c>
      <c r="G188" s="201">
        <f t="shared" si="5"/>
        <v>64.576194417160622</v>
      </c>
    </row>
    <row r="189" spans="2:7" ht="14.25" customHeight="1">
      <c r="B189" s="202"/>
      <c r="C189" s="198">
        <v>17710180160</v>
      </c>
      <c r="D189" s="199" t="s">
        <v>42</v>
      </c>
      <c r="E189" s="199">
        <v>8</v>
      </c>
      <c r="F189" s="200">
        <v>64.576194417160622</v>
      </c>
      <c r="G189" s="201">
        <f t="shared" si="5"/>
        <v>64.576194417160622</v>
      </c>
    </row>
    <row r="190" spans="2:7" ht="14.25" customHeight="1">
      <c r="B190" s="202"/>
      <c r="C190" s="198">
        <v>17710200125</v>
      </c>
      <c r="D190" s="199" t="s">
        <v>380</v>
      </c>
      <c r="E190" s="199">
        <v>1</v>
      </c>
      <c r="F190" s="200">
        <v>76.821754247377754</v>
      </c>
      <c r="G190" s="201">
        <f t="shared" si="5"/>
        <v>76.821754247377754</v>
      </c>
    </row>
    <row r="191" spans="2:7" ht="14.25" customHeight="1">
      <c r="B191" s="202"/>
      <c r="C191" s="198">
        <v>17710200140</v>
      </c>
      <c r="D191" s="199" t="s">
        <v>358</v>
      </c>
      <c r="E191" s="199">
        <v>1</v>
      </c>
      <c r="F191" s="200">
        <v>76.821754247377754</v>
      </c>
      <c r="G191" s="201">
        <f t="shared" si="5"/>
        <v>76.821754247377754</v>
      </c>
    </row>
    <row r="192" spans="2:7" ht="14.25" customHeight="1">
      <c r="B192" s="202"/>
      <c r="C192" s="198">
        <v>17710200160</v>
      </c>
      <c r="D192" s="199" t="s">
        <v>43</v>
      </c>
      <c r="E192" s="199">
        <v>1</v>
      </c>
      <c r="F192" s="200">
        <v>76.821754247377754</v>
      </c>
      <c r="G192" s="201">
        <f t="shared" si="5"/>
        <v>76.821754247377754</v>
      </c>
    </row>
    <row r="193" spans="2:7" ht="14.25" customHeight="1">
      <c r="B193" s="202"/>
      <c r="C193" s="198">
        <v>17710200180</v>
      </c>
      <c r="D193" s="199" t="s">
        <v>359</v>
      </c>
      <c r="E193" s="199">
        <v>1</v>
      </c>
      <c r="F193" s="200">
        <v>178.78039009936137</v>
      </c>
      <c r="G193" s="201">
        <f t="shared" si="5"/>
        <v>178.78039009936137</v>
      </c>
    </row>
    <row r="194" spans="2:7" ht="14.25" customHeight="1">
      <c r="B194" s="202"/>
      <c r="C194" s="198">
        <v>1771022590</v>
      </c>
      <c r="D194" s="199" t="s">
        <v>377</v>
      </c>
      <c r="E194" s="199">
        <v>1</v>
      </c>
      <c r="F194" s="200">
        <v>178.78039009936137</v>
      </c>
      <c r="G194" s="201">
        <f t="shared" si="5"/>
        <v>178.78039009936137</v>
      </c>
    </row>
    <row r="195" spans="2:7" ht="14.25" customHeight="1">
      <c r="B195" s="202"/>
      <c r="C195" s="198">
        <v>17710225110</v>
      </c>
      <c r="D195" s="199" t="s">
        <v>379</v>
      </c>
      <c r="E195" s="199">
        <v>1</v>
      </c>
      <c r="F195" s="200">
        <v>178.78039009936137</v>
      </c>
      <c r="G195" s="201">
        <f t="shared" si="5"/>
        <v>178.78039009936137</v>
      </c>
    </row>
    <row r="196" spans="2:7" ht="14.25" customHeight="1">
      <c r="B196" s="202"/>
      <c r="C196" s="198">
        <v>17710225125</v>
      </c>
      <c r="D196" s="199" t="s">
        <v>378</v>
      </c>
      <c r="E196" s="199">
        <v>1</v>
      </c>
      <c r="F196" s="200">
        <v>208.24626844082138</v>
      </c>
      <c r="G196" s="201">
        <f t="shared" si="5"/>
        <v>208.24626844082138</v>
      </c>
    </row>
    <row r="197" spans="2:7" ht="14.25" customHeight="1">
      <c r="B197" s="202"/>
      <c r="C197" s="198">
        <v>17710225160</v>
      </c>
      <c r="D197" s="199" t="s">
        <v>56</v>
      </c>
      <c r="E197" s="199">
        <v>1</v>
      </c>
      <c r="F197" s="200">
        <v>208.24626844082138</v>
      </c>
      <c r="G197" s="201">
        <f t="shared" si="5"/>
        <v>208.24626844082138</v>
      </c>
    </row>
    <row r="198" spans="2:7" ht="14.25" customHeight="1">
      <c r="B198" s="202"/>
      <c r="C198" s="198">
        <v>17710225180</v>
      </c>
      <c r="D198" s="199" t="s">
        <v>44</v>
      </c>
      <c r="E198" s="199">
        <v>4</v>
      </c>
      <c r="F198" s="200">
        <v>208.24626844082138</v>
      </c>
      <c r="G198" s="201">
        <f t="shared" si="5"/>
        <v>208.24626844082138</v>
      </c>
    </row>
    <row r="199" spans="2:7" ht="14.25" customHeight="1">
      <c r="B199" s="202"/>
      <c r="C199" s="198">
        <v>17710225200</v>
      </c>
      <c r="D199" s="199" t="s">
        <v>45</v>
      </c>
      <c r="E199" s="199" t="s">
        <v>15</v>
      </c>
      <c r="F199" s="200">
        <v>208.24626844082138</v>
      </c>
      <c r="G199" s="201">
        <f t="shared" si="5"/>
        <v>208.24626844082138</v>
      </c>
    </row>
    <row r="200" spans="2:7" ht="14.25" customHeight="1">
      <c r="B200" s="202"/>
      <c r="C200" s="198">
        <v>17710250160</v>
      </c>
      <c r="D200" s="199" t="s">
        <v>46</v>
      </c>
      <c r="E200" s="199" t="s">
        <v>15</v>
      </c>
      <c r="F200" s="200">
        <v>208.24626844082138</v>
      </c>
      <c r="G200" s="201">
        <f t="shared" si="5"/>
        <v>208.24626844082138</v>
      </c>
    </row>
    <row r="201" spans="2:7" ht="14.25" customHeight="1">
      <c r="B201" s="202"/>
      <c r="C201" s="198">
        <v>17710250180</v>
      </c>
      <c r="D201" s="199" t="s">
        <v>47</v>
      </c>
      <c r="E201" s="199" t="s">
        <v>15</v>
      </c>
      <c r="F201" s="200">
        <v>208.24626844082138</v>
      </c>
      <c r="G201" s="201">
        <f t="shared" si="5"/>
        <v>208.24626844082138</v>
      </c>
    </row>
    <row r="202" spans="2:7" ht="14.25" customHeight="1">
      <c r="B202" s="202"/>
      <c r="C202" s="198">
        <v>17710250200</v>
      </c>
      <c r="D202" s="199" t="s">
        <v>16</v>
      </c>
      <c r="E202" s="199" t="s">
        <v>15</v>
      </c>
      <c r="F202" s="200">
        <v>208.24626844082124</v>
      </c>
      <c r="G202" s="201">
        <f t="shared" si="5"/>
        <v>208.24626844082121</v>
      </c>
    </row>
    <row r="203" spans="2:7" ht="14.25" customHeight="1">
      <c r="B203" s="202"/>
      <c r="C203" s="198">
        <v>17710250225</v>
      </c>
      <c r="D203" s="199" t="s">
        <v>12</v>
      </c>
      <c r="E203" s="199" t="s">
        <v>15</v>
      </c>
      <c r="F203" s="200">
        <v>208.24626844082124</v>
      </c>
      <c r="G203" s="201">
        <f t="shared" si="5"/>
        <v>208.24626844082121</v>
      </c>
    </row>
    <row r="204" spans="2:7" ht="14.25" customHeight="1">
      <c r="B204" s="202"/>
      <c r="C204" s="198">
        <v>17710280180</v>
      </c>
      <c r="D204" s="199" t="s">
        <v>48</v>
      </c>
      <c r="E204" s="199" t="s">
        <v>15</v>
      </c>
      <c r="F204" s="200">
        <v>275.09458821710427</v>
      </c>
      <c r="G204" s="201">
        <f t="shared" si="5"/>
        <v>275.09458821710427</v>
      </c>
    </row>
    <row r="205" spans="2:7" ht="14.25" customHeight="1">
      <c r="B205" s="202"/>
      <c r="C205" s="198">
        <v>17710280225</v>
      </c>
      <c r="D205" s="199" t="s">
        <v>49</v>
      </c>
      <c r="E205" s="199" t="s">
        <v>15</v>
      </c>
      <c r="F205" s="200">
        <v>275.09458821710427</v>
      </c>
      <c r="G205" s="201">
        <f t="shared" si="5"/>
        <v>275.09458821710427</v>
      </c>
    </row>
    <row r="206" spans="2:7" ht="14.25" customHeight="1">
      <c r="B206" s="202"/>
      <c r="C206" s="198">
        <v>17710280200</v>
      </c>
      <c r="D206" s="199" t="s">
        <v>57</v>
      </c>
      <c r="E206" s="199" t="s">
        <v>15</v>
      </c>
      <c r="F206" s="200">
        <v>275.09458821710427</v>
      </c>
      <c r="G206" s="201">
        <f t="shared" si="5"/>
        <v>275.09458821710427</v>
      </c>
    </row>
    <row r="207" spans="2:7" ht="14.25" customHeight="1">
      <c r="B207" s="202"/>
      <c r="C207" s="198">
        <v>17710280250</v>
      </c>
      <c r="D207" s="199" t="s">
        <v>50</v>
      </c>
      <c r="E207" s="199" t="s">
        <v>15</v>
      </c>
      <c r="F207" s="200">
        <v>275.09458821710393</v>
      </c>
      <c r="G207" s="201">
        <f t="shared" si="5"/>
        <v>275.09458821710393</v>
      </c>
    </row>
    <row r="208" spans="2:7" ht="14.25" customHeight="1">
      <c r="B208" s="202"/>
      <c r="C208" s="198">
        <v>17710315225</v>
      </c>
      <c r="D208" s="199" t="s">
        <v>51</v>
      </c>
      <c r="E208" s="199" t="s">
        <v>15</v>
      </c>
      <c r="F208" s="200">
        <v>448.386001791007</v>
      </c>
      <c r="G208" s="201">
        <f t="shared" si="5"/>
        <v>448.386001791007</v>
      </c>
    </row>
    <row r="209" spans="2:7" ht="14.25" customHeight="1">
      <c r="B209" s="202"/>
      <c r="C209" s="198">
        <v>17710315250</v>
      </c>
      <c r="D209" s="199" t="s">
        <v>17</v>
      </c>
      <c r="E209" s="199" t="s">
        <v>15</v>
      </c>
      <c r="F209" s="200">
        <v>379.46885208247056</v>
      </c>
      <c r="G209" s="201">
        <f t="shared" si="5"/>
        <v>379.46885208247056</v>
      </c>
    </row>
    <row r="210" spans="2:7" ht="14.25" customHeight="1">
      <c r="B210" s="202"/>
      <c r="C210" s="198">
        <v>17710315280</v>
      </c>
      <c r="D210" s="199" t="s">
        <v>13</v>
      </c>
      <c r="E210" s="199" t="s">
        <v>15</v>
      </c>
      <c r="F210" s="200">
        <v>294.2641511153837</v>
      </c>
      <c r="G210" s="201">
        <f t="shared" si="5"/>
        <v>294.2641511153837</v>
      </c>
    </row>
    <row r="211" spans="2:7" ht="14.25" customHeight="1">
      <c r="B211" s="202"/>
      <c r="C211" s="238">
        <v>17710355250</v>
      </c>
      <c r="D211" s="239" t="s">
        <v>18</v>
      </c>
      <c r="E211" s="239" t="s">
        <v>15</v>
      </c>
      <c r="F211" s="240" t="s">
        <v>1459</v>
      </c>
      <c r="G211" s="241" t="s">
        <v>1459</v>
      </c>
    </row>
    <row r="212" spans="2:7" ht="14.25" customHeight="1">
      <c r="B212" s="202"/>
      <c r="C212" s="238">
        <v>17710355315</v>
      </c>
      <c r="D212" s="239" t="s">
        <v>52</v>
      </c>
      <c r="E212" s="239" t="s">
        <v>15</v>
      </c>
      <c r="F212" s="240" t="s">
        <v>1459</v>
      </c>
      <c r="G212" s="241" t="s">
        <v>1459</v>
      </c>
    </row>
    <row r="213" spans="2:7" ht="14.25" customHeight="1">
      <c r="B213" s="202"/>
      <c r="C213" s="238">
        <v>17710400280</v>
      </c>
      <c r="D213" s="239" t="s">
        <v>14</v>
      </c>
      <c r="E213" s="239" t="s">
        <v>15</v>
      </c>
      <c r="F213" s="240" t="s">
        <v>1459</v>
      </c>
      <c r="G213" s="241" t="s">
        <v>1459</v>
      </c>
    </row>
    <row r="214" spans="2:7" ht="14.25" customHeight="1">
      <c r="B214" s="202"/>
      <c r="C214" s="238">
        <v>17710400315</v>
      </c>
      <c r="D214" s="239" t="s">
        <v>53</v>
      </c>
      <c r="E214" s="239" t="s">
        <v>15</v>
      </c>
      <c r="F214" s="240" t="s">
        <v>1459</v>
      </c>
      <c r="G214" s="241" t="s">
        <v>1459</v>
      </c>
    </row>
    <row r="215" spans="2:7" ht="14.25" customHeight="1">
      <c r="B215" s="202"/>
      <c r="C215" s="238">
        <v>17710400355</v>
      </c>
      <c r="D215" s="239" t="s">
        <v>54</v>
      </c>
      <c r="E215" s="239" t="s">
        <v>15</v>
      </c>
      <c r="F215" s="240" t="s">
        <v>1459</v>
      </c>
      <c r="G215" s="241" t="s">
        <v>1459</v>
      </c>
    </row>
    <row r="216" spans="2:7" ht="14.25" customHeight="1" thickBot="1">
      <c r="B216" s="228"/>
      <c r="C216" s="229"/>
      <c r="D216" s="230"/>
      <c r="E216" s="230"/>
      <c r="F216" s="242"/>
      <c r="G216" s="232"/>
    </row>
    <row r="217" spans="2:7" ht="12" customHeight="1" thickBot="1">
      <c r="B217" s="233"/>
      <c r="C217" s="234"/>
      <c r="D217" s="235"/>
      <c r="E217" s="235"/>
      <c r="F217" s="237"/>
      <c r="G217" s="237"/>
    </row>
    <row r="218" spans="2:7" ht="14.25" customHeight="1">
      <c r="B218" s="191"/>
      <c r="C218" s="979" t="s">
        <v>1497</v>
      </c>
      <c r="D218" s="979"/>
      <c r="E218" s="979"/>
      <c r="F218" s="979"/>
      <c r="G218" s="980"/>
    </row>
    <row r="219" spans="2:7" ht="14.25" customHeight="1">
      <c r="B219" s="192"/>
      <c r="C219" s="975"/>
      <c r="D219" s="975"/>
      <c r="E219" s="975"/>
      <c r="F219" s="975"/>
      <c r="G219" s="976"/>
    </row>
    <row r="220" spans="2:7" ht="14.25" customHeight="1">
      <c r="B220" s="192"/>
      <c r="C220" s="198">
        <v>17416020</v>
      </c>
      <c r="D220" s="199">
        <v>20</v>
      </c>
      <c r="E220" s="199" t="s">
        <v>15</v>
      </c>
      <c r="F220" s="265">
        <v>5.9541013565920045</v>
      </c>
      <c r="G220" s="266">
        <f>F220*(100-$G$5)/100</f>
        <v>5.9541013565920045</v>
      </c>
    </row>
    <row r="221" spans="2:7" ht="14.25" customHeight="1">
      <c r="B221" s="2" t="s">
        <v>1454</v>
      </c>
      <c r="C221" s="198">
        <v>17416025</v>
      </c>
      <c r="D221" s="199">
        <v>25</v>
      </c>
      <c r="E221" s="199" t="s">
        <v>15</v>
      </c>
      <c r="F221" s="265">
        <v>6.2184483512821354</v>
      </c>
      <c r="G221" s="266">
        <f t="shared" ref="G221:G241" si="6">F221*(100-$G$5)/100</f>
        <v>6.2184483512821354</v>
      </c>
    </row>
    <row r="222" spans="2:7" ht="14.25" customHeight="1">
      <c r="B222" s="192"/>
      <c r="C222" s="198">
        <v>17416032</v>
      </c>
      <c r="D222" s="199">
        <v>32</v>
      </c>
      <c r="E222" s="199" t="s">
        <v>15</v>
      </c>
      <c r="F222" s="265">
        <v>6.4827953459722689</v>
      </c>
      <c r="G222" s="266">
        <f t="shared" si="6"/>
        <v>6.4827953459722689</v>
      </c>
    </row>
    <row r="223" spans="2:7" ht="14.25" customHeight="1">
      <c r="B223" s="202"/>
      <c r="C223" s="198">
        <v>17416040</v>
      </c>
      <c r="D223" s="199">
        <v>40</v>
      </c>
      <c r="E223" s="199" t="s">
        <v>15</v>
      </c>
      <c r="F223" s="265">
        <v>7.7415905587824154</v>
      </c>
      <c r="G223" s="266">
        <f t="shared" si="6"/>
        <v>7.7415905587824163</v>
      </c>
    </row>
    <row r="224" spans="2:7" ht="14.25" customHeight="1">
      <c r="B224" s="202"/>
      <c r="C224" s="198">
        <v>17416050</v>
      </c>
      <c r="D224" s="199">
        <v>50</v>
      </c>
      <c r="E224" s="199" t="s">
        <v>15</v>
      </c>
      <c r="F224" s="265">
        <v>9.5920195216133362</v>
      </c>
      <c r="G224" s="266">
        <f t="shared" si="6"/>
        <v>9.5920195216133362</v>
      </c>
    </row>
    <row r="225" spans="2:7" ht="14.25" customHeight="1">
      <c r="B225" s="202"/>
      <c r="C225" s="198">
        <v>17416063</v>
      </c>
      <c r="D225" s="199">
        <v>63</v>
      </c>
      <c r="E225" s="199">
        <v>36</v>
      </c>
      <c r="F225" s="265">
        <v>14.476144947316712</v>
      </c>
      <c r="G225" s="266">
        <f t="shared" si="6"/>
        <v>14.476144947316712</v>
      </c>
    </row>
    <row r="226" spans="2:7" ht="14.25" customHeight="1">
      <c r="B226" s="202"/>
      <c r="C226" s="198">
        <v>17416075</v>
      </c>
      <c r="D226" s="199">
        <v>75</v>
      </c>
      <c r="E226" s="199">
        <v>24</v>
      </c>
      <c r="F226" s="265">
        <v>19.511325798557309</v>
      </c>
      <c r="G226" s="266">
        <f t="shared" si="6"/>
        <v>19.511325798557309</v>
      </c>
    </row>
    <row r="227" spans="2:7" ht="14.25" customHeight="1">
      <c r="B227" s="202"/>
      <c r="C227" s="198">
        <v>17416090</v>
      </c>
      <c r="D227" s="199">
        <v>90</v>
      </c>
      <c r="E227" s="199">
        <v>16</v>
      </c>
      <c r="F227" s="265">
        <v>23.866757234880417</v>
      </c>
      <c r="G227" s="266">
        <f t="shared" si="6"/>
        <v>23.866757234880414</v>
      </c>
    </row>
    <row r="228" spans="2:7" ht="14.25" customHeight="1">
      <c r="B228" s="202"/>
      <c r="C228" s="198">
        <v>17416110</v>
      </c>
      <c r="D228" s="199">
        <v>110</v>
      </c>
      <c r="E228" s="199">
        <v>12</v>
      </c>
      <c r="F228" s="265">
        <v>47.934921703810467</v>
      </c>
      <c r="G228" s="266">
        <f t="shared" si="6"/>
        <v>47.934921703810467</v>
      </c>
    </row>
    <row r="229" spans="2:7" ht="14.25" customHeight="1">
      <c r="B229" s="202"/>
      <c r="C229" s="198">
        <v>17416125</v>
      </c>
      <c r="D229" s="199">
        <v>125</v>
      </c>
      <c r="E229" s="199">
        <v>10</v>
      </c>
      <c r="F229" s="265">
        <v>68.113408965157149</v>
      </c>
      <c r="G229" s="266">
        <f t="shared" si="6"/>
        <v>68.113408965157149</v>
      </c>
    </row>
    <row r="230" spans="2:7" ht="14.25" customHeight="1">
      <c r="B230" s="202"/>
      <c r="C230" s="198">
        <v>17416140</v>
      </c>
      <c r="D230" s="199">
        <v>140</v>
      </c>
      <c r="E230" s="199">
        <v>8</v>
      </c>
      <c r="F230" s="265">
        <v>91.514411971297804</v>
      </c>
      <c r="G230" s="266">
        <f t="shared" si="6"/>
        <v>91.51441197129779</v>
      </c>
    </row>
    <row r="231" spans="2:7" ht="14.25" customHeight="1">
      <c r="B231" s="202"/>
      <c r="C231" s="198">
        <v>17416160</v>
      </c>
      <c r="D231" s="199">
        <v>160</v>
      </c>
      <c r="E231" s="199">
        <v>4</v>
      </c>
      <c r="F231" s="265">
        <v>97.20416633319968</v>
      </c>
      <c r="G231" s="266">
        <f t="shared" si="6"/>
        <v>97.20416633319968</v>
      </c>
    </row>
    <row r="232" spans="2:7" ht="14.25" customHeight="1">
      <c r="B232" s="202"/>
      <c r="C232" s="198">
        <v>17416180</v>
      </c>
      <c r="D232" s="199">
        <v>180</v>
      </c>
      <c r="E232" s="199">
        <v>4</v>
      </c>
      <c r="F232" s="265">
        <v>134.4267407759958</v>
      </c>
      <c r="G232" s="266">
        <f t="shared" si="6"/>
        <v>134.4267407759958</v>
      </c>
    </row>
    <row r="233" spans="2:7" ht="14.25" customHeight="1">
      <c r="B233" s="202"/>
      <c r="C233" s="198">
        <v>17416200</v>
      </c>
      <c r="D233" s="199">
        <v>200</v>
      </c>
      <c r="E233" s="199" t="s">
        <v>15</v>
      </c>
      <c r="F233" s="265">
        <v>184.28761915540582</v>
      </c>
      <c r="G233" s="266">
        <f t="shared" si="6"/>
        <v>184.28761915540582</v>
      </c>
    </row>
    <row r="234" spans="2:7" ht="14.25" customHeight="1">
      <c r="B234" s="202"/>
      <c r="C234" s="198">
        <v>17416225</v>
      </c>
      <c r="D234" s="199">
        <v>225</v>
      </c>
      <c r="E234" s="199" t="s">
        <v>15</v>
      </c>
      <c r="F234" s="265">
        <v>195.40278088451942</v>
      </c>
      <c r="G234" s="266">
        <f t="shared" si="6"/>
        <v>195.40278088451942</v>
      </c>
    </row>
    <row r="235" spans="2:7" ht="14.25" customHeight="1">
      <c r="B235" s="202"/>
      <c r="C235" s="198">
        <v>17416250</v>
      </c>
      <c r="D235" s="199">
        <v>250</v>
      </c>
      <c r="E235" s="199" t="s">
        <v>15</v>
      </c>
      <c r="F235" s="265">
        <v>304.96831620751482</v>
      </c>
      <c r="G235" s="266">
        <f t="shared" si="6"/>
        <v>304.96831620751482</v>
      </c>
    </row>
    <row r="236" spans="2:7" ht="14.25" customHeight="1">
      <c r="B236" s="202"/>
      <c r="C236" s="198">
        <v>17416280</v>
      </c>
      <c r="D236" s="199">
        <v>280</v>
      </c>
      <c r="E236" s="199" t="s">
        <v>15</v>
      </c>
      <c r="F236" s="265">
        <v>529.51220626858913</v>
      </c>
      <c r="G236" s="266">
        <f t="shared" si="6"/>
        <v>529.51220626858913</v>
      </c>
    </row>
    <row r="237" spans="2:7" ht="14.25" customHeight="1">
      <c r="B237" s="202"/>
      <c r="C237" s="198">
        <v>17416315</v>
      </c>
      <c r="D237" s="199">
        <v>315</v>
      </c>
      <c r="E237" s="199" t="s">
        <v>15</v>
      </c>
      <c r="F237" s="265">
        <v>718.91053398800409</v>
      </c>
      <c r="G237" s="266">
        <f t="shared" si="6"/>
        <v>718.91053398800398</v>
      </c>
    </row>
    <row r="238" spans="2:7" ht="14.25" customHeight="1">
      <c r="B238" s="202"/>
      <c r="C238" s="198">
        <v>17416355</v>
      </c>
      <c r="D238" s="199">
        <v>355</v>
      </c>
      <c r="E238" s="199" t="s">
        <v>15</v>
      </c>
      <c r="F238" s="265">
        <v>1720.7224615384616</v>
      </c>
      <c r="G238" s="266">
        <f t="shared" si="6"/>
        <v>1720.7224615384614</v>
      </c>
    </row>
    <row r="239" spans="2:7" ht="14.25" customHeight="1">
      <c r="B239" s="202"/>
      <c r="C239" s="198">
        <v>17416400</v>
      </c>
      <c r="D239" s="199">
        <v>400</v>
      </c>
      <c r="E239" s="199" t="s">
        <v>15</v>
      </c>
      <c r="F239" s="265">
        <v>2296.7753846153851</v>
      </c>
      <c r="G239" s="266">
        <f t="shared" si="6"/>
        <v>2296.7753846153851</v>
      </c>
    </row>
    <row r="240" spans="2:7" ht="14.25" customHeight="1">
      <c r="B240" s="202"/>
      <c r="C240" s="198">
        <v>17416450</v>
      </c>
      <c r="D240" s="199">
        <v>450</v>
      </c>
      <c r="E240" s="199" t="s">
        <v>15</v>
      </c>
      <c r="F240" s="265">
        <v>3159.0609230769232</v>
      </c>
      <c r="G240" s="266">
        <f t="shared" si="6"/>
        <v>3159.0609230769232</v>
      </c>
    </row>
    <row r="241" spans="2:7" ht="14.25" customHeight="1">
      <c r="B241" s="202"/>
      <c r="C241" s="198">
        <v>17416500</v>
      </c>
      <c r="D241" s="199">
        <v>500</v>
      </c>
      <c r="E241" s="199" t="s">
        <v>15</v>
      </c>
      <c r="F241" s="265">
        <v>4511.6861538461544</v>
      </c>
      <c r="G241" s="266">
        <f t="shared" si="6"/>
        <v>4511.6861538461544</v>
      </c>
    </row>
    <row r="242" spans="2:7" ht="14.25" customHeight="1">
      <c r="B242" s="202"/>
      <c r="C242" s="973" t="s">
        <v>1450</v>
      </c>
      <c r="D242" s="973"/>
      <c r="E242" s="973"/>
      <c r="F242" s="973"/>
      <c r="G242" s="974"/>
    </row>
    <row r="243" spans="2:7" ht="14.25" customHeight="1">
      <c r="B243" s="202"/>
      <c r="C243" s="975"/>
      <c r="D243" s="975"/>
      <c r="E243" s="975"/>
      <c r="F243" s="975"/>
      <c r="G243" s="976"/>
    </row>
    <row r="244" spans="2:7" ht="14.25" customHeight="1">
      <c r="B244" s="192"/>
      <c r="C244" s="198">
        <v>17410090</v>
      </c>
      <c r="D244" s="199">
        <v>90</v>
      </c>
      <c r="E244" s="199">
        <v>16</v>
      </c>
      <c r="F244" s="265">
        <v>22.673419373136397</v>
      </c>
      <c r="G244" s="266">
        <f>F244*(100-$G$5)/100</f>
        <v>22.673419373136397</v>
      </c>
    </row>
    <row r="245" spans="2:7" ht="14.25" customHeight="1">
      <c r="B245" s="202"/>
      <c r="C245" s="198">
        <v>17410110</v>
      </c>
      <c r="D245" s="199">
        <v>110</v>
      </c>
      <c r="E245" s="199">
        <v>12</v>
      </c>
      <c r="F245" s="265">
        <v>45.538175618619938</v>
      </c>
      <c r="G245" s="266">
        <f t="shared" ref="G245:G258" si="7">F245*(100-$G$5)/100</f>
        <v>45.538175618619931</v>
      </c>
    </row>
    <row r="246" spans="2:7" ht="14.25" customHeight="1">
      <c r="B246" s="192"/>
      <c r="C246" s="198">
        <v>17410125</v>
      </c>
      <c r="D246" s="199">
        <v>125</v>
      </c>
      <c r="E246" s="199">
        <v>10</v>
      </c>
      <c r="F246" s="265">
        <v>64.707738516899283</v>
      </c>
      <c r="G246" s="266">
        <f t="shared" si="7"/>
        <v>64.707738516899283</v>
      </c>
    </row>
    <row r="247" spans="2:7" ht="14.25" customHeight="1">
      <c r="B247" s="202"/>
      <c r="C247" s="198">
        <v>17410140</v>
      </c>
      <c r="D247" s="199">
        <v>140</v>
      </c>
      <c r="E247" s="199">
        <v>8</v>
      </c>
      <c r="F247" s="265">
        <v>86.938691372732919</v>
      </c>
      <c r="G247" s="266">
        <f t="shared" si="7"/>
        <v>86.938691372732919</v>
      </c>
    </row>
    <row r="248" spans="2:7" ht="14.25" customHeight="1">
      <c r="B248" s="202"/>
      <c r="C248" s="198">
        <v>17410160</v>
      </c>
      <c r="D248" s="199">
        <v>160</v>
      </c>
      <c r="E248" s="199">
        <v>4</v>
      </c>
      <c r="F248" s="265">
        <v>92.343958016539702</v>
      </c>
      <c r="G248" s="266">
        <f t="shared" si="7"/>
        <v>92.343958016539716</v>
      </c>
    </row>
    <row r="249" spans="2:7" ht="14.25" customHeight="1">
      <c r="B249" s="202"/>
      <c r="C249" s="198">
        <v>17410180</v>
      </c>
      <c r="D249" s="199">
        <v>180</v>
      </c>
      <c r="E249" s="199">
        <v>4</v>
      </c>
      <c r="F249" s="265">
        <v>127.70540373719601</v>
      </c>
      <c r="G249" s="266">
        <f t="shared" si="7"/>
        <v>127.70540373719601</v>
      </c>
    </row>
    <row r="250" spans="2:7" ht="14.25" customHeight="1">
      <c r="B250" s="202"/>
      <c r="C250" s="198">
        <v>17410200</v>
      </c>
      <c r="D250" s="199">
        <v>200</v>
      </c>
      <c r="E250" s="199" t="s">
        <v>15</v>
      </c>
      <c r="F250" s="265">
        <v>175.0732381976355</v>
      </c>
      <c r="G250" s="266">
        <f t="shared" si="7"/>
        <v>175.0732381976355</v>
      </c>
    </row>
    <row r="251" spans="2:7" ht="14.25" customHeight="1">
      <c r="B251" s="202"/>
      <c r="C251" s="198">
        <v>17410225</v>
      </c>
      <c r="D251" s="199">
        <v>225</v>
      </c>
      <c r="E251" s="199" t="s">
        <v>15</v>
      </c>
      <c r="F251" s="265">
        <v>185.63264184029345</v>
      </c>
      <c r="G251" s="266">
        <f t="shared" si="7"/>
        <v>185.63264184029345</v>
      </c>
    </row>
    <row r="252" spans="2:7" ht="14.25" customHeight="1">
      <c r="B252" s="202"/>
      <c r="C252" s="198">
        <v>17410250</v>
      </c>
      <c r="D252" s="199">
        <v>250</v>
      </c>
      <c r="E252" s="199" t="s">
        <v>15</v>
      </c>
      <c r="F252" s="265">
        <v>289.7199003971391</v>
      </c>
      <c r="G252" s="266">
        <f t="shared" si="7"/>
        <v>289.7199003971391</v>
      </c>
    </row>
    <row r="253" spans="2:7" ht="14.25" customHeight="1">
      <c r="B253" s="202"/>
      <c r="C253" s="198">
        <v>17410280</v>
      </c>
      <c r="D253" s="199">
        <v>280</v>
      </c>
      <c r="E253" s="199" t="s">
        <v>15</v>
      </c>
      <c r="F253" s="265">
        <v>503.03659595515967</v>
      </c>
      <c r="G253" s="266">
        <f t="shared" si="7"/>
        <v>503.03659595515967</v>
      </c>
    </row>
    <row r="254" spans="2:7" ht="14.25" customHeight="1">
      <c r="B254" s="202"/>
      <c r="C254" s="198">
        <v>17410315</v>
      </c>
      <c r="D254" s="199">
        <v>315</v>
      </c>
      <c r="E254" s="199" t="s">
        <v>15</v>
      </c>
      <c r="F254" s="265">
        <v>682.96500728860383</v>
      </c>
      <c r="G254" s="266">
        <f t="shared" si="7"/>
        <v>682.96500728860383</v>
      </c>
    </row>
    <row r="255" spans="2:7" ht="14.25" customHeight="1">
      <c r="B255" s="202"/>
      <c r="C255" s="198">
        <v>17410355</v>
      </c>
      <c r="D255" s="199">
        <v>355</v>
      </c>
      <c r="E255" s="199" t="s">
        <v>15</v>
      </c>
      <c r="F255" s="265">
        <v>1634.6863384615385</v>
      </c>
      <c r="G255" s="266">
        <f t="shared" si="7"/>
        <v>1634.6863384615385</v>
      </c>
    </row>
    <row r="256" spans="2:7" ht="14.25" customHeight="1">
      <c r="B256" s="202"/>
      <c r="C256" s="198">
        <v>17410400</v>
      </c>
      <c r="D256" s="199">
        <v>400</v>
      </c>
      <c r="E256" s="199" t="s">
        <v>15</v>
      </c>
      <c r="F256" s="265">
        <v>2181.9366153846154</v>
      </c>
      <c r="G256" s="266">
        <f t="shared" si="7"/>
        <v>2181.9366153846154</v>
      </c>
    </row>
    <row r="257" spans="2:7" ht="14.25" customHeight="1">
      <c r="B257" s="202"/>
      <c r="C257" s="198">
        <v>17410450</v>
      </c>
      <c r="D257" s="199">
        <v>450</v>
      </c>
      <c r="E257" s="199" t="s">
        <v>15</v>
      </c>
      <c r="F257" s="265">
        <v>3001.1078769230771</v>
      </c>
      <c r="G257" s="266">
        <f t="shared" si="7"/>
        <v>3001.1078769230771</v>
      </c>
    </row>
    <row r="258" spans="2:7" ht="14.25" customHeight="1">
      <c r="B258" s="202"/>
      <c r="C258" s="198">
        <v>17410500</v>
      </c>
      <c r="D258" s="199">
        <v>500</v>
      </c>
      <c r="E258" s="199" t="s">
        <v>15</v>
      </c>
      <c r="F258" s="265">
        <v>4286.1018461538461</v>
      </c>
      <c r="G258" s="266">
        <f t="shared" si="7"/>
        <v>4286.1018461538461</v>
      </c>
    </row>
    <row r="259" spans="2:7" ht="14.25" customHeight="1" thickBot="1">
      <c r="B259" s="228"/>
      <c r="C259" s="229"/>
      <c r="D259" s="230"/>
      <c r="E259" s="230"/>
      <c r="F259" s="231"/>
      <c r="G259" s="232"/>
    </row>
    <row r="260" spans="2:7" ht="12" customHeight="1" thickBot="1">
      <c r="B260" s="233"/>
      <c r="C260" s="234"/>
      <c r="D260" s="235"/>
      <c r="E260" s="235"/>
      <c r="F260" s="236"/>
      <c r="G260" s="237"/>
    </row>
    <row r="261" spans="2:7" ht="14.25" customHeight="1">
      <c r="B261" s="191"/>
      <c r="C261" s="979" t="s">
        <v>1497</v>
      </c>
      <c r="D261" s="979"/>
      <c r="E261" s="979"/>
      <c r="F261" s="979"/>
      <c r="G261" s="980"/>
    </row>
    <row r="262" spans="2:7" ht="14.25" customHeight="1">
      <c r="B262" s="192"/>
      <c r="C262" s="975"/>
      <c r="D262" s="975"/>
      <c r="E262" s="975"/>
      <c r="F262" s="975"/>
      <c r="G262" s="976"/>
    </row>
    <row r="263" spans="2:7" ht="14.25" customHeight="1">
      <c r="B263" s="192"/>
      <c r="C263" s="238">
        <v>17516020</v>
      </c>
      <c r="D263" s="239">
        <v>20</v>
      </c>
      <c r="E263" s="239" t="s">
        <v>15</v>
      </c>
      <c r="F263" s="243" t="s">
        <v>1459</v>
      </c>
      <c r="G263" s="241" t="s">
        <v>1459</v>
      </c>
    </row>
    <row r="264" spans="2:7" ht="14.25" customHeight="1">
      <c r="B264" s="2" t="s">
        <v>1455</v>
      </c>
      <c r="C264" s="198">
        <v>17516025</v>
      </c>
      <c r="D264" s="199">
        <v>25</v>
      </c>
      <c r="E264" s="199" t="s">
        <v>15</v>
      </c>
      <c r="F264" s="265">
        <v>3.9777928724800704</v>
      </c>
      <c r="G264" s="266">
        <f t="shared" ref="G264:G280" si="8">F264*(100-$G$5)/100</f>
        <v>3.9777928724800704</v>
      </c>
    </row>
    <row r="265" spans="2:7" ht="14.25" customHeight="1">
      <c r="B265" s="192"/>
      <c r="C265" s="198">
        <v>17516032</v>
      </c>
      <c r="D265" s="199">
        <v>32</v>
      </c>
      <c r="E265" s="199" t="s">
        <v>15</v>
      </c>
      <c r="F265" s="265">
        <v>6.7471423406623972</v>
      </c>
      <c r="G265" s="266">
        <f t="shared" si="8"/>
        <v>6.7471423406623963</v>
      </c>
    </row>
    <row r="266" spans="2:7" ht="14.25" customHeight="1">
      <c r="B266" s="204"/>
      <c r="C266" s="198">
        <v>17516040</v>
      </c>
      <c r="D266" s="199">
        <v>40</v>
      </c>
      <c r="E266" s="199" t="s">
        <v>15</v>
      </c>
      <c r="F266" s="265">
        <v>7.4017158513236749</v>
      </c>
      <c r="G266" s="266">
        <f t="shared" si="8"/>
        <v>7.4017158513236749</v>
      </c>
    </row>
    <row r="267" spans="2:7" ht="14.25" customHeight="1">
      <c r="B267" s="204"/>
      <c r="C267" s="198">
        <v>17516050</v>
      </c>
      <c r="D267" s="199">
        <v>50</v>
      </c>
      <c r="E267" s="199" t="s">
        <v>15</v>
      </c>
      <c r="F267" s="265">
        <v>9.7178990428943486</v>
      </c>
      <c r="G267" s="266">
        <f t="shared" si="8"/>
        <v>9.7178990428943486</v>
      </c>
    </row>
    <row r="268" spans="2:7" ht="14.25" customHeight="1">
      <c r="B268" s="204"/>
      <c r="C268" s="198">
        <v>17516063</v>
      </c>
      <c r="D268" s="199">
        <v>63</v>
      </c>
      <c r="E268" s="199" t="s">
        <v>15</v>
      </c>
      <c r="F268" s="265">
        <v>14.740491942006845</v>
      </c>
      <c r="G268" s="266">
        <f t="shared" si="8"/>
        <v>14.740491942006845</v>
      </c>
    </row>
    <row r="269" spans="2:7" ht="14.25" customHeight="1">
      <c r="B269" s="204"/>
      <c r="C269" s="198">
        <v>17516075</v>
      </c>
      <c r="D269" s="199">
        <v>75</v>
      </c>
      <c r="E269" s="199" t="s">
        <v>15</v>
      </c>
      <c r="F269" s="265">
        <v>19.775672793247441</v>
      </c>
      <c r="G269" s="266">
        <f t="shared" si="8"/>
        <v>19.775672793247441</v>
      </c>
    </row>
    <row r="270" spans="2:7" ht="14.25" customHeight="1">
      <c r="B270" s="204"/>
      <c r="C270" s="198">
        <v>17516090</v>
      </c>
      <c r="D270" s="199">
        <v>90</v>
      </c>
      <c r="E270" s="199" t="s">
        <v>15</v>
      </c>
      <c r="F270" s="265">
        <v>24.269571702979672</v>
      </c>
      <c r="G270" s="266">
        <f t="shared" si="8"/>
        <v>24.269571702979668</v>
      </c>
    </row>
    <row r="271" spans="2:7" ht="14.25" customHeight="1">
      <c r="B271" s="204"/>
      <c r="C271" s="198">
        <v>17516110</v>
      </c>
      <c r="D271" s="199">
        <v>110</v>
      </c>
      <c r="E271" s="199" t="s">
        <v>15</v>
      </c>
      <c r="F271" s="265">
        <v>43.503962554718754</v>
      </c>
      <c r="G271" s="266">
        <f t="shared" si="8"/>
        <v>43.503962554718754</v>
      </c>
    </row>
    <row r="272" spans="2:7" ht="14.25" customHeight="1">
      <c r="B272" s="204"/>
      <c r="C272" s="198">
        <v>17516125</v>
      </c>
      <c r="D272" s="199">
        <v>125</v>
      </c>
      <c r="E272" s="199" t="s">
        <v>15</v>
      </c>
      <c r="F272" s="265">
        <v>66.980493273628028</v>
      </c>
      <c r="G272" s="266">
        <f t="shared" si="8"/>
        <v>66.980493273628028</v>
      </c>
    </row>
    <row r="273" spans="2:7" ht="14.25" customHeight="1">
      <c r="B273" s="204"/>
      <c r="C273" s="198">
        <v>17516140</v>
      </c>
      <c r="D273" s="199">
        <v>140</v>
      </c>
      <c r="E273" s="199" t="s">
        <v>15</v>
      </c>
      <c r="F273" s="265">
        <v>87.347799816896227</v>
      </c>
      <c r="G273" s="266">
        <f t="shared" si="8"/>
        <v>87.347799816896227</v>
      </c>
    </row>
    <row r="274" spans="2:7" ht="14.25" customHeight="1">
      <c r="B274" s="204"/>
      <c r="C274" s="198">
        <v>17516160</v>
      </c>
      <c r="D274" s="199">
        <v>160</v>
      </c>
      <c r="E274" s="199" t="s">
        <v>15</v>
      </c>
      <c r="F274" s="265">
        <v>92.634739710698852</v>
      </c>
      <c r="G274" s="266">
        <f t="shared" si="8"/>
        <v>92.634739710698852</v>
      </c>
    </row>
    <row r="275" spans="2:7" ht="14.25" customHeight="1">
      <c r="B275" s="204"/>
      <c r="C275" s="198">
        <v>17516180</v>
      </c>
      <c r="D275" s="199">
        <v>180</v>
      </c>
      <c r="E275" s="199" t="s">
        <v>15</v>
      </c>
      <c r="F275" s="265">
        <v>107.5136991261148</v>
      </c>
      <c r="G275" s="266">
        <f t="shared" si="8"/>
        <v>107.5136991261148</v>
      </c>
    </row>
    <row r="276" spans="2:7" ht="14.25" customHeight="1">
      <c r="B276" s="204"/>
      <c r="C276" s="198">
        <v>17516200</v>
      </c>
      <c r="D276" s="199">
        <v>200</v>
      </c>
      <c r="E276" s="199" t="s">
        <v>15</v>
      </c>
      <c r="F276" s="265">
        <v>146.80069771791958</v>
      </c>
      <c r="G276" s="266">
        <f t="shared" si="8"/>
        <v>146.80069771791958</v>
      </c>
    </row>
    <row r="277" spans="2:7" ht="14.25" customHeight="1">
      <c r="B277" s="204"/>
      <c r="C277" s="198">
        <v>17516225</v>
      </c>
      <c r="D277" s="199">
        <v>225</v>
      </c>
      <c r="E277" s="199" t="s">
        <v>15</v>
      </c>
      <c r="F277" s="265">
        <v>175.75298761255297</v>
      </c>
      <c r="G277" s="266">
        <f t="shared" si="8"/>
        <v>175.75298761255297</v>
      </c>
    </row>
    <row r="278" spans="2:7" ht="14.25" customHeight="1">
      <c r="B278" s="204"/>
      <c r="C278" s="198">
        <v>17516250</v>
      </c>
      <c r="D278" s="199">
        <v>250</v>
      </c>
      <c r="E278" s="199" t="s">
        <v>15</v>
      </c>
      <c r="F278" s="265">
        <v>253.31994862591435</v>
      </c>
      <c r="G278" s="266">
        <f t="shared" si="8"/>
        <v>253.31994862591438</v>
      </c>
    </row>
    <row r="279" spans="2:7" ht="14.25" customHeight="1">
      <c r="B279" s="204"/>
      <c r="C279" s="198">
        <v>17516280</v>
      </c>
      <c r="D279" s="199">
        <v>280</v>
      </c>
      <c r="E279" s="199" t="s">
        <v>15</v>
      </c>
      <c r="F279" s="265">
        <v>496.40589217168224</v>
      </c>
      <c r="G279" s="266">
        <f t="shared" si="8"/>
        <v>496.40589217168218</v>
      </c>
    </row>
    <row r="280" spans="2:7" ht="14.25" customHeight="1">
      <c r="B280" s="204"/>
      <c r="C280" s="198">
        <v>17516315</v>
      </c>
      <c r="D280" s="199">
        <v>315</v>
      </c>
      <c r="E280" s="199" t="s">
        <v>15</v>
      </c>
      <c r="F280" s="265">
        <v>710.64024943984145</v>
      </c>
      <c r="G280" s="266">
        <f t="shared" si="8"/>
        <v>710.64024943984145</v>
      </c>
    </row>
    <row r="281" spans="2:7" ht="14.25" customHeight="1">
      <c r="B281" s="204"/>
      <c r="C281" s="198">
        <v>17516355</v>
      </c>
      <c r="D281" s="199">
        <v>355</v>
      </c>
      <c r="E281" s="199" t="s">
        <v>15</v>
      </c>
      <c r="F281" s="265">
        <v>1638.1403076923077</v>
      </c>
      <c r="G281" s="266">
        <f>F281*(100-$G$5)/100</f>
        <v>1638.1403076923077</v>
      </c>
    </row>
    <row r="282" spans="2:7" ht="14.25" customHeight="1">
      <c r="B282" s="204"/>
      <c r="C282" s="973" t="s">
        <v>1450</v>
      </c>
      <c r="D282" s="973"/>
      <c r="E282" s="973"/>
      <c r="F282" s="973"/>
      <c r="G282" s="974"/>
    </row>
    <row r="283" spans="2:7" ht="14.25" customHeight="1">
      <c r="B283" s="204"/>
      <c r="C283" s="975"/>
      <c r="D283" s="975"/>
      <c r="E283" s="975"/>
      <c r="F283" s="975"/>
      <c r="G283" s="976"/>
    </row>
    <row r="284" spans="2:7" ht="14.25" customHeight="1">
      <c r="B284" s="192"/>
      <c r="C284" s="198">
        <v>17510090</v>
      </c>
      <c r="D284" s="199">
        <v>90</v>
      </c>
      <c r="E284" s="199" t="s">
        <v>15</v>
      </c>
      <c r="F284" s="265">
        <v>23.056093117830688</v>
      </c>
      <c r="G284" s="266">
        <f t="shared" ref="G284:G294" si="9">F284*(100-$G$5)/100</f>
        <v>23.056093117830688</v>
      </c>
    </row>
    <row r="285" spans="2:7" ht="14.25" customHeight="1">
      <c r="B285" s="204"/>
      <c r="C285" s="198">
        <v>17510110</v>
      </c>
      <c r="D285" s="199">
        <v>110</v>
      </c>
      <c r="E285" s="199" t="s">
        <v>15</v>
      </c>
      <c r="F285" s="265">
        <v>41.328764426982808</v>
      </c>
      <c r="G285" s="266">
        <f t="shared" si="9"/>
        <v>41.328764426982808</v>
      </c>
    </row>
    <row r="286" spans="2:7" ht="14.25" customHeight="1">
      <c r="B286" s="192"/>
      <c r="C286" s="198">
        <v>17510125</v>
      </c>
      <c r="D286" s="199">
        <v>125</v>
      </c>
      <c r="E286" s="199" t="s">
        <v>15</v>
      </c>
      <c r="F286" s="265">
        <v>63.631468609946623</v>
      </c>
      <c r="G286" s="266">
        <f t="shared" si="9"/>
        <v>63.631468609946623</v>
      </c>
    </row>
    <row r="287" spans="2:7" ht="14.25" customHeight="1">
      <c r="B287" s="204"/>
      <c r="C287" s="198">
        <v>17510140</v>
      </c>
      <c r="D287" s="199">
        <v>140</v>
      </c>
      <c r="E287" s="199" t="s">
        <v>15</v>
      </c>
      <c r="F287" s="265">
        <v>82.980409826051414</v>
      </c>
      <c r="G287" s="266">
        <f t="shared" si="9"/>
        <v>82.980409826051414</v>
      </c>
    </row>
    <row r="288" spans="2:7" ht="14.25" customHeight="1">
      <c r="B288" s="204"/>
      <c r="C288" s="198">
        <v>17510160</v>
      </c>
      <c r="D288" s="199">
        <v>160</v>
      </c>
      <c r="E288" s="199" t="s">
        <v>15</v>
      </c>
      <c r="F288" s="265">
        <v>88.00300272516391</v>
      </c>
      <c r="G288" s="266">
        <f t="shared" si="9"/>
        <v>88.00300272516391</v>
      </c>
    </row>
    <row r="289" spans="2:7" ht="14.25" customHeight="1">
      <c r="B289" s="204"/>
      <c r="C289" s="198">
        <v>17510180</v>
      </c>
      <c r="D289" s="199">
        <v>180</v>
      </c>
      <c r="E289" s="199" t="s">
        <v>15</v>
      </c>
      <c r="F289" s="265">
        <v>102.13801416980905</v>
      </c>
      <c r="G289" s="266">
        <f t="shared" si="9"/>
        <v>102.13801416980905</v>
      </c>
    </row>
    <row r="290" spans="2:7" ht="14.25" customHeight="1">
      <c r="B290" s="204"/>
      <c r="C290" s="198">
        <v>17510200</v>
      </c>
      <c r="D290" s="199">
        <v>200</v>
      </c>
      <c r="E290" s="199" t="s">
        <v>15</v>
      </c>
      <c r="F290" s="265">
        <v>139.46066283202359</v>
      </c>
      <c r="G290" s="266">
        <f t="shared" si="9"/>
        <v>139.46066283202359</v>
      </c>
    </row>
    <row r="291" spans="2:7" ht="14.25" customHeight="1">
      <c r="B291" s="204"/>
      <c r="C291" s="198">
        <v>17510225</v>
      </c>
      <c r="D291" s="199">
        <v>225</v>
      </c>
      <c r="E291" s="199" t="s">
        <v>15</v>
      </c>
      <c r="F291" s="265">
        <v>166.96533823192533</v>
      </c>
      <c r="G291" s="266">
        <f t="shared" si="9"/>
        <v>166.96533823192533</v>
      </c>
    </row>
    <row r="292" spans="2:7" ht="14.25" customHeight="1">
      <c r="B292" s="204"/>
      <c r="C292" s="198">
        <v>17510250</v>
      </c>
      <c r="D292" s="199">
        <v>250</v>
      </c>
      <c r="E292" s="199" t="s">
        <v>15</v>
      </c>
      <c r="F292" s="265">
        <v>240.6539511946186</v>
      </c>
      <c r="G292" s="266">
        <f t="shared" si="9"/>
        <v>240.6539511946186</v>
      </c>
    </row>
    <row r="293" spans="2:7" ht="14.25" customHeight="1">
      <c r="B293" s="204"/>
      <c r="C293" s="198">
        <v>17510280</v>
      </c>
      <c r="D293" s="199">
        <v>280</v>
      </c>
      <c r="E293" s="199" t="s">
        <v>15</v>
      </c>
      <c r="F293" s="265">
        <v>471.58559756309813</v>
      </c>
      <c r="G293" s="266">
        <f t="shared" si="9"/>
        <v>471.58559756309813</v>
      </c>
    </row>
    <row r="294" spans="2:7" ht="14.25" customHeight="1">
      <c r="B294" s="204"/>
      <c r="C294" s="198">
        <v>17510315</v>
      </c>
      <c r="D294" s="199">
        <v>315</v>
      </c>
      <c r="E294" s="199" t="s">
        <v>15</v>
      </c>
      <c r="F294" s="265">
        <v>675.10823696784928</v>
      </c>
      <c r="G294" s="266">
        <f t="shared" si="9"/>
        <v>675.10823696784928</v>
      </c>
    </row>
    <row r="295" spans="2:7" ht="14.25" customHeight="1" thickBot="1">
      <c r="B295" s="209"/>
      <c r="C295" s="229"/>
      <c r="D295" s="230"/>
      <c r="E295" s="230"/>
      <c r="F295" s="231"/>
      <c r="G295" s="232"/>
    </row>
    <row r="296" spans="2:7" ht="12" customHeight="1" thickBot="1">
      <c r="C296" s="214"/>
      <c r="E296" s="186"/>
      <c r="F296" s="215"/>
      <c r="G296" s="216"/>
    </row>
    <row r="297" spans="2:7" ht="14.25" customHeight="1">
      <c r="B297" s="191"/>
      <c r="C297" s="979" t="s">
        <v>1497</v>
      </c>
      <c r="D297" s="979"/>
      <c r="E297" s="979"/>
      <c r="F297" s="979"/>
      <c r="G297" s="980"/>
    </row>
    <row r="298" spans="2:7" ht="14.25" customHeight="1">
      <c r="B298" s="192"/>
      <c r="C298" s="975"/>
      <c r="D298" s="975"/>
      <c r="E298" s="975"/>
      <c r="F298" s="975"/>
      <c r="G298" s="976"/>
    </row>
    <row r="299" spans="2:7" ht="14.25" customHeight="1">
      <c r="B299" s="202"/>
      <c r="C299" s="198" t="s">
        <v>702</v>
      </c>
      <c r="D299" s="199">
        <v>75</v>
      </c>
      <c r="E299" s="199" t="s">
        <v>15</v>
      </c>
      <c r="F299" s="200">
        <v>78.09418844521214</v>
      </c>
      <c r="G299" s="201">
        <f>F299*(100-$G$5)/100</f>
        <v>78.09418844521214</v>
      </c>
    </row>
    <row r="300" spans="2:7" ht="14.25" customHeight="1">
      <c r="B300" s="4" t="s">
        <v>1456</v>
      </c>
      <c r="C300" s="198" t="s">
        <v>703</v>
      </c>
      <c r="D300" s="199">
        <v>90</v>
      </c>
      <c r="E300" s="199" t="s">
        <v>15</v>
      </c>
      <c r="F300" s="200">
        <v>80.437014098568497</v>
      </c>
      <c r="G300" s="201">
        <f t="shared" ref="G300:G307" si="10">F300*(100-$G$5)/100</f>
        <v>80.437014098568497</v>
      </c>
    </row>
    <row r="301" spans="2:7" ht="14.25" customHeight="1">
      <c r="B301" s="202"/>
      <c r="C301" s="198" t="s">
        <v>704</v>
      </c>
      <c r="D301" s="199">
        <v>110</v>
      </c>
      <c r="E301" s="199" t="s">
        <v>15</v>
      </c>
      <c r="F301" s="200">
        <v>90.205264949975259</v>
      </c>
      <c r="G301" s="201">
        <f t="shared" si="10"/>
        <v>90.205264949975259</v>
      </c>
    </row>
    <row r="302" spans="2:7" ht="14.25" customHeight="1">
      <c r="B302" s="202"/>
      <c r="C302" s="198" t="s">
        <v>705</v>
      </c>
      <c r="D302" s="199">
        <v>125</v>
      </c>
      <c r="E302" s="199" t="s">
        <v>15</v>
      </c>
      <c r="F302" s="200">
        <v>112.80063901991744</v>
      </c>
      <c r="G302" s="201">
        <f t="shared" si="10"/>
        <v>112.80063901991744</v>
      </c>
    </row>
    <row r="303" spans="2:7" ht="14.25" customHeight="1">
      <c r="B303" s="202"/>
      <c r="C303" s="198" t="s">
        <v>706</v>
      </c>
      <c r="D303" s="199">
        <v>140</v>
      </c>
      <c r="E303" s="199" t="s">
        <v>15</v>
      </c>
      <c r="F303" s="200">
        <v>140.84659636132756</v>
      </c>
      <c r="G303" s="201">
        <f t="shared" si="10"/>
        <v>140.84659636132756</v>
      </c>
    </row>
    <row r="304" spans="2:7" ht="14.25" customHeight="1">
      <c r="B304" s="202"/>
      <c r="C304" s="198" t="s">
        <v>707</v>
      </c>
      <c r="D304" s="199">
        <v>160</v>
      </c>
      <c r="E304" s="199" t="s">
        <v>15</v>
      </c>
      <c r="F304" s="200">
        <v>173.02140200075496</v>
      </c>
      <c r="G304" s="201">
        <f t="shared" si="10"/>
        <v>173.02140200075496</v>
      </c>
    </row>
    <row r="305" spans="2:7" ht="14.25" customHeight="1">
      <c r="B305" s="202"/>
      <c r="C305" s="198" t="s">
        <v>708</v>
      </c>
      <c r="D305" s="199">
        <v>180</v>
      </c>
      <c r="E305" s="199" t="s">
        <v>15</v>
      </c>
      <c r="F305" s="200">
        <v>239.00744705626295</v>
      </c>
      <c r="G305" s="201">
        <f t="shared" si="10"/>
        <v>239.00744705626295</v>
      </c>
    </row>
    <row r="306" spans="2:7" ht="14.25" customHeight="1">
      <c r="B306" s="202"/>
      <c r="C306" s="198" t="s">
        <v>709</v>
      </c>
      <c r="D306" s="199">
        <v>200</v>
      </c>
      <c r="E306" s="199" t="s">
        <v>15</v>
      </c>
      <c r="F306" s="200">
        <v>260.97342351980006</v>
      </c>
      <c r="G306" s="201">
        <f t="shared" si="10"/>
        <v>260.97342351980006</v>
      </c>
    </row>
    <row r="307" spans="2:7" ht="14.25" customHeight="1">
      <c r="B307" s="202"/>
      <c r="C307" s="198" t="s">
        <v>710</v>
      </c>
      <c r="D307" s="199">
        <v>225</v>
      </c>
      <c r="E307" s="199" t="s">
        <v>15</v>
      </c>
      <c r="F307" s="200">
        <v>356.62927174124326</v>
      </c>
      <c r="G307" s="201">
        <f t="shared" si="10"/>
        <v>356.62927174124326</v>
      </c>
    </row>
    <row r="308" spans="2:7" ht="12" customHeight="1">
      <c r="B308" s="192"/>
      <c r="C308" s="973" t="s">
        <v>1450</v>
      </c>
      <c r="D308" s="973"/>
      <c r="E308" s="973"/>
      <c r="F308" s="973"/>
      <c r="G308" s="974"/>
    </row>
    <row r="309" spans="2:7" ht="14.25" customHeight="1">
      <c r="B309" s="192"/>
      <c r="C309" s="975"/>
      <c r="D309" s="975"/>
      <c r="E309" s="975"/>
      <c r="F309" s="975"/>
      <c r="G309" s="976"/>
    </row>
    <row r="310" spans="2:7" ht="14.25" customHeight="1">
      <c r="B310" s="202"/>
      <c r="C310" s="198" t="s">
        <v>711</v>
      </c>
      <c r="D310" s="199">
        <v>75</v>
      </c>
      <c r="E310" s="199" t="s">
        <v>15</v>
      </c>
      <c r="F310" s="200">
        <v>74.189479022951531</v>
      </c>
      <c r="G310" s="201">
        <f>F310*(100-$G$5)/100</f>
        <v>74.189479022951531</v>
      </c>
    </row>
    <row r="311" spans="2:7" ht="14.25" customHeight="1">
      <c r="B311" s="202"/>
      <c r="C311" s="198" t="s">
        <v>712</v>
      </c>
      <c r="D311" s="199">
        <v>90</v>
      </c>
      <c r="E311" s="199" t="s">
        <v>15</v>
      </c>
      <c r="F311" s="200">
        <v>76.415163393640086</v>
      </c>
      <c r="G311" s="201">
        <f t="shared" ref="G311:G318" si="11">F311*(100-$G$5)/100</f>
        <v>76.415163393640086</v>
      </c>
    </row>
    <row r="312" spans="2:7" ht="14.25" customHeight="1">
      <c r="B312" s="202"/>
      <c r="C312" s="198" t="s">
        <v>713</v>
      </c>
      <c r="D312" s="199">
        <v>110</v>
      </c>
      <c r="E312" s="199" t="s">
        <v>15</v>
      </c>
      <c r="F312" s="200">
        <v>85.695001702476489</v>
      </c>
      <c r="G312" s="201">
        <f t="shared" si="11"/>
        <v>85.695001702476489</v>
      </c>
    </row>
    <row r="313" spans="2:7" ht="14.25" customHeight="1">
      <c r="B313" s="202"/>
      <c r="C313" s="198" t="s">
        <v>714</v>
      </c>
      <c r="D313" s="199">
        <v>125</v>
      </c>
      <c r="E313" s="199" t="s">
        <v>15</v>
      </c>
      <c r="F313" s="200">
        <v>107.16060706892156</v>
      </c>
      <c r="G313" s="201">
        <f t="shared" si="11"/>
        <v>107.16060706892156</v>
      </c>
    </row>
    <row r="314" spans="2:7" ht="14.25" customHeight="1">
      <c r="B314" s="202"/>
      <c r="C314" s="198" t="s">
        <v>715</v>
      </c>
      <c r="D314" s="199">
        <v>140</v>
      </c>
      <c r="E314" s="199" t="s">
        <v>15</v>
      </c>
      <c r="F314" s="200">
        <v>133.80426654326118</v>
      </c>
      <c r="G314" s="201">
        <f t="shared" si="11"/>
        <v>133.80426654326118</v>
      </c>
    </row>
    <row r="315" spans="2:7" ht="14.25" customHeight="1">
      <c r="B315" s="202"/>
      <c r="C315" s="198" t="s">
        <v>716</v>
      </c>
      <c r="D315" s="199">
        <v>160</v>
      </c>
      <c r="E315" s="199" t="s">
        <v>15</v>
      </c>
      <c r="F315" s="200">
        <v>164.37033190071719</v>
      </c>
      <c r="G315" s="201">
        <f t="shared" si="11"/>
        <v>164.37033190071716</v>
      </c>
    </row>
    <row r="316" spans="2:7" ht="14.25" customHeight="1">
      <c r="B316" s="202"/>
      <c r="C316" s="198" t="s">
        <v>717</v>
      </c>
      <c r="D316" s="199">
        <v>180</v>
      </c>
      <c r="E316" s="199" t="s">
        <v>15</v>
      </c>
      <c r="F316" s="200">
        <v>227.05707470344979</v>
      </c>
      <c r="G316" s="201">
        <f t="shared" si="11"/>
        <v>227.05707470344979</v>
      </c>
    </row>
    <row r="317" spans="2:7" ht="14.25" customHeight="1">
      <c r="B317" s="202"/>
      <c r="C317" s="198" t="s">
        <v>718</v>
      </c>
      <c r="D317" s="199">
        <v>200</v>
      </c>
      <c r="E317" s="199" t="s">
        <v>15</v>
      </c>
      <c r="F317" s="200">
        <v>247.92475234381004</v>
      </c>
      <c r="G317" s="201">
        <f t="shared" si="11"/>
        <v>247.92475234381004</v>
      </c>
    </row>
    <row r="318" spans="2:7" ht="14.25" customHeight="1">
      <c r="B318" s="202"/>
      <c r="C318" s="198" t="s">
        <v>719</v>
      </c>
      <c r="D318" s="199">
        <v>225</v>
      </c>
      <c r="E318" s="199" t="s">
        <v>15</v>
      </c>
      <c r="F318" s="200">
        <v>338.79780815418104</v>
      </c>
      <c r="G318" s="201">
        <f t="shared" si="11"/>
        <v>338.79780815418104</v>
      </c>
    </row>
    <row r="319" spans="2:7" ht="14.25" customHeight="1" thickBot="1">
      <c r="B319" s="228"/>
      <c r="C319" s="229"/>
      <c r="D319" s="230"/>
      <c r="E319" s="230"/>
      <c r="F319" s="231"/>
      <c r="G319" s="232"/>
    </row>
    <row r="320" spans="2:7" ht="14.25" customHeight="1" thickBot="1">
      <c r="B320" s="233"/>
      <c r="C320" s="234"/>
      <c r="D320" s="235"/>
      <c r="E320" s="235"/>
      <c r="F320" s="236"/>
      <c r="G320" s="237"/>
    </row>
    <row r="321" spans="2:7" ht="14.25" customHeight="1">
      <c r="B321" s="191"/>
      <c r="C321" s="979" t="s">
        <v>1497</v>
      </c>
      <c r="D321" s="979"/>
      <c r="E321" s="979"/>
      <c r="F321" s="979"/>
      <c r="G321" s="980"/>
    </row>
    <row r="322" spans="2:7" ht="14.25" customHeight="1">
      <c r="B322" s="244"/>
      <c r="C322" s="975"/>
      <c r="D322" s="975"/>
      <c r="E322" s="975"/>
      <c r="F322" s="975"/>
      <c r="G322" s="976"/>
    </row>
    <row r="323" spans="2:7" ht="14.25" customHeight="1">
      <c r="B323" s="244"/>
      <c r="C323" s="198">
        <v>17216020</v>
      </c>
      <c r="D323" s="199">
        <v>20</v>
      </c>
      <c r="E323" s="199" t="s">
        <v>15</v>
      </c>
      <c r="F323" s="265">
        <v>7.7415905587824154</v>
      </c>
      <c r="G323" s="266">
        <f>F323*(100-$G$5)/100</f>
        <v>7.7415905587824163</v>
      </c>
    </row>
    <row r="324" spans="2:7" ht="14.25" customHeight="1">
      <c r="B324" s="4" t="s">
        <v>1458</v>
      </c>
      <c r="C324" s="198">
        <v>17216025</v>
      </c>
      <c r="D324" s="199">
        <v>25</v>
      </c>
      <c r="E324" s="199" t="s">
        <v>15</v>
      </c>
      <c r="F324" s="265">
        <v>7.7415905587824154</v>
      </c>
      <c r="G324" s="266">
        <f t="shared" ref="G324:G342" si="12">F324*(100-$G$5)/100</f>
        <v>7.7415905587824163</v>
      </c>
    </row>
    <row r="325" spans="2:7" ht="14.25" customHeight="1">
      <c r="B325" s="244"/>
      <c r="C325" s="198">
        <v>17216032</v>
      </c>
      <c r="D325" s="199">
        <v>32</v>
      </c>
      <c r="E325" s="199" t="s">
        <v>15</v>
      </c>
      <c r="F325" s="265">
        <v>8.0059375534725472</v>
      </c>
      <c r="G325" s="266">
        <f t="shared" si="12"/>
        <v>8.0059375534725472</v>
      </c>
    </row>
    <row r="326" spans="2:7" ht="14.25" customHeight="1">
      <c r="B326" s="244"/>
      <c r="C326" s="198">
        <v>17216040</v>
      </c>
      <c r="D326" s="199">
        <v>40</v>
      </c>
      <c r="E326" s="199" t="s">
        <v>15</v>
      </c>
      <c r="F326" s="265">
        <v>9.8563665163034688</v>
      </c>
      <c r="G326" s="266">
        <f t="shared" si="12"/>
        <v>9.8563665163034688</v>
      </c>
    </row>
    <row r="327" spans="2:7" ht="14.25" customHeight="1">
      <c r="B327" s="244"/>
      <c r="C327" s="198">
        <v>17216050</v>
      </c>
      <c r="D327" s="199">
        <v>50</v>
      </c>
      <c r="E327" s="199" t="s">
        <v>15</v>
      </c>
      <c r="F327" s="265">
        <v>12.034082234465023</v>
      </c>
      <c r="G327" s="266">
        <f t="shared" si="12"/>
        <v>12.034082234465023</v>
      </c>
    </row>
    <row r="328" spans="2:7" ht="14.25" customHeight="1">
      <c r="B328" s="244"/>
      <c r="C328" s="198">
        <v>17216063</v>
      </c>
      <c r="D328" s="199">
        <v>63</v>
      </c>
      <c r="E328" s="199">
        <v>8</v>
      </c>
      <c r="F328" s="265">
        <v>16.137754628226109</v>
      </c>
      <c r="G328" s="266">
        <f t="shared" si="12"/>
        <v>16.137754628226109</v>
      </c>
    </row>
    <row r="329" spans="2:7" ht="14.25" customHeight="1">
      <c r="B329" s="244"/>
      <c r="C329" s="198">
        <v>17216075</v>
      </c>
      <c r="D329" s="199">
        <v>75</v>
      </c>
      <c r="E329" s="199">
        <v>12</v>
      </c>
      <c r="F329" s="265">
        <v>22.746429495479397</v>
      </c>
      <c r="G329" s="266">
        <f t="shared" si="12"/>
        <v>22.746429495479397</v>
      </c>
    </row>
    <row r="330" spans="2:7" ht="14.25" customHeight="1">
      <c r="B330" s="244"/>
      <c r="C330" s="198">
        <v>17216090</v>
      </c>
      <c r="D330" s="199">
        <v>90</v>
      </c>
      <c r="E330" s="199">
        <v>10</v>
      </c>
      <c r="F330" s="265">
        <v>36.832347926824959</v>
      </c>
      <c r="G330" s="266">
        <f t="shared" si="12"/>
        <v>36.832347926824959</v>
      </c>
    </row>
    <row r="331" spans="2:7" ht="14.25" customHeight="1">
      <c r="B331" s="244"/>
      <c r="C331" s="198">
        <v>17216110</v>
      </c>
      <c r="D331" s="199">
        <v>110</v>
      </c>
      <c r="E331" s="199">
        <v>10</v>
      </c>
      <c r="F331" s="265">
        <v>54.153370055092608</v>
      </c>
      <c r="G331" s="266">
        <f t="shared" si="12"/>
        <v>54.153370055092608</v>
      </c>
    </row>
    <row r="332" spans="2:7" ht="14.25" customHeight="1">
      <c r="B332" s="244"/>
      <c r="C332" s="198">
        <v>17216125</v>
      </c>
      <c r="D332" s="199">
        <v>125</v>
      </c>
      <c r="E332" s="199">
        <v>8</v>
      </c>
      <c r="F332" s="265">
        <v>78.561409231481392</v>
      </c>
      <c r="G332" s="266">
        <f t="shared" si="12"/>
        <v>78.561409231481392</v>
      </c>
    </row>
    <row r="333" spans="2:7" ht="14.25" customHeight="1">
      <c r="B333" s="244"/>
      <c r="C333" s="198">
        <v>17216140</v>
      </c>
      <c r="D333" s="199">
        <v>140</v>
      </c>
      <c r="E333" s="199">
        <v>5</v>
      </c>
      <c r="F333" s="265">
        <v>124.97318872779159</v>
      </c>
      <c r="G333" s="266">
        <f t="shared" si="12"/>
        <v>124.97318872779161</v>
      </c>
    </row>
    <row r="334" spans="2:7" ht="14.25" customHeight="1">
      <c r="B334" s="244"/>
      <c r="C334" s="198">
        <v>17216160</v>
      </c>
      <c r="D334" s="199">
        <v>160</v>
      </c>
      <c r="E334" s="199">
        <v>3</v>
      </c>
      <c r="F334" s="265">
        <v>149.38122790418035</v>
      </c>
      <c r="G334" s="266">
        <f t="shared" si="12"/>
        <v>149.38122790418035</v>
      </c>
    </row>
    <row r="335" spans="2:7" ht="14.25" customHeight="1">
      <c r="B335" s="244"/>
      <c r="C335" s="198">
        <v>17216180</v>
      </c>
      <c r="D335" s="199">
        <v>180</v>
      </c>
      <c r="E335" s="199">
        <v>2</v>
      </c>
      <c r="F335" s="265">
        <v>190.24172051199778</v>
      </c>
      <c r="G335" s="266">
        <f t="shared" si="12"/>
        <v>190.24172051199778</v>
      </c>
    </row>
    <row r="336" spans="2:7" ht="14.25" customHeight="1">
      <c r="B336" s="244"/>
      <c r="C336" s="198">
        <v>17216200</v>
      </c>
      <c r="D336" s="199">
        <v>200</v>
      </c>
      <c r="E336" s="199" t="s">
        <v>15</v>
      </c>
      <c r="F336" s="265">
        <v>273.95160216387268</v>
      </c>
      <c r="G336" s="266">
        <f t="shared" si="12"/>
        <v>273.95160216387268</v>
      </c>
    </row>
    <row r="337" spans="2:7" ht="14.25" customHeight="1">
      <c r="B337" s="244"/>
      <c r="C337" s="198">
        <v>17216225</v>
      </c>
      <c r="D337" s="199">
        <v>225</v>
      </c>
      <c r="E337" s="199" t="s">
        <v>15</v>
      </c>
      <c r="F337" s="265">
        <v>324.60552152735301</v>
      </c>
      <c r="G337" s="266">
        <f t="shared" si="12"/>
        <v>324.60552152735301</v>
      </c>
    </row>
    <row r="338" spans="2:7" ht="14.25" customHeight="1">
      <c r="B338" s="244"/>
      <c r="C338" s="198">
        <v>17216250</v>
      </c>
      <c r="D338" s="199">
        <v>250</v>
      </c>
      <c r="E338" s="199" t="s">
        <v>15</v>
      </c>
      <c r="F338" s="265">
        <v>449.71717772855379</v>
      </c>
      <c r="G338" s="266">
        <f t="shared" si="12"/>
        <v>449.71717772855379</v>
      </c>
    </row>
    <row r="339" spans="2:7" ht="14.25" customHeight="1">
      <c r="B339" s="244"/>
      <c r="C339" s="198">
        <v>17216280</v>
      </c>
      <c r="D339" s="199">
        <v>280</v>
      </c>
      <c r="E339" s="199" t="s">
        <v>15</v>
      </c>
      <c r="F339" s="265">
        <v>853.21846153846172</v>
      </c>
      <c r="G339" s="266">
        <f t="shared" si="12"/>
        <v>853.21846153846172</v>
      </c>
    </row>
    <row r="340" spans="2:7" ht="14.25" customHeight="1">
      <c r="B340" s="244"/>
      <c r="C340" s="198">
        <v>17216315</v>
      </c>
      <c r="D340" s="199">
        <v>315</v>
      </c>
      <c r="E340" s="199" t="s">
        <v>15</v>
      </c>
      <c r="F340" s="265">
        <v>901.34772418057889</v>
      </c>
      <c r="G340" s="266">
        <f t="shared" si="12"/>
        <v>901.34772418057901</v>
      </c>
    </row>
    <row r="341" spans="2:7" ht="14.25" customHeight="1">
      <c r="B341" s="244"/>
      <c r="C341" s="198">
        <v>17216355</v>
      </c>
      <c r="D341" s="199">
        <v>355</v>
      </c>
      <c r="E341" s="199" t="s">
        <v>15</v>
      </c>
      <c r="F341" s="265">
        <v>1442.969540396402</v>
      </c>
      <c r="G341" s="266">
        <f t="shared" si="12"/>
        <v>1442.969540396402</v>
      </c>
    </row>
    <row r="342" spans="2:7" ht="14.25" customHeight="1">
      <c r="B342" s="244"/>
      <c r="C342" s="198">
        <v>17216400</v>
      </c>
      <c r="D342" s="199">
        <v>400</v>
      </c>
      <c r="E342" s="199" t="s">
        <v>15</v>
      </c>
      <c r="F342" s="265">
        <v>2402.4492307692308</v>
      </c>
      <c r="G342" s="266">
        <f t="shared" si="12"/>
        <v>2402.4492307692308</v>
      </c>
    </row>
    <row r="343" spans="2:7" ht="14.25" customHeight="1">
      <c r="B343" s="244"/>
      <c r="C343" s="973" t="s">
        <v>1450</v>
      </c>
      <c r="D343" s="973"/>
      <c r="E343" s="973"/>
      <c r="F343" s="973"/>
      <c r="G343" s="974"/>
    </row>
    <row r="344" spans="2:7" ht="14.25" customHeight="1">
      <c r="B344" s="244"/>
      <c r="C344" s="975"/>
      <c r="D344" s="975"/>
      <c r="E344" s="975"/>
      <c r="F344" s="975"/>
      <c r="G344" s="976"/>
    </row>
    <row r="345" spans="2:7" ht="14.25" customHeight="1">
      <c r="B345" s="244"/>
      <c r="C345" s="198">
        <v>17210090</v>
      </c>
      <c r="D345" s="199">
        <v>90</v>
      </c>
      <c r="E345" s="199">
        <v>10</v>
      </c>
      <c r="F345" s="265">
        <v>36.832347926824959</v>
      </c>
      <c r="G345" s="266">
        <f t="shared" ref="G345:G357" si="13">F345*(100-$G$5)/100</f>
        <v>36.832347926824959</v>
      </c>
    </row>
    <row r="346" spans="2:7" ht="14.25" customHeight="1">
      <c r="B346" s="244"/>
      <c r="C346" s="198">
        <v>17210110</v>
      </c>
      <c r="D346" s="199">
        <v>110</v>
      </c>
      <c r="E346" s="199">
        <v>10</v>
      </c>
      <c r="F346" s="265">
        <v>54.153370055092608</v>
      </c>
      <c r="G346" s="266">
        <f t="shared" si="13"/>
        <v>54.153370055092608</v>
      </c>
    </row>
    <row r="347" spans="2:7" ht="14.25" customHeight="1">
      <c r="B347" s="244"/>
      <c r="C347" s="198">
        <v>17210125</v>
      </c>
      <c r="D347" s="199">
        <v>125</v>
      </c>
      <c r="E347" s="199">
        <v>8</v>
      </c>
      <c r="F347" s="265">
        <v>78.561409231481392</v>
      </c>
      <c r="G347" s="266">
        <f t="shared" si="13"/>
        <v>78.561409231481392</v>
      </c>
    </row>
    <row r="348" spans="2:7" ht="14.25" customHeight="1">
      <c r="B348" s="244"/>
      <c r="C348" s="198">
        <v>17210140</v>
      </c>
      <c r="D348" s="199">
        <v>140</v>
      </c>
      <c r="E348" s="199">
        <v>5</v>
      </c>
      <c r="F348" s="265">
        <v>124.97318872779159</v>
      </c>
      <c r="G348" s="266">
        <f t="shared" si="13"/>
        <v>124.97318872779161</v>
      </c>
    </row>
    <row r="349" spans="2:7" ht="14.25" customHeight="1">
      <c r="B349" s="244"/>
      <c r="C349" s="198">
        <v>17210160</v>
      </c>
      <c r="D349" s="199">
        <v>160</v>
      </c>
      <c r="E349" s="199">
        <v>3</v>
      </c>
      <c r="F349" s="265">
        <v>149.38122790418035</v>
      </c>
      <c r="G349" s="266">
        <f t="shared" si="13"/>
        <v>149.38122790418035</v>
      </c>
    </row>
    <row r="350" spans="2:7" ht="14.25" customHeight="1">
      <c r="B350" s="244"/>
      <c r="C350" s="198">
        <v>17210180</v>
      </c>
      <c r="D350" s="199">
        <v>180</v>
      </c>
      <c r="E350" s="199">
        <v>2</v>
      </c>
      <c r="F350" s="265">
        <v>190.24172051199778</v>
      </c>
      <c r="G350" s="266">
        <f t="shared" si="13"/>
        <v>190.24172051199778</v>
      </c>
    </row>
    <row r="351" spans="2:7" ht="14.25" customHeight="1">
      <c r="B351" s="244"/>
      <c r="C351" s="198">
        <v>17210200</v>
      </c>
      <c r="D351" s="199">
        <v>200</v>
      </c>
      <c r="E351" s="199" t="s">
        <v>15</v>
      </c>
      <c r="F351" s="265">
        <v>273.95160216387268</v>
      </c>
      <c r="G351" s="266">
        <f t="shared" si="13"/>
        <v>273.95160216387268</v>
      </c>
    </row>
    <row r="352" spans="2:7" ht="14.25" customHeight="1">
      <c r="B352" s="244"/>
      <c r="C352" s="198">
        <v>17210225</v>
      </c>
      <c r="D352" s="199">
        <v>225</v>
      </c>
      <c r="E352" s="199" t="s">
        <v>15</v>
      </c>
      <c r="F352" s="265">
        <v>324.60552152735301</v>
      </c>
      <c r="G352" s="266">
        <f t="shared" si="13"/>
        <v>324.60552152735301</v>
      </c>
    </row>
    <row r="353" spans="2:7" ht="14.25" customHeight="1">
      <c r="B353" s="244"/>
      <c r="C353" s="198">
        <v>17210250</v>
      </c>
      <c r="D353" s="199">
        <v>250</v>
      </c>
      <c r="E353" s="199" t="s">
        <v>15</v>
      </c>
      <c r="F353" s="265">
        <v>449.71717772855379</v>
      </c>
      <c r="G353" s="266">
        <f t="shared" si="13"/>
        <v>449.71717772855379</v>
      </c>
    </row>
    <row r="354" spans="2:7" ht="14.25" customHeight="1">
      <c r="B354" s="244"/>
      <c r="C354" s="198">
        <v>17210280</v>
      </c>
      <c r="D354" s="199">
        <v>280</v>
      </c>
      <c r="E354" s="199" t="s">
        <v>15</v>
      </c>
      <c r="F354" s="265">
        <v>853.21846153846172</v>
      </c>
      <c r="G354" s="266">
        <f t="shared" si="13"/>
        <v>853.21846153846172</v>
      </c>
    </row>
    <row r="355" spans="2:7" ht="14.25" customHeight="1">
      <c r="B355" s="244"/>
      <c r="C355" s="198">
        <v>17210315</v>
      </c>
      <c r="D355" s="199">
        <v>315</v>
      </c>
      <c r="E355" s="199" t="s">
        <v>15</v>
      </c>
      <c r="F355" s="265">
        <v>901.34772418057889</v>
      </c>
      <c r="G355" s="266">
        <f t="shared" si="13"/>
        <v>901.34772418057901</v>
      </c>
    </row>
    <row r="356" spans="2:7" ht="14.25" customHeight="1">
      <c r="B356" s="244"/>
      <c r="C356" s="198">
        <v>17210355</v>
      </c>
      <c r="D356" s="199">
        <v>355</v>
      </c>
      <c r="E356" s="199" t="s">
        <v>15</v>
      </c>
      <c r="F356" s="265">
        <v>1442.969540396402</v>
      </c>
      <c r="G356" s="266">
        <f t="shared" si="13"/>
        <v>1442.969540396402</v>
      </c>
    </row>
    <row r="357" spans="2:7" ht="14.25" customHeight="1">
      <c r="B357" s="204"/>
      <c r="C357" s="198">
        <v>17210400</v>
      </c>
      <c r="D357" s="199">
        <v>400</v>
      </c>
      <c r="E357" s="199" t="s">
        <v>15</v>
      </c>
      <c r="F357" s="265">
        <v>1805.3267692307691</v>
      </c>
      <c r="G357" s="266">
        <f t="shared" si="13"/>
        <v>1805.3267692307691</v>
      </c>
    </row>
    <row r="358" spans="2:7" ht="14.25" customHeight="1" thickBot="1">
      <c r="B358" s="209"/>
      <c r="C358" s="229"/>
      <c r="D358" s="230"/>
      <c r="E358" s="230"/>
      <c r="F358" s="231"/>
      <c r="G358" s="232"/>
    </row>
    <row r="359" spans="2:7" ht="14.25" customHeight="1" thickBot="1">
      <c r="C359" s="234"/>
      <c r="D359" s="235"/>
      <c r="E359" s="235"/>
      <c r="F359" s="236"/>
      <c r="G359" s="237"/>
    </row>
    <row r="360" spans="2:7" ht="14.25" customHeight="1">
      <c r="B360" s="245"/>
      <c r="C360" s="979" t="s">
        <v>1497</v>
      </c>
      <c r="D360" s="979"/>
      <c r="E360" s="979"/>
      <c r="F360" s="979"/>
      <c r="G360" s="980"/>
    </row>
    <row r="361" spans="2:7" ht="14.25" customHeight="1">
      <c r="B361" s="192"/>
      <c r="C361" s="975"/>
      <c r="D361" s="975"/>
      <c r="E361" s="975"/>
      <c r="F361" s="975"/>
      <c r="G361" s="976"/>
    </row>
    <row r="362" spans="2:7" ht="14.25" customHeight="1">
      <c r="B362" s="204"/>
      <c r="C362" s="198">
        <v>17016040</v>
      </c>
      <c r="D362" s="199">
        <v>40</v>
      </c>
      <c r="E362" s="199" t="s">
        <v>15</v>
      </c>
      <c r="F362" s="265">
        <v>81.734153846153845</v>
      </c>
      <c r="G362" s="266">
        <f>F362*(100-$G$5)/100</f>
        <v>81.734153846153845</v>
      </c>
    </row>
    <row r="363" spans="2:7" ht="14.25" customHeight="1">
      <c r="B363" s="4" t="s">
        <v>1503</v>
      </c>
      <c r="C363" s="198">
        <v>17016050</v>
      </c>
      <c r="D363" s="199">
        <v>50</v>
      </c>
      <c r="E363" s="199" t="s">
        <v>15</v>
      </c>
      <c r="F363" s="265">
        <v>116.76307692307692</v>
      </c>
      <c r="G363" s="266">
        <f t="shared" ref="G363:G372" si="14">F363*(100-$G$5)/100</f>
        <v>116.76307692307691</v>
      </c>
    </row>
    <row r="364" spans="2:7" ht="14.25" customHeight="1">
      <c r="B364" s="204"/>
      <c r="C364" s="198">
        <v>17016063</v>
      </c>
      <c r="D364" s="199">
        <v>63</v>
      </c>
      <c r="E364" s="199">
        <v>8</v>
      </c>
      <c r="F364" s="265">
        <v>160.79384615384615</v>
      </c>
      <c r="G364" s="266">
        <f t="shared" si="14"/>
        <v>160.79384615384615</v>
      </c>
    </row>
    <row r="365" spans="2:7" ht="14.25" customHeight="1">
      <c r="B365" s="204"/>
      <c r="C365" s="198">
        <v>17016075</v>
      </c>
      <c r="D365" s="199">
        <v>75</v>
      </c>
      <c r="E365" s="199">
        <v>12</v>
      </c>
      <c r="F365" s="265">
        <v>220.74092307692311</v>
      </c>
      <c r="G365" s="266">
        <f t="shared" si="14"/>
        <v>220.74092307692311</v>
      </c>
    </row>
    <row r="366" spans="2:7" ht="14.25" customHeight="1">
      <c r="B366" s="204"/>
      <c r="C366" s="198">
        <v>17016090</v>
      </c>
      <c r="D366" s="199">
        <v>90</v>
      </c>
      <c r="E366" s="199">
        <v>10</v>
      </c>
      <c r="F366" s="265">
        <v>341.35261538461538</v>
      </c>
      <c r="G366" s="266">
        <f t="shared" si="14"/>
        <v>341.35261538461532</v>
      </c>
    </row>
    <row r="367" spans="2:7" ht="14.25" customHeight="1">
      <c r="B367" s="204"/>
      <c r="C367" s="198">
        <v>17016110</v>
      </c>
      <c r="D367" s="199">
        <v>110</v>
      </c>
      <c r="E367" s="199">
        <v>10</v>
      </c>
      <c r="F367" s="265">
        <v>487.73046153846155</v>
      </c>
      <c r="G367" s="266">
        <f t="shared" si="14"/>
        <v>487.73046153846155</v>
      </c>
    </row>
    <row r="368" spans="2:7" ht="14.25" customHeight="1">
      <c r="B368" s="204"/>
      <c r="C368" s="198">
        <v>17016125</v>
      </c>
      <c r="D368" s="199">
        <v>125</v>
      </c>
      <c r="E368" s="199">
        <v>8</v>
      </c>
      <c r="F368" s="265">
        <v>699.01292307692313</v>
      </c>
      <c r="G368" s="266">
        <f t="shared" si="14"/>
        <v>699.01292307692313</v>
      </c>
    </row>
    <row r="369" spans="2:7" ht="14.25" customHeight="1">
      <c r="B369" s="204"/>
      <c r="C369" s="198">
        <v>17016160</v>
      </c>
      <c r="D369" s="199">
        <v>160</v>
      </c>
      <c r="E369" s="199">
        <v>3</v>
      </c>
      <c r="F369" s="265">
        <v>1215.9667692307694</v>
      </c>
      <c r="G369" s="266">
        <f t="shared" si="14"/>
        <v>1215.9667692307694</v>
      </c>
    </row>
    <row r="370" spans="2:7" ht="14.25" customHeight="1">
      <c r="B370" s="204"/>
      <c r="C370" s="198">
        <v>17016180</v>
      </c>
      <c r="D370" s="199">
        <v>180</v>
      </c>
      <c r="E370" s="199">
        <v>2</v>
      </c>
      <c r="F370" s="265">
        <v>1440.8172307692307</v>
      </c>
      <c r="G370" s="266">
        <f t="shared" si="14"/>
        <v>1440.8172307692307</v>
      </c>
    </row>
    <row r="371" spans="2:7" ht="14.25" customHeight="1">
      <c r="B371" s="204"/>
      <c r="C371" s="198">
        <v>17016200</v>
      </c>
      <c r="D371" s="199">
        <v>200</v>
      </c>
      <c r="E371" s="199" t="s">
        <v>15</v>
      </c>
      <c r="F371" s="265">
        <v>1695.7390769230767</v>
      </c>
      <c r="G371" s="266">
        <f t="shared" si="14"/>
        <v>1695.7390769230767</v>
      </c>
    </row>
    <row r="372" spans="2:7" ht="14.25" customHeight="1">
      <c r="B372" s="204"/>
      <c r="C372" s="198">
        <v>17016225</v>
      </c>
      <c r="D372" s="199">
        <v>225</v>
      </c>
      <c r="E372" s="199" t="s">
        <v>15</v>
      </c>
      <c r="F372" s="265">
        <v>2388.881230769231</v>
      </c>
      <c r="G372" s="266">
        <f t="shared" si="14"/>
        <v>2388.881230769231</v>
      </c>
    </row>
    <row r="373" spans="2:7" ht="14.25" customHeight="1">
      <c r="B373" s="204"/>
      <c r="C373" s="973" t="s">
        <v>1450</v>
      </c>
      <c r="D373" s="973"/>
      <c r="E373" s="973"/>
      <c r="F373" s="973"/>
      <c r="G373" s="974"/>
    </row>
    <row r="374" spans="2:7" ht="14.25" customHeight="1">
      <c r="B374" s="192"/>
      <c r="C374" s="975"/>
      <c r="D374" s="975"/>
      <c r="E374" s="975"/>
      <c r="F374" s="975"/>
      <c r="G374" s="976"/>
    </row>
    <row r="375" spans="2:7" ht="14.25" customHeight="1">
      <c r="B375" s="204"/>
      <c r="C375" s="198">
        <v>17010040</v>
      </c>
      <c r="D375" s="199">
        <v>40</v>
      </c>
      <c r="E375" s="199" t="s">
        <v>15</v>
      </c>
      <c r="F375" s="265">
        <v>72.927999999999997</v>
      </c>
      <c r="G375" s="266">
        <f>F375*(100-$G$5)/100</f>
        <v>72.927999999999997</v>
      </c>
    </row>
    <row r="376" spans="2:7" ht="14.25" customHeight="1">
      <c r="B376" s="204"/>
      <c r="C376" s="198">
        <v>17010050</v>
      </c>
      <c r="D376" s="199">
        <v>50</v>
      </c>
      <c r="E376" s="199" t="s">
        <v>15</v>
      </c>
      <c r="F376" s="265">
        <v>105.02153846153847</v>
      </c>
      <c r="G376" s="266">
        <f t="shared" ref="G376:G385" si="15">F376*(100-$G$5)/100</f>
        <v>105.02153846153847</v>
      </c>
    </row>
    <row r="377" spans="2:7" ht="14.25" customHeight="1">
      <c r="B377" s="204"/>
      <c r="C377" s="198">
        <v>17010063</v>
      </c>
      <c r="D377" s="199">
        <v>63</v>
      </c>
      <c r="E377" s="199">
        <v>8</v>
      </c>
      <c r="F377" s="265">
        <v>143.18153846153845</v>
      </c>
      <c r="G377" s="266">
        <f t="shared" si="15"/>
        <v>143.18153846153845</v>
      </c>
    </row>
    <row r="378" spans="2:7" ht="14.25" customHeight="1">
      <c r="B378" s="204"/>
      <c r="C378" s="198">
        <v>17010075</v>
      </c>
      <c r="D378" s="199">
        <v>75</v>
      </c>
      <c r="E378" s="199">
        <v>12</v>
      </c>
      <c r="F378" s="265">
        <v>197.51876923076924</v>
      </c>
      <c r="G378" s="266">
        <f t="shared" si="15"/>
        <v>197.51876923076924</v>
      </c>
    </row>
    <row r="379" spans="2:7" ht="14.25" customHeight="1">
      <c r="B379" s="204"/>
      <c r="C379" s="198">
        <v>17010090</v>
      </c>
      <c r="D379" s="199">
        <v>90</v>
      </c>
      <c r="E379" s="199">
        <v>10</v>
      </c>
      <c r="F379" s="265">
        <v>303.91015384615383</v>
      </c>
      <c r="G379" s="266">
        <f t="shared" si="15"/>
        <v>303.91015384615383</v>
      </c>
    </row>
    <row r="380" spans="2:7" ht="14.25" customHeight="1">
      <c r="B380" s="204"/>
      <c r="C380" s="198">
        <v>17010110</v>
      </c>
      <c r="D380" s="199">
        <v>110</v>
      </c>
      <c r="E380" s="199">
        <v>10</v>
      </c>
      <c r="F380" s="265">
        <v>432.47999999999996</v>
      </c>
      <c r="G380" s="266">
        <f t="shared" si="15"/>
        <v>432.4799999999999</v>
      </c>
    </row>
    <row r="381" spans="2:7" ht="14.25" customHeight="1">
      <c r="B381" s="204"/>
      <c r="C381" s="198">
        <v>17010125</v>
      </c>
      <c r="D381" s="199">
        <v>125</v>
      </c>
      <c r="E381" s="199">
        <v>8</v>
      </c>
      <c r="F381" s="265">
        <v>669.85476923076919</v>
      </c>
      <c r="G381" s="266">
        <f t="shared" si="15"/>
        <v>669.85476923076919</v>
      </c>
    </row>
    <row r="382" spans="2:7" ht="14.25" customHeight="1">
      <c r="B382" s="204"/>
      <c r="C382" s="198">
        <v>17010160</v>
      </c>
      <c r="D382" s="199">
        <v>160</v>
      </c>
      <c r="E382" s="199">
        <v>3</v>
      </c>
      <c r="F382" s="265">
        <v>897.44492307692315</v>
      </c>
      <c r="G382" s="266">
        <f t="shared" si="15"/>
        <v>897.44492307692315</v>
      </c>
    </row>
    <row r="383" spans="2:7" ht="14.25" customHeight="1">
      <c r="B383" s="204"/>
      <c r="C383" s="198">
        <v>17010180</v>
      </c>
      <c r="D383" s="199">
        <v>180</v>
      </c>
      <c r="E383" s="199">
        <v>2</v>
      </c>
      <c r="F383" s="265">
        <v>1131.232</v>
      </c>
      <c r="G383" s="266">
        <f t="shared" si="15"/>
        <v>1131.232</v>
      </c>
    </row>
    <row r="384" spans="2:7" ht="14.25" customHeight="1">
      <c r="B384" s="204"/>
      <c r="C384" s="198">
        <v>17010200</v>
      </c>
      <c r="D384" s="199">
        <v>200</v>
      </c>
      <c r="E384" s="199" t="s">
        <v>15</v>
      </c>
      <c r="F384" s="265">
        <v>1489.2184615384615</v>
      </c>
      <c r="G384" s="266">
        <f t="shared" si="15"/>
        <v>1489.2184615384615</v>
      </c>
    </row>
    <row r="385" spans="2:7" ht="14.25" customHeight="1">
      <c r="B385" s="204"/>
      <c r="C385" s="198">
        <v>17010225</v>
      </c>
      <c r="D385" s="199">
        <v>225</v>
      </c>
      <c r="E385" s="199" t="s">
        <v>15</v>
      </c>
      <c r="F385" s="265">
        <v>1708.0024615384614</v>
      </c>
      <c r="G385" s="266">
        <f t="shared" si="15"/>
        <v>1708.0024615384616</v>
      </c>
    </row>
    <row r="386" spans="2:7" ht="14.25" customHeight="1" thickBot="1">
      <c r="B386" s="209"/>
      <c r="C386" s="229"/>
      <c r="D386" s="230"/>
      <c r="E386" s="230"/>
      <c r="F386" s="231"/>
      <c r="G386" s="232"/>
    </row>
    <row r="387" spans="2:7" ht="14.25" customHeight="1" thickBot="1">
      <c r="C387" s="234"/>
      <c r="D387" s="235"/>
      <c r="E387" s="235"/>
      <c r="F387" s="236"/>
      <c r="G387" s="237"/>
    </row>
    <row r="388" spans="2:7" ht="14.25" customHeight="1">
      <c r="B388" s="191"/>
      <c r="C388" s="979" t="s">
        <v>1497</v>
      </c>
      <c r="D388" s="979"/>
      <c r="E388" s="979"/>
      <c r="F388" s="979"/>
      <c r="G388" s="980"/>
    </row>
    <row r="389" spans="2:7" ht="14.25" customHeight="1">
      <c r="B389" s="192"/>
      <c r="C389" s="975"/>
      <c r="D389" s="975"/>
      <c r="E389" s="975"/>
      <c r="F389" s="975"/>
      <c r="G389" s="976"/>
    </row>
    <row r="390" spans="2:7" ht="14.25" customHeight="1">
      <c r="B390" s="192"/>
      <c r="C390" s="198">
        <v>17616025</v>
      </c>
      <c r="D390" s="199">
        <v>25</v>
      </c>
      <c r="E390" s="199" t="s">
        <v>15</v>
      </c>
      <c r="F390" s="265">
        <v>6.2135220927305292</v>
      </c>
      <c r="G390" s="266">
        <f>F390*(100-$G$5)/100</f>
        <v>6.2135220927305292</v>
      </c>
    </row>
    <row r="391" spans="2:7" ht="14.25" customHeight="1">
      <c r="B391" s="197" t="s">
        <v>1504</v>
      </c>
      <c r="C391" s="198">
        <v>17616032</v>
      </c>
      <c r="D391" s="199">
        <v>32</v>
      </c>
      <c r="E391" s="199" t="s">
        <v>15</v>
      </c>
      <c r="F391" s="265">
        <v>6.5897991278281562</v>
      </c>
      <c r="G391" s="266">
        <f t="shared" ref="G391:G408" si="16">F391*(100-$G$5)/100</f>
        <v>6.5897991278281562</v>
      </c>
    </row>
    <row r="392" spans="2:7" ht="14.25" customHeight="1">
      <c r="B392" s="192"/>
      <c r="C392" s="198">
        <v>17616040</v>
      </c>
      <c r="D392" s="199">
        <v>40</v>
      </c>
      <c r="E392" s="199" t="s">
        <v>15</v>
      </c>
      <c r="F392" s="265">
        <v>7.7359587807900017</v>
      </c>
      <c r="G392" s="266">
        <f t="shared" si="16"/>
        <v>7.7359587807900017</v>
      </c>
    </row>
    <row r="393" spans="2:7" ht="14.25" customHeight="1">
      <c r="B393" s="202"/>
      <c r="C393" s="198">
        <v>17616050</v>
      </c>
      <c r="D393" s="199">
        <v>50</v>
      </c>
      <c r="E393" s="199">
        <v>75</v>
      </c>
      <c r="F393" s="265">
        <v>9.7163642286722407</v>
      </c>
      <c r="G393" s="266">
        <f t="shared" si="16"/>
        <v>9.7163642286722407</v>
      </c>
    </row>
    <row r="394" spans="2:7" ht="14.25" customHeight="1">
      <c r="B394" s="202"/>
      <c r="C394" s="198">
        <v>17616063</v>
      </c>
      <c r="D394" s="199">
        <v>63</v>
      </c>
      <c r="E394" s="199">
        <v>60</v>
      </c>
      <c r="F394" s="265">
        <v>12.575574594052227</v>
      </c>
      <c r="G394" s="266">
        <f t="shared" si="16"/>
        <v>12.575574594052227</v>
      </c>
    </row>
    <row r="395" spans="2:7" ht="14.25" customHeight="1">
      <c r="B395" s="202"/>
      <c r="C395" s="198">
        <v>17616075</v>
      </c>
      <c r="D395" s="199">
        <v>75</v>
      </c>
      <c r="E395" s="199">
        <v>30</v>
      </c>
      <c r="F395" s="265">
        <v>18.838606822979813</v>
      </c>
      <c r="G395" s="266">
        <f t="shared" si="16"/>
        <v>18.838606822979813</v>
      </c>
    </row>
    <row r="396" spans="2:7" ht="14.25" customHeight="1">
      <c r="B396" s="202"/>
      <c r="C396" s="198">
        <v>17616090</v>
      </c>
      <c r="D396" s="199">
        <v>90</v>
      </c>
      <c r="E396" s="199">
        <v>24</v>
      </c>
      <c r="F396" s="265">
        <v>29.297623094607893</v>
      </c>
      <c r="G396" s="266">
        <f t="shared" si="16"/>
        <v>29.297623094607893</v>
      </c>
    </row>
    <row r="397" spans="2:7" ht="14.25" customHeight="1">
      <c r="B397" s="202"/>
      <c r="C397" s="198">
        <v>17616110</v>
      </c>
      <c r="D397" s="199">
        <v>110</v>
      </c>
      <c r="E397" s="199">
        <v>12</v>
      </c>
      <c r="F397" s="265">
        <v>39.546221287398481</v>
      </c>
      <c r="G397" s="266">
        <f t="shared" si="16"/>
        <v>39.546221287398481</v>
      </c>
    </row>
    <row r="398" spans="2:7" ht="14.25" customHeight="1">
      <c r="B398" s="202"/>
      <c r="C398" s="198">
        <v>17616125</v>
      </c>
      <c r="D398" s="199">
        <v>125</v>
      </c>
      <c r="E398" s="199">
        <v>18</v>
      </c>
      <c r="F398" s="265">
        <v>43.172838763832836</v>
      </c>
      <c r="G398" s="266">
        <f t="shared" si="16"/>
        <v>43.172838763832836</v>
      </c>
    </row>
    <row r="399" spans="2:7" ht="14.25" customHeight="1">
      <c r="B399" s="202"/>
      <c r="C399" s="198">
        <v>17616140</v>
      </c>
      <c r="D399" s="199">
        <v>140</v>
      </c>
      <c r="E399" s="199">
        <v>15</v>
      </c>
      <c r="F399" s="265">
        <v>68.113569873099806</v>
      </c>
      <c r="G399" s="266">
        <f t="shared" si="16"/>
        <v>68.113569873099806</v>
      </c>
    </row>
    <row r="400" spans="2:7" ht="14.25" customHeight="1">
      <c r="B400" s="202"/>
      <c r="C400" s="198">
        <v>17616160</v>
      </c>
      <c r="D400" s="199">
        <v>160</v>
      </c>
      <c r="E400" s="199">
        <v>6</v>
      </c>
      <c r="F400" s="265">
        <v>70.824249829888629</v>
      </c>
      <c r="G400" s="266">
        <f t="shared" si="16"/>
        <v>70.824249829888629</v>
      </c>
    </row>
    <row r="401" spans="2:7" ht="14.25" customHeight="1">
      <c r="B401" s="202"/>
      <c r="C401" s="198">
        <v>17616180</v>
      </c>
      <c r="D401" s="199">
        <v>180</v>
      </c>
      <c r="E401" s="199">
        <v>10</v>
      </c>
      <c r="F401" s="265">
        <v>78.386923133988915</v>
      </c>
      <c r="G401" s="266">
        <f t="shared" si="16"/>
        <v>78.386923133988915</v>
      </c>
    </row>
    <row r="402" spans="2:7" ht="14.25" customHeight="1">
      <c r="B402" s="202"/>
      <c r="C402" s="198">
        <v>17616200</v>
      </c>
      <c r="D402" s="199">
        <v>200</v>
      </c>
      <c r="E402" s="199">
        <v>6</v>
      </c>
      <c r="F402" s="265">
        <v>100.23327073093989</v>
      </c>
      <c r="G402" s="266">
        <f t="shared" si="16"/>
        <v>100.23327073093989</v>
      </c>
    </row>
    <row r="403" spans="2:7" ht="14.25" customHeight="1">
      <c r="B403" s="202"/>
      <c r="C403" s="198">
        <v>17616225</v>
      </c>
      <c r="D403" s="199">
        <v>225</v>
      </c>
      <c r="E403" s="199">
        <v>4</v>
      </c>
      <c r="F403" s="265">
        <v>118.89859207723001</v>
      </c>
      <c r="G403" s="266">
        <f t="shared" si="16"/>
        <v>118.89859207723001</v>
      </c>
    </row>
    <row r="404" spans="2:7" ht="14.25" customHeight="1">
      <c r="B404" s="202"/>
      <c r="C404" s="198">
        <v>17616250</v>
      </c>
      <c r="D404" s="199">
        <v>250</v>
      </c>
      <c r="E404" s="199">
        <v>5</v>
      </c>
      <c r="F404" s="265">
        <v>143.69079277790581</v>
      </c>
      <c r="G404" s="266">
        <f t="shared" si="16"/>
        <v>143.69079277790581</v>
      </c>
    </row>
    <row r="405" spans="2:7" ht="14.25" customHeight="1">
      <c r="B405" s="202"/>
      <c r="C405" s="198">
        <v>17616280</v>
      </c>
      <c r="D405" s="199">
        <v>280</v>
      </c>
      <c r="E405" s="199" t="s">
        <v>15</v>
      </c>
      <c r="F405" s="265">
        <v>288.77661538461535</v>
      </c>
      <c r="G405" s="266">
        <f t="shared" si="16"/>
        <v>288.77661538461535</v>
      </c>
    </row>
    <row r="406" spans="2:7" ht="14.25" customHeight="1">
      <c r="B406" s="202"/>
      <c r="C406" s="198">
        <v>17616315</v>
      </c>
      <c r="D406" s="199">
        <v>315</v>
      </c>
      <c r="E406" s="199">
        <v>2</v>
      </c>
      <c r="F406" s="265">
        <v>310.25112863999999</v>
      </c>
      <c r="G406" s="266">
        <f t="shared" si="16"/>
        <v>310.25112863999999</v>
      </c>
    </row>
    <row r="407" spans="2:7" ht="14.25" customHeight="1">
      <c r="B407" s="202"/>
      <c r="C407" s="198">
        <v>17616355</v>
      </c>
      <c r="D407" s="199">
        <v>355</v>
      </c>
      <c r="E407" s="199" t="s">
        <v>15</v>
      </c>
      <c r="F407" s="265">
        <v>656.22153846153844</v>
      </c>
      <c r="G407" s="266">
        <f t="shared" si="16"/>
        <v>656.22153846153844</v>
      </c>
    </row>
    <row r="408" spans="2:7" ht="14.25" customHeight="1">
      <c r="B408" s="202"/>
      <c r="C408" s="198">
        <v>17616400</v>
      </c>
      <c r="D408" s="199">
        <v>400</v>
      </c>
      <c r="E408" s="199" t="s">
        <v>15</v>
      </c>
      <c r="F408" s="265">
        <v>1158.4332307692307</v>
      </c>
      <c r="G408" s="266">
        <f t="shared" si="16"/>
        <v>1158.4332307692307</v>
      </c>
    </row>
    <row r="409" spans="2:7" ht="14.25" customHeight="1">
      <c r="B409" s="202"/>
      <c r="C409" s="973" t="s">
        <v>1450</v>
      </c>
      <c r="D409" s="973"/>
      <c r="E409" s="973"/>
      <c r="F409" s="973"/>
      <c r="G409" s="974"/>
    </row>
    <row r="410" spans="2:7" ht="14.25" customHeight="1">
      <c r="B410" s="202"/>
      <c r="C410" s="975"/>
      <c r="D410" s="975"/>
      <c r="E410" s="975"/>
      <c r="F410" s="975"/>
      <c r="G410" s="976"/>
    </row>
    <row r="411" spans="2:7" ht="14.25" customHeight="1">
      <c r="B411" s="192"/>
      <c r="C411" s="238">
        <v>17610040</v>
      </c>
      <c r="D411" s="239">
        <v>40</v>
      </c>
      <c r="E411" s="239">
        <v>40</v>
      </c>
      <c r="F411" s="243" t="s">
        <v>1459</v>
      </c>
      <c r="G411" s="241" t="s">
        <v>1459</v>
      </c>
    </row>
    <row r="412" spans="2:7" ht="14.25" customHeight="1">
      <c r="B412" s="202"/>
      <c r="C412" s="238">
        <v>17610050</v>
      </c>
      <c r="D412" s="239">
        <v>50</v>
      </c>
      <c r="E412" s="239">
        <v>75</v>
      </c>
      <c r="F412" s="243" t="s">
        <v>1459</v>
      </c>
      <c r="G412" s="241" t="s">
        <v>1459</v>
      </c>
    </row>
    <row r="413" spans="2:7" ht="14.25" customHeight="1">
      <c r="B413" s="192"/>
      <c r="C413" s="198">
        <v>17610063</v>
      </c>
      <c r="D413" s="199">
        <v>63</v>
      </c>
      <c r="E413" s="199">
        <v>60</v>
      </c>
      <c r="F413" s="265">
        <v>18.52553846153846</v>
      </c>
      <c r="G413" s="266">
        <f t="shared" ref="G413:G427" si="17">F413*(100-$G$5)/100</f>
        <v>18.52553846153846</v>
      </c>
    </row>
    <row r="414" spans="2:7" ht="14.25" customHeight="1">
      <c r="B414" s="202"/>
      <c r="C414" s="198">
        <v>17610075</v>
      </c>
      <c r="D414" s="199">
        <v>75</v>
      </c>
      <c r="E414" s="199">
        <v>30</v>
      </c>
      <c r="F414" s="265">
        <v>32.680615384615386</v>
      </c>
      <c r="G414" s="266">
        <f t="shared" si="17"/>
        <v>32.680615384615386</v>
      </c>
    </row>
    <row r="415" spans="2:7" ht="14.25" customHeight="1">
      <c r="B415" s="202"/>
      <c r="C415" s="198">
        <v>17610090</v>
      </c>
      <c r="D415" s="199">
        <v>90</v>
      </c>
      <c r="E415" s="199">
        <v>24</v>
      </c>
      <c r="F415" s="265">
        <v>39.725538461538456</v>
      </c>
      <c r="G415" s="266">
        <f t="shared" si="17"/>
        <v>39.725538461538456</v>
      </c>
    </row>
    <row r="416" spans="2:7" ht="14.25" customHeight="1">
      <c r="B416" s="202"/>
      <c r="C416" s="198">
        <v>17610110</v>
      </c>
      <c r="D416" s="199">
        <v>110</v>
      </c>
      <c r="E416" s="199">
        <v>12</v>
      </c>
      <c r="F416" s="265">
        <v>50.488615384615386</v>
      </c>
      <c r="G416" s="266">
        <f t="shared" si="17"/>
        <v>50.488615384615386</v>
      </c>
    </row>
    <row r="417" spans="2:7" ht="14.25" customHeight="1">
      <c r="B417" s="202"/>
      <c r="C417" s="198">
        <v>17610125</v>
      </c>
      <c r="D417" s="199">
        <v>125</v>
      </c>
      <c r="E417" s="199">
        <v>18</v>
      </c>
      <c r="F417" s="265">
        <v>57.990153846153852</v>
      </c>
      <c r="G417" s="266">
        <f t="shared" si="17"/>
        <v>57.990153846153852</v>
      </c>
    </row>
    <row r="418" spans="2:7" ht="14.25" customHeight="1">
      <c r="B418" s="202"/>
      <c r="C418" s="198">
        <v>17610140</v>
      </c>
      <c r="D418" s="199">
        <v>140</v>
      </c>
      <c r="E418" s="199">
        <v>15</v>
      </c>
      <c r="F418" s="265">
        <v>72.66707692307692</v>
      </c>
      <c r="G418" s="266">
        <f t="shared" si="17"/>
        <v>72.66707692307692</v>
      </c>
    </row>
    <row r="419" spans="2:7" ht="14.25" customHeight="1">
      <c r="B419" s="202"/>
      <c r="C419" s="198">
        <v>17610160</v>
      </c>
      <c r="D419" s="199">
        <v>160</v>
      </c>
      <c r="E419" s="199">
        <v>6</v>
      </c>
      <c r="F419" s="265">
        <v>76.05907692307693</v>
      </c>
      <c r="G419" s="266">
        <f t="shared" si="17"/>
        <v>76.05907692307693</v>
      </c>
    </row>
    <row r="420" spans="2:7" ht="14.25" customHeight="1">
      <c r="B420" s="202"/>
      <c r="C420" s="198">
        <v>17610180</v>
      </c>
      <c r="D420" s="199">
        <v>180</v>
      </c>
      <c r="E420" s="199">
        <v>10</v>
      </c>
      <c r="F420" s="265">
        <v>99.020307692307696</v>
      </c>
      <c r="G420" s="266">
        <f t="shared" si="17"/>
        <v>99.020307692307682</v>
      </c>
    </row>
    <row r="421" spans="2:7" ht="14.25" customHeight="1">
      <c r="B421" s="202"/>
      <c r="C421" s="198">
        <v>17610200</v>
      </c>
      <c r="D421" s="199">
        <v>200</v>
      </c>
      <c r="E421" s="199">
        <v>6</v>
      </c>
      <c r="F421" s="265">
        <v>130.33107692307692</v>
      </c>
      <c r="G421" s="266">
        <f t="shared" si="17"/>
        <v>130.33107692307692</v>
      </c>
    </row>
    <row r="422" spans="2:7" ht="14.25" customHeight="1">
      <c r="B422" s="202"/>
      <c r="C422" s="198">
        <v>17610225</v>
      </c>
      <c r="D422" s="199">
        <v>225</v>
      </c>
      <c r="E422" s="199">
        <v>4</v>
      </c>
      <c r="F422" s="265">
        <v>155.77107692307692</v>
      </c>
      <c r="G422" s="266">
        <f t="shared" si="17"/>
        <v>155.77107692307692</v>
      </c>
    </row>
    <row r="423" spans="2:7" ht="14.25" customHeight="1">
      <c r="B423" s="202"/>
      <c r="C423" s="198">
        <v>17610250</v>
      </c>
      <c r="D423" s="199">
        <v>250</v>
      </c>
      <c r="E423" s="199">
        <v>5</v>
      </c>
      <c r="F423" s="265">
        <v>179.38461538461539</v>
      </c>
      <c r="G423" s="266">
        <f t="shared" si="17"/>
        <v>179.38461538461539</v>
      </c>
    </row>
    <row r="424" spans="2:7" ht="14.25" customHeight="1">
      <c r="B424" s="202"/>
      <c r="C424" s="198">
        <v>17610280</v>
      </c>
      <c r="D424" s="199">
        <v>280</v>
      </c>
      <c r="E424" s="199" t="s">
        <v>15</v>
      </c>
      <c r="F424" s="265">
        <v>288.77661538461535</v>
      </c>
      <c r="G424" s="266">
        <f t="shared" si="17"/>
        <v>288.77661538461535</v>
      </c>
    </row>
    <row r="425" spans="2:7" ht="14.25" customHeight="1">
      <c r="B425" s="202"/>
      <c r="C425" s="198">
        <v>17610315</v>
      </c>
      <c r="D425" s="199">
        <v>315</v>
      </c>
      <c r="E425" s="199">
        <v>2</v>
      </c>
      <c r="F425" s="265">
        <v>384.86153846153843</v>
      </c>
      <c r="G425" s="266">
        <f t="shared" si="17"/>
        <v>384.86153846153843</v>
      </c>
    </row>
    <row r="426" spans="2:7" ht="14.25" customHeight="1">
      <c r="B426" s="202"/>
      <c r="C426" s="198">
        <v>17610355</v>
      </c>
      <c r="D426" s="199">
        <v>355</v>
      </c>
      <c r="E426" s="199" t="s">
        <v>15</v>
      </c>
      <c r="F426" s="265">
        <v>656.22153846153844</v>
      </c>
      <c r="G426" s="266">
        <f t="shared" si="17"/>
        <v>656.22153846153844</v>
      </c>
    </row>
    <row r="427" spans="2:7" ht="14.25" customHeight="1">
      <c r="B427" s="202"/>
      <c r="C427" s="198">
        <v>17610400</v>
      </c>
      <c r="D427" s="199">
        <v>400</v>
      </c>
      <c r="E427" s="199" t="s">
        <v>15</v>
      </c>
      <c r="F427" s="265">
        <v>1158.4332307692307</v>
      </c>
      <c r="G427" s="266">
        <f t="shared" si="17"/>
        <v>1158.4332307692307</v>
      </c>
    </row>
    <row r="428" spans="2:7" ht="14.25" customHeight="1" thickBot="1">
      <c r="B428" s="228"/>
      <c r="C428" s="229"/>
      <c r="D428" s="230"/>
      <c r="E428" s="230"/>
      <c r="F428" s="231"/>
      <c r="G428" s="232"/>
    </row>
    <row r="429" spans="2:7" ht="14.25" customHeight="1" thickBot="1">
      <c r="C429" s="214"/>
      <c r="E429" s="186"/>
      <c r="F429" s="215"/>
      <c r="G429" s="216"/>
    </row>
    <row r="430" spans="2:7" ht="14.25" customHeight="1">
      <c r="B430" s="245"/>
      <c r="C430" s="979" t="s">
        <v>1497</v>
      </c>
      <c r="D430" s="979"/>
      <c r="E430" s="979"/>
      <c r="F430" s="979"/>
      <c r="G430" s="980"/>
    </row>
    <row r="431" spans="2:7" ht="14.25" customHeight="1">
      <c r="B431" s="192"/>
      <c r="C431" s="975"/>
      <c r="D431" s="975"/>
      <c r="E431" s="975"/>
      <c r="F431" s="975"/>
      <c r="G431" s="976"/>
    </row>
    <row r="432" spans="2:7" ht="14.25" customHeight="1">
      <c r="B432" s="192"/>
      <c r="C432" s="198" t="s">
        <v>720</v>
      </c>
      <c r="D432" s="199" t="s">
        <v>270</v>
      </c>
      <c r="E432" s="199">
        <v>5</v>
      </c>
      <c r="F432" s="200">
        <v>27.504675399901757</v>
      </c>
      <c r="G432" s="201">
        <f>F432*(100-$G$5)/100</f>
        <v>27.504675399901757</v>
      </c>
    </row>
    <row r="433" spans="2:7" ht="14.25" customHeight="1">
      <c r="B433" s="2" t="s">
        <v>1466</v>
      </c>
      <c r="C433" s="198" t="s">
        <v>721</v>
      </c>
      <c r="D433" s="199" t="s">
        <v>102</v>
      </c>
      <c r="E433" s="199">
        <v>5</v>
      </c>
      <c r="F433" s="200">
        <v>27.504675399901757</v>
      </c>
      <c r="G433" s="201">
        <f t="shared" ref="G433:G487" si="18">F433*(100-$G$5)/100</f>
        <v>27.504675399901757</v>
      </c>
    </row>
    <row r="434" spans="2:7" ht="14.25" customHeight="1">
      <c r="B434" s="192"/>
      <c r="C434" s="198" t="s">
        <v>722</v>
      </c>
      <c r="D434" s="199" t="s">
        <v>103</v>
      </c>
      <c r="E434" s="199">
        <v>4</v>
      </c>
      <c r="F434" s="200">
        <v>27.504675399901757</v>
      </c>
      <c r="G434" s="201">
        <f t="shared" si="18"/>
        <v>27.504675399901757</v>
      </c>
    </row>
    <row r="435" spans="2:7" ht="14.25" customHeight="1">
      <c r="B435" s="204"/>
      <c r="C435" s="198" t="s">
        <v>723</v>
      </c>
      <c r="D435" s="199" t="s">
        <v>305</v>
      </c>
      <c r="E435" s="199">
        <v>8</v>
      </c>
      <c r="F435" s="200">
        <v>37.361041916205217</v>
      </c>
      <c r="G435" s="201">
        <f t="shared" si="18"/>
        <v>37.361041916205217</v>
      </c>
    </row>
    <row r="436" spans="2:7" ht="14.25" customHeight="1">
      <c r="B436" s="204"/>
      <c r="C436" s="198" t="s">
        <v>724</v>
      </c>
      <c r="D436" s="199" t="s">
        <v>169</v>
      </c>
      <c r="E436" s="199">
        <v>6</v>
      </c>
      <c r="F436" s="200">
        <v>37.361041916205217</v>
      </c>
      <c r="G436" s="201">
        <f t="shared" si="18"/>
        <v>37.361041916205217</v>
      </c>
    </row>
    <row r="437" spans="2:7" ht="14.25" customHeight="1">
      <c r="B437" s="204"/>
      <c r="C437" s="198" t="s">
        <v>725</v>
      </c>
      <c r="D437" s="199" t="s">
        <v>104</v>
      </c>
      <c r="E437" s="199">
        <v>9</v>
      </c>
      <c r="F437" s="200">
        <v>37.361041916205217</v>
      </c>
      <c r="G437" s="201">
        <f t="shared" si="18"/>
        <v>37.361041916205217</v>
      </c>
    </row>
    <row r="438" spans="2:7" ht="14.25" customHeight="1">
      <c r="B438" s="204"/>
      <c r="C438" s="198" t="s">
        <v>726</v>
      </c>
      <c r="D438" s="199" t="s">
        <v>163</v>
      </c>
      <c r="E438" s="199">
        <v>6</v>
      </c>
      <c r="F438" s="200">
        <v>58.911615959514954</v>
      </c>
      <c r="G438" s="201">
        <f t="shared" si="18"/>
        <v>58.911615959514954</v>
      </c>
    </row>
    <row r="439" spans="2:7" ht="14.25" customHeight="1">
      <c r="B439" s="204"/>
      <c r="C439" s="198" t="s">
        <v>727</v>
      </c>
      <c r="D439" s="199" t="s">
        <v>162</v>
      </c>
      <c r="E439" s="199">
        <v>6</v>
      </c>
      <c r="F439" s="200">
        <v>38.544309416246747</v>
      </c>
      <c r="G439" s="201">
        <f t="shared" si="18"/>
        <v>38.544309416246747</v>
      </c>
    </row>
    <row r="440" spans="2:7" ht="14.25" customHeight="1">
      <c r="B440" s="204"/>
      <c r="C440" s="198" t="s">
        <v>728</v>
      </c>
      <c r="D440" s="199" t="s">
        <v>161</v>
      </c>
      <c r="E440" s="199">
        <v>6</v>
      </c>
      <c r="F440" s="200">
        <v>58.911615959514954</v>
      </c>
      <c r="G440" s="201">
        <f t="shared" si="18"/>
        <v>58.911615959514954</v>
      </c>
    </row>
    <row r="441" spans="2:7" ht="14.25" customHeight="1">
      <c r="B441" s="204"/>
      <c r="C441" s="198" t="s">
        <v>729</v>
      </c>
      <c r="D441" s="199" t="s">
        <v>164</v>
      </c>
      <c r="E441" s="199">
        <v>6</v>
      </c>
      <c r="F441" s="200">
        <v>81.922392449684494</v>
      </c>
      <c r="G441" s="201">
        <f t="shared" si="18"/>
        <v>81.922392449684509</v>
      </c>
    </row>
    <row r="442" spans="2:7" ht="14.25" customHeight="1">
      <c r="B442" s="204"/>
      <c r="C442" s="198" t="s">
        <v>730</v>
      </c>
      <c r="D442" s="199" t="s">
        <v>165</v>
      </c>
      <c r="E442" s="199">
        <v>1</v>
      </c>
      <c r="F442" s="200">
        <v>74.394797077079787</v>
      </c>
      <c r="G442" s="201">
        <f t="shared" si="18"/>
        <v>74.394797077079787</v>
      </c>
    </row>
    <row r="443" spans="2:7" ht="14.25" customHeight="1">
      <c r="B443" s="204"/>
      <c r="C443" s="198" t="s">
        <v>731</v>
      </c>
      <c r="D443" s="199" t="s">
        <v>166</v>
      </c>
      <c r="E443" s="199">
        <v>1</v>
      </c>
      <c r="F443" s="200">
        <v>81.922392449684494</v>
      </c>
      <c r="G443" s="201">
        <f t="shared" si="18"/>
        <v>81.922392449684509</v>
      </c>
    </row>
    <row r="444" spans="2:7" ht="14.25" customHeight="1">
      <c r="B444" s="204"/>
      <c r="C444" s="198" t="s">
        <v>732</v>
      </c>
      <c r="D444" s="199" t="s">
        <v>105</v>
      </c>
      <c r="E444" s="199">
        <v>1</v>
      </c>
      <c r="F444" s="200">
        <v>56.733900241353417</v>
      </c>
      <c r="G444" s="201">
        <f t="shared" si="18"/>
        <v>56.733900241353425</v>
      </c>
    </row>
    <row r="445" spans="2:7" ht="14.25" customHeight="1">
      <c r="B445" s="204"/>
      <c r="C445" s="198" t="s">
        <v>733</v>
      </c>
      <c r="D445" s="199" t="s">
        <v>284</v>
      </c>
      <c r="E445" s="199">
        <v>1</v>
      </c>
      <c r="F445" s="200">
        <v>116.45114513706687</v>
      </c>
      <c r="G445" s="201">
        <f t="shared" si="18"/>
        <v>116.45114513706687</v>
      </c>
    </row>
    <row r="446" spans="2:7" ht="14.25" customHeight="1">
      <c r="B446" s="204"/>
      <c r="C446" s="198" t="s">
        <v>734</v>
      </c>
      <c r="D446" s="199" t="s">
        <v>382</v>
      </c>
      <c r="E446" s="199">
        <v>1</v>
      </c>
      <c r="F446" s="200">
        <v>116.45114513706687</v>
      </c>
      <c r="G446" s="201">
        <f t="shared" si="18"/>
        <v>116.45114513706687</v>
      </c>
    </row>
    <row r="447" spans="2:7" ht="14.25" customHeight="1">
      <c r="B447" s="204"/>
      <c r="C447" s="198" t="s">
        <v>735</v>
      </c>
      <c r="D447" s="199" t="s">
        <v>271</v>
      </c>
      <c r="E447" s="199">
        <v>1</v>
      </c>
      <c r="F447" s="200">
        <v>105.21010388667224</v>
      </c>
      <c r="G447" s="201">
        <f t="shared" si="18"/>
        <v>105.21010388667224</v>
      </c>
    </row>
    <row r="448" spans="2:7" ht="14.25" customHeight="1">
      <c r="B448" s="204"/>
      <c r="C448" s="198" t="s">
        <v>736</v>
      </c>
      <c r="D448" s="199" t="s">
        <v>272</v>
      </c>
      <c r="E448" s="199">
        <v>1</v>
      </c>
      <c r="F448" s="200">
        <v>105.21010388667224</v>
      </c>
      <c r="G448" s="201">
        <f t="shared" si="18"/>
        <v>105.21010388667224</v>
      </c>
    </row>
    <row r="449" spans="2:7" ht="14.25" customHeight="1">
      <c r="B449" s="204"/>
      <c r="C449" s="198" t="s">
        <v>737</v>
      </c>
      <c r="D449" s="199" t="s">
        <v>287</v>
      </c>
      <c r="E449" s="199">
        <v>1</v>
      </c>
      <c r="F449" s="200">
        <v>165.16430769230769</v>
      </c>
      <c r="G449" s="201">
        <f t="shared" si="18"/>
        <v>165.16430769230772</v>
      </c>
    </row>
    <row r="450" spans="2:7" ht="14.25" customHeight="1">
      <c r="B450" s="204"/>
      <c r="C450" s="198" t="s">
        <v>738</v>
      </c>
      <c r="D450" s="199" t="s">
        <v>381</v>
      </c>
      <c r="E450" s="199">
        <v>1</v>
      </c>
      <c r="F450" s="200">
        <v>165.16430769230769</v>
      </c>
      <c r="G450" s="201">
        <f t="shared" si="18"/>
        <v>165.16430769230772</v>
      </c>
    </row>
    <row r="451" spans="2:7" ht="14.25" customHeight="1">
      <c r="B451" s="204"/>
      <c r="C451" s="198" t="s">
        <v>739</v>
      </c>
      <c r="D451" s="199" t="s">
        <v>383</v>
      </c>
      <c r="E451" s="199">
        <v>1</v>
      </c>
      <c r="F451" s="200">
        <v>189.12139277259675</v>
      </c>
      <c r="G451" s="201">
        <f t="shared" si="18"/>
        <v>189.12139277259675</v>
      </c>
    </row>
    <row r="452" spans="2:7" ht="14.25" customHeight="1">
      <c r="B452" s="204"/>
      <c r="C452" s="198" t="s">
        <v>740</v>
      </c>
      <c r="D452" s="199" t="s">
        <v>384</v>
      </c>
      <c r="E452" s="199">
        <v>1</v>
      </c>
      <c r="F452" s="200">
        <v>189.12139277259675</v>
      </c>
      <c r="G452" s="201">
        <f t="shared" si="18"/>
        <v>189.12139277259675</v>
      </c>
    </row>
    <row r="453" spans="2:7" ht="14.25" customHeight="1">
      <c r="B453" s="204"/>
      <c r="C453" s="198" t="s">
        <v>741</v>
      </c>
      <c r="D453" s="199" t="s">
        <v>170</v>
      </c>
      <c r="E453" s="199">
        <v>1</v>
      </c>
      <c r="F453" s="200">
        <v>189.12139277259675</v>
      </c>
      <c r="G453" s="201">
        <f t="shared" si="18"/>
        <v>189.12139277259675</v>
      </c>
    </row>
    <row r="454" spans="2:7" ht="14.25" customHeight="1">
      <c r="B454" s="204"/>
      <c r="C454" s="198" t="s">
        <v>742</v>
      </c>
      <c r="D454" s="199" t="s">
        <v>290</v>
      </c>
      <c r="E454" s="199">
        <v>1</v>
      </c>
      <c r="F454" s="200">
        <v>208.08615384615385</v>
      </c>
      <c r="G454" s="201">
        <f t="shared" si="18"/>
        <v>208.08615384615388</v>
      </c>
    </row>
    <row r="455" spans="2:7" ht="14.25" customHeight="1">
      <c r="B455" s="204"/>
      <c r="C455" s="198" t="s">
        <v>743</v>
      </c>
      <c r="D455" s="199" t="s">
        <v>393</v>
      </c>
      <c r="E455" s="199">
        <v>1</v>
      </c>
      <c r="F455" s="200">
        <v>214.47876923076927</v>
      </c>
      <c r="G455" s="201">
        <f t="shared" si="18"/>
        <v>214.47876923076927</v>
      </c>
    </row>
    <row r="456" spans="2:7" ht="14.25" customHeight="1">
      <c r="B456" s="204"/>
      <c r="C456" s="198" t="s">
        <v>744</v>
      </c>
      <c r="D456" s="199" t="s">
        <v>273</v>
      </c>
      <c r="E456" s="199">
        <v>1</v>
      </c>
      <c r="F456" s="200">
        <v>210.4076198212164</v>
      </c>
      <c r="G456" s="201">
        <f t="shared" si="18"/>
        <v>210.4076198212164</v>
      </c>
    </row>
    <row r="457" spans="2:7" ht="14.25" customHeight="1">
      <c r="B457" s="204"/>
      <c r="C457" s="198" t="s">
        <v>745</v>
      </c>
      <c r="D457" s="199" t="s">
        <v>214</v>
      </c>
      <c r="E457" s="199">
        <v>1</v>
      </c>
      <c r="F457" s="200">
        <v>210.4076198212164</v>
      </c>
      <c r="G457" s="201">
        <f t="shared" si="18"/>
        <v>210.4076198212164</v>
      </c>
    </row>
    <row r="458" spans="2:7" ht="14.25" customHeight="1">
      <c r="B458" s="204"/>
      <c r="C458" s="198" t="s">
        <v>746</v>
      </c>
      <c r="D458" s="199" t="s">
        <v>274</v>
      </c>
      <c r="E458" s="199">
        <v>1</v>
      </c>
      <c r="F458" s="200">
        <v>220.79268032690015</v>
      </c>
      <c r="G458" s="201">
        <f t="shared" si="18"/>
        <v>220.79268032690015</v>
      </c>
    </row>
    <row r="459" spans="2:7" ht="14.25" customHeight="1">
      <c r="B459" s="204"/>
      <c r="C459" s="198" t="s">
        <v>747</v>
      </c>
      <c r="D459" s="199" t="s">
        <v>213</v>
      </c>
      <c r="E459" s="199">
        <v>1</v>
      </c>
      <c r="F459" s="200">
        <v>220.79268032690015</v>
      </c>
      <c r="G459" s="201">
        <f t="shared" si="18"/>
        <v>220.79268032690015</v>
      </c>
    </row>
    <row r="460" spans="2:7" ht="14.25" customHeight="1">
      <c r="B460" s="204"/>
      <c r="C460" s="198" t="s">
        <v>748</v>
      </c>
      <c r="D460" s="199" t="s">
        <v>395</v>
      </c>
      <c r="E460" s="199">
        <v>1</v>
      </c>
      <c r="F460" s="200">
        <v>331.11138461538462</v>
      </c>
      <c r="G460" s="201">
        <f t="shared" si="18"/>
        <v>331.11138461538462</v>
      </c>
    </row>
    <row r="461" spans="2:7" ht="14.25" customHeight="1">
      <c r="B461" s="204"/>
      <c r="C461" s="198" t="s">
        <v>749</v>
      </c>
      <c r="D461" s="199" t="s">
        <v>331</v>
      </c>
      <c r="E461" s="199">
        <v>1</v>
      </c>
      <c r="F461" s="200">
        <v>331.11138461538462</v>
      </c>
      <c r="G461" s="201">
        <f t="shared" si="18"/>
        <v>331.11138461538462</v>
      </c>
    </row>
    <row r="462" spans="2:7" ht="14.25" customHeight="1">
      <c r="B462" s="204"/>
      <c r="C462" s="198" t="s">
        <v>750</v>
      </c>
      <c r="D462" s="199" t="s">
        <v>332</v>
      </c>
      <c r="E462" s="199">
        <v>1</v>
      </c>
      <c r="F462" s="200">
        <v>331.11138461538462</v>
      </c>
      <c r="G462" s="201">
        <f t="shared" si="18"/>
        <v>331.11138461538462</v>
      </c>
    </row>
    <row r="463" spans="2:7" ht="14.25" customHeight="1">
      <c r="B463" s="204"/>
      <c r="C463" s="198" t="s">
        <v>751</v>
      </c>
      <c r="D463" s="199" t="s">
        <v>385</v>
      </c>
      <c r="E463" s="199">
        <v>1</v>
      </c>
      <c r="F463" s="200">
        <v>270.51509123290094</v>
      </c>
      <c r="G463" s="201">
        <f t="shared" si="18"/>
        <v>270.51509123290094</v>
      </c>
    </row>
    <row r="464" spans="2:7" ht="14.25" customHeight="1">
      <c r="B464" s="204"/>
      <c r="C464" s="198" t="s">
        <v>752</v>
      </c>
      <c r="D464" s="199" t="s">
        <v>386</v>
      </c>
      <c r="E464" s="199">
        <v>1</v>
      </c>
      <c r="F464" s="200">
        <v>270.51509123290094</v>
      </c>
      <c r="G464" s="201">
        <f t="shared" si="18"/>
        <v>270.51509123290094</v>
      </c>
    </row>
    <row r="465" spans="2:7" ht="14.25" customHeight="1">
      <c r="B465" s="204"/>
      <c r="C465" s="198" t="s">
        <v>753</v>
      </c>
      <c r="D465" s="199" t="s">
        <v>387</v>
      </c>
      <c r="E465" s="199">
        <v>1</v>
      </c>
      <c r="F465" s="200">
        <v>270.51509123290094</v>
      </c>
      <c r="G465" s="201">
        <f t="shared" si="18"/>
        <v>270.51509123290094</v>
      </c>
    </row>
    <row r="466" spans="2:7" ht="14.25" customHeight="1">
      <c r="B466" s="204"/>
      <c r="C466" s="198" t="s">
        <v>754</v>
      </c>
      <c r="D466" s="199" t="s">
        <v>333</v>
      </c>
      <c r="E466" s="199">
        <v>1</v>
      </c>
      <c r="F466" s="200">
        <v>335.0252307692308</v>
      </c>
      <c r="G466" s="201">
        <f t="shared" si="18"/>
        <v>335.02523076923086</v>
      </c>
    </row>
    <row r="467" spans="2:7" ht="14.25" customHeight="1">
      <c r="B467" s="204"/>
      <c r="C467" s="198" t="s">
        <v>755</v>
      </c>
      <c r="D467" s="199" t="s">
        <v>171</v>
      </c>
      <c r="E467" s="199">
        <v>1</v>
      </c>
      <c r="F467" s="200">
        <v>335.0252307692308</v>
      </c>
      <c r="G467" s="201">
        <f t="shared" si="18"/>
        <v>335.02523076923086</v>
      </c>
    </row>
    <row r="468" spans="2:7" ht="14.25" customHeight="1">
      <c r="B468" s="204"/>
      <c r="C468" s="198" t="s">
        <v>756</v>
      </c>
      <c r="D468" s="199" t="s">
        <v>172</v>
      </c>
      <c r="E468" s="199">
        <v>1</v>
      </c>
      <c r="F468" s="200">
        <v>335.0252307692308</v>
      </c>
      <c r="G468" s="201">
        <f t="shared" si="18"/>
        <v>335.02523076923086</v>
      </c>
    </row>
    <row r="469" spans="2:7" ht="14.25" customHeight="1">
      <c r="B469" s="204"/>
      <c r="C469" s="198" t="s">
        <v>757</v>
      </c>
      <c r="D469" s="199" t="s">
        <v>173</v>
      </c>
      <c r="E469" s="199">
        <v>1</v>
      </c>
      <c r="F469" s="200">
        <v>371.74740224709313</v>
      </c>
      <c r="G469" s="201">
        <f t="shared" si="18"/>
        <v>371.74740224709313</v>
      </c>
    </row>
    <row r="470" spans="2:7" ht="14.25" customHeight="1">
      <c r="B470" s="204"/>
      <c r="C470" s="198" t="s">
        <v>758</v>
      </c>
      <c r="D470" s="199" t="s">
        <v>174</v>
      </c>
      <c r="E470" s="199">
        <v>1</v>
      </c>
      <c r="F470" s="200">
        <v>371.74740224709313</v>
      </c>
      <c r="G470" s="201">
        <f t="shared" si="18"/>
        <v>371.74740224709313</v>
      </c>
    </row>
    <row r="471" spans="2:7" ht="14.25" customHeight="1">
      <c r="B471" s="204"/>
      <c r="C471" s="198" t="s">
        <v>759</v>
      </c>
      <c r="D471" s="199" t="s">
        <v>388</v>
      </c>
      <c r="E471" s="199">
        <v>1</v>
      </c>
      <c r="F471" s="200">
        <v>371.74740224709313</v>
      </c>
      <c r="G471" s="201">
        <f t="shared" si="18"/>
        <v>371.74740224709313</v>
      </c>
    </row>
    <row r="472" spans="2:7" ht="14.25" customHeight="1">
      <c r="B472" s="204"/>
      <c r="C472" s="198" t="s">
        <v>760</v>
      </c>
      <c r="D472" s="199" t="s">
        <v>334</v>
      </c>
      <c r="E472" s="199">
        <v>1</v>
      </c>
      <c r="F472" s="200">
        <v>485.96923076923076</v>
      </c>
      <c r="G472" s="201">
        <f t="shared" si="18"/>
        <v>485.96923076923076</v>
      </c>
    </row>
    <row r="473" spans="2:7" ht="14.25" customHeight="1">
      <c r="B473" s="246"/>
      <c r="C473" s="198" t="s">
        <v>761</v>
      </c>
      <c r="D473" s="199" t="s">
        <v>335</v>
      </c>
      <c r="E473" s="199">
        <v>1</v>
      </c>
      <c r="F473" s="200">
        <v>489.68738461538459</v>
      </c>
      <c r="G473" s="201">
        <f t="shared" si="18"/>
        <v>489.68738461538459</v>
      </c>
    </row>
    <row r="474" spans="2:7" ht="14.25" customHeight="1">
      <c r="B474" s="246"/>
      <c r="C474" s="198" t="s">
        <v>762</v>
      </c>
      <c r="D474" s="199" t="s">
        <v>389</v>
      </c>
      <c r="E474" s="199">
        <v>1</v>
      </c>
      <c r="F474" s="200">
        <v>489.68738461538459</v>
      </c>
      <c r="G474" s="201">
        <f t="shared" si="18"/>
        <v>489.68738461538459</v>
      </c>
    </row>
    <row r="475" spans="2:7" ht="14.25" customHeight="1">
      <c r="B475" s="246"/>
      <c r="C475" s="198" t="s">
        <v>763</v>
      </c>
      <c r="D475" s="199" t="s">
        <v>448</v>
      </c>
      <c r="E475" s="199">
        <v>1</v>
      </c>
      <c r="F475" s="200">
        <v>489.68738461538459</v>
      </c>
      <c r="G475" s="201">
        <f t="shared" si="18"/>
        <v>489.68738461538459</v>
      </c>
    </row>
    <row r="476" spans="2:7" ht="14.25" customHeight="1">
      <c r="B476" s="246"/>
      <c r="C476" s="198" t="s">
        <v>764</v>
      </c>
      <c r="D476" s="199" t="s">
        <v>212</v>
      </c>
      <c r="E476" s="199">
        <v>1</v>
      </c>
      <c r="F476" s="200">
        <v>465.45211788868068</v>
      </c>
      <c r="G476" s="201">
        <f t="shared" si="18"/>
        <v>465.45211788868068</v>
      </c>
    </row>
    <row r="477" spans="2:7" ht="14.25" customHeight="1">
      <c r="B477" s="246"/>
      <c r="C477" s="198" t="s">
        <v>765</v>
      </c>
      <c r="D477" s="199" t="s">
        <v>390</v>
      </c>
      <c r="E477" s="199">
        <v>1</v>
      </c>
      <c r="F477" s="200">
        <v>465.45211788868068</v>
      </c>
      <c r="G477" s="201">
        <f t="shared" si="18"/>
        <v>465.45211788868068</v>
      </c>
    </row>
    <row r="478" spans="2:7" ht="14.25" customHeight="1">
      <c r="B478" s="246"/>
      <c r="C478" s="198" t="s">
        <v>766</v>
      </c>
      <c r="D478" s="199" t="s">
        <v>208</v>
      </c>
      <c r="E478" s="199">
        <v>1</v>
      </c>
      <c r="F478" s="200">
        <v>465.45211788868068</v>
      </c>
      <c r="G478" s="201">
        <f t="shared" si="18"/>
        <v>465.45211788868068</v>
      </c>
    </row>
    <row r="479" spans="2:7" ht="14.25" customHeight="1">
      <c r="B479" s="246"/>
      <c r="C479" s="198" t="s">
        <v>767</v>
      </c>
      <c r="D479" s="199" t="s">
        <v>337</v>
      </c>
      <c r="E479" s="199">
        <v>1</v>
      </c>
      <c r="F479" s="200">
        <v>588.62698087213209</v>
      </c>
      <c r="G479" s="201">
        <f t="shared" si="18"/>
        <v>588.62698087213209</v>
      </c>
    </row>
    <row r="480" spans="2:7" ht="14.25" customHeight="1">
      <c r="B480" s="246"/>
      <c r="C480" s="198" t="s">
        <v>768</v>
      </c>
      <c r="D480" s="199" t="s">
        <v>449</v>
      </c>
      <c r="E480" s="199">
        <v>1</v>
      </c>
      <c r="F480" s="200">
        <v>588.62698087213209</v>
      </c>
      <c r="G480" s="201">
        <f t="shared" si="18"/>
        <v>588.62698087213209</v>
      </c>
    </row>
    <row r="481" spans="2:7" ht="14.25" customHeight="1">
      <c r="B481" s="246"/>
      <c r="C481" s="198" t="s">
        <v>769</v>
      </c>
      <c r="D481" s="199" t="s">
        <v>391</v>
      </c>
      <c r="E481" s="199">
        <v>1</v>
      </c>
      <c r="F481" s="200">
        <v>700.78388292353804</v>
      </c>
      <c r="G481" s="201">
        <f t="shared" si="18"/>
        <v>700.78388292353804</v>
      </c>
    </row>
    <row r="482" spans="2:7" ht="14.25" customHeight="1">
      <c r="B482" s="246"/>
      <c r="C482" s="198" t="s">
        <v>770</v>
      </c>
      <c r="D482" s="199" t="s">
        <v>209</v>
      </c>
      <c r="E482" s="199">
        <v>1</v>
      </c>
      <c r="F482" s="200">
        <v>700.78388292353804</v>
      </c>
      <c r="G482" s="201">
        <f t="shared" si="18"/>
        <v>700.78388292353804</v>
      </c>
    </row>
    <row r="483" spans="2:7" ht="14.25" customHeight="1">
      <c r="B483" s="246"/>
      <c r="C483" s="198" t="s">
        <v>771</v>
      </c>
      <c r="D483" s="199" t="s">
        <v>211</v>
      </c>
      <c r="E483" s="199">
        <v>1</v>
      </c>
      <c r="F483" s="200">
        <v>700.78388292353804</v>
      </c>
      <c r="G483" s="201">
        <f t="shared" si="18"/>
        <v>700.78388292353804</v>
      </c>
    </row>
    <row r="484" spans="2:7" ht="14.25" customHeight="1">
      <c r="B484" s="246"/>
      <c r="C484" s="198" t="s">
        <v>772</v>
      </c>
      <c r="D484" s="199" t="s">
        <v>575</v>
      </c>
      <c r="E484" s="199">
        <v>1</v>
      </c>
      <c r="F484" s="265">
        <v>1030.5809230769232</v>
      </c>
      <c r="G484" s="266">
        <f t="shared" si="18"/>
        <v>1030.5809230769232</v>
      </c>
    </row>
    <row r="485" spans="2:7" ht="14.25" customHeight="1">
      <c r="B485" s="246"/>
      <c r="C485" s="198" t="s">
        <v>773</v>
      </c>
      <c r="D485" s="199" t="s">
        <v>580</v>
      </c>
      <c r="E485" s="199">
        <v>1</v>
      </c>
      <c r="F485" s="265">
        <v>1030.5809230769232</v>
      </c>
      <c r="G485" s="266">
        <f t="shared" si="18"/>
        <v>1030.5809230769232</v>
      </c>
    </row>
    <row r="486" spans="2:7" ht="14.25" customHeight="1">
      <c r="B486" s="246"/>
      <c r="C486" s="198" t="s">
        <v>774</v>
      </c>
      <c r="D486" s="199" t="s">
        <v>392</v>
      </c>
      <c r="E486" s="199">
        <v>1</v>
      </c>
      <c r="F486" s="265">
        <v>1254.842595841925</v>
      </c>
      <c r="G486" s="266">
        <f t="shared" si="18"/>
        <v>1254.842595841925</v>
      </c>
    </row>
    <row r="487" spans="2:7" ht="14.25" customHeight="1">
      <c r="B487" s="204"/>
      <c r="C487" s="198" t="s">
        <v>775</v>
      </c>
      <c r="D487" s="199" t="s">
        <v>210</v>
      </c>
      <c r="E487" s="199">
        <v>1</v>
      </c>
      <c r="F487" s="265">
        <v>1254.842595841925</v>
      </c>
      <c r="G487" s="266">
        <f t="shared" si="18"/>
        <v>1254.842595841925</v>
      </c>
    </row>
    <row r="488" spans="2:7" ht="14.25" customHeight="1">
      <c r="B488" s="204"/>
      <c r="C488" s="973" t="s">
        <v>1450</v>
      </c>
      <c r="D488" s="973"/>
      <c r="E488" s="973"/>
      <c r="F488" s="973"/>
      <c r="G488" s="974"/>
    </row>
    <row r="489" spans="2:7" ht="14.25" customHeight="1">
      <c r="B489" s="204"/>
      <c r="C489" s="975"/>
      <c r="D489" s="975"/>
      <c r="E489" s="975"/>
      <c r="F489" s="975"/>
      <c r="G489" s="976"/>
    </row>
    <row r="490" spans="2:7" ht="14.25" customHeight="1">
      <c r="B490" s="192"/>
      <c r="C490" s="198" t="s">
        <v>776</v>
      </c>
      <c r="D490" s="199" t="s">
        <v>163</v>
      </c>
      <c r="E490" s="199">
        <v>6</v>
      </c>
      <c r="F490" s="265">
        <v>55.966035161539203</v>
      </c>
      <c r="G490" s="266">
        <f t="shared" ref="G490:G539" si="19">F490*(100-$G$5)/100</f>
        <v>55.966035161539203</v>
      </c>
    </row>
    <row r="491" spans="2:7" ht="14.25" customHeight="1">
      <c r="B491" s="204"/>
      <c r="C491" s="198" t="s">
        <v>777</v>
      </c>
      <c r="D491" s="199" t="s">
        <v>162</v>
      </c>
      <c r="E491" s="199">
        <v>6</v>
      </c>
      <c r="F491" s="265">
        <v>36.617093945434405</v>
      </c>
      <c r="G491" s="266">
        <f t="shared" si="19"/>
        <v>36.617093945434405</v>
      </c>
    </row>
    <row r="492" spans="2:7" ht="14.25" customHeight="1">
      <c r="B492" s="192"/>
      <c r="C492" s="198" t="s">
        <v>778</v>
      </c>
      <c r="D492" s="199" t="s">
        <v>161</v>
      </c>
      <c r="E492" s="199">
        <v>6</v>
      </c>
      <c r="F492" s="265">
        <v>55.966035161539203</v>
      </c>
      <c r="G492" s="266">
        <f t="shared" si="19"/>
        <v>55.966035161539203</v>
      </c>
    </row>
    <row r="493" spans="2:7" ht="14.25" customHeight="1">
      <c r="B493" s="204"/>
      <c r="C493" s="198" t="s">
        <v>779</v>
      </c>
      <c r="D493" s="199" t="s">
        <v>164</v>
      </c>
      <c r="E493" s="199">
        <v>6</v>
      </c>
      <c r="F493" s="265">
        <v>77.826272827200256</v>
      </c>
      <c r="G493" s="266">
        <f t="shared" si="19"/>
        <v>77.826272827200256</v>
      </c>
    </row>
    <row r="494" spans="2:7" ht="14.25" customHeight="1">
      <c r="B494" s="204"/>
      <c r="C494" s="198" t="s">
        <v>780</v>
      </c>
      <c r="D494" s="199" t="s">
        <v>165</v>
      </c>
      <c r="E494" s="199">
        <v>1</v>
      </c>
      <c r="F494" s="265">
        <v>70.675057223225807</v>
      </c>
      <c r="G494" s="266">
        <f t="shared" si="19"/>
        <v>70.675057223225807</v>
      </c>
    </row>
    <row r="495" spans="2:7" ht="14.25" customHeight="1">
      <c r="B495" s="204"/>
      <c r="C495" s="198" t="s">
        <v>781</v>
      </c>
      <c r="D495" s="199" t="s">
        <v>166</v>
      </c>
      <c r="E495" s="199">
        <v>1</v>
      </c>
      <c r="F495" s="265">
        <v>77.826272827200256</v>
      </c>
      <c r="G495" s="266">
        <f t="shared" si="19"/>
        <v>77.826272827200256</v>
      </c>
    </row>
    <row r="496" spans="2:7" ht="14.25" customHeight="1">
      <c r="B496" s="204"/>
      <c r="C496" s="198" t="s">
        <v>782</v>
      </c>
      <c r="D496" s="199" t="s">
        <v>105</v>
      </c>
      <c r="E496" s="199">
        <v>1</v>
      </c>
      <c r="F496" s="265">
        <v>53.897205229285753</v>
      </c>
      <c r="G496" s="266">
        <f t="shared" si="19"/>
        <v>53.897205229285753</v>
      </c>
    </row>
    <row r="497" spans="2:7" ht="14.25" customHeight="1">
      <c r="B497" s="204"/>
      <c r="C497" s="198" t="s">
        <v>783</v>
      </c>
      <c r="D497" s="199" t="s">
        <v>284</v>
      </c>
      <c r="E497" s="199">
        <v>1</v>
      </c>
      <c r="F497" s="265">
        <v>110.62858788021352</v>
      </c>
      <c r="G497" s="266">
        <f t="shared" si="19"/>
        <v>110.6285878802135</v>
      </c>
    </row>
    <row r="498" spans="2:7" ht="14.25" customHeight="1">
      <c r="B498" s="204"/>
      <c r="C498" s="198" t="s">
        <v>784</v>
      </c>
      <c r="D498" s="199" t="s">
        <v>382</v>
      </c>
      <c r="E498" s="199">
        <v>1</v>
      </c>
      <c r="F498" s="265">
        <v>110.62858788021352</v>
      </c>
      <c r="G498" s="266">
        <f t="shared" si="19"/>
        <v>110.6285878802135</v>
      </c>
    </row>
    <row r="499" spans="2:7" ht="14.25" customHeight="1">
      <c r="B499" s="204"/>
      <c r="C499" s="198" t="s">
        <v>785</v>
      </c>
      <c r="D499" s="199" t="s">
        <v>271</v>
      </c>
      <c r="E499" s="199">
        <v>1</v>
      </c>
      <c r="F499" s="265">
        <v>99.949598692338625</v>
      </c>
      <c r="G499" s="266">
        <f t="shared" si="19"/>
        <v>99.949598692338625</v>
      </c>
    </row>
    <row r="500" spans="2:7" ht="14.25" customHeight="1">
      <c r="B500" s="204"/>
      <c r="C500" s="198" t="s">
        <v>786</v>
      </c>
      <c r="D500" s="199" t="s">
        <v>272</v>
      </c>
      <c r="E500" s="199">
        <v>1</v>
      </c>
      <c r="F500" s="265">
        <v>99.949598692338625</v>
      </c>
      <c r="G500" s="266">
        <f t="shared" si="19"/>
        <v>99.949598692338625</v>
      </c>
    </row>
    <row r="501" spans="2:7" ht="14.25" customHeight="1">
      <c r="B501" s="204"/>
      <c r="C501" s="198" t="s">
        <v>787</v>
      </c>
      <c r="D501" s="199" t="s">
        <v>287</v>
      </c>
      <c r="E501" s="199">
        <v>1</v>
      </c>
      <c r="F501" s="265">
        <v>156.90609230769229</v>
      </c>
      <c r="G501" s="266">
        <f t="shared" si="19"/>
        <v>156.90609230769229</v>
      </c>
    </row>
    <row r="502" spans="2:7" ht="14.25" customHeight="1">
      <c r="B502" s="204"/>
      <c r="C502" s="198" t="s">
        <v>788</v>
      </c>
      <c r="D502" s="199" t="s">
        <v>381</v>
      </c>
      <c r="E502" s="199">
        <v>1</v>
      </c>
      <c r="F502" s="265">
        <v>156.90609230769229</v>
      </c>
      <c r="G502" s="266">
        <f t="shared" si="19"/>
        <v>156.90609230769229</v>
      </c>
    </row>
    <row r="503" spans="2:7" ht="14.25" customHeight="1">
      <c r="B503" s="204"/>
      <c r="C503" s="198" t="s">
        <v>789</v>
      </c>
      <c r="D503" s="199" t="s">
        <v>383</v>
      </c>
      <c r="E503" s="199">
        <v>1</v>
      </c>
      <c r="F503" s="265">
        <v>179.66532313396692</v>
      </c>
      <c r="G503" s="266">
        <f t="shared" si="19"/>
        <v>179.66532313396692</v>
      </c>
    </row>
    <row r="504" spans="2:7" ht="14.25" customHeight="1">
      <c r="B504" s="204"/>
      <c r="C504" s="198" t="s">
        <v>790</v>
      </c>
      <c r="D504" s="199" t="s">
        <v>384</v>
      </c>
      <c r="E504" s="199">
        <v>1</v>
      </c>
      <c r="F504" s="265">
        <v>179.66532313396692</v>
      </c>
      <c r="G504" s="266">
        <f t="shared" si="19"/>
        <v>179.66532313396692</v>
      </c>
    </row>
    <row r="505" spans="2:7" ht="14.25" customHeight="1">
      <c r="B505" s="204"/>
      <c r="C505" s="198" t="s">
        <v>791</v>
      </c>
      <c r="D505" s="199" t="s">
        <v>170</v>
      </c>
      <c r="E505" s="199">
        <v>1</v>
      </c>
      <c r="F505" s="265">
        <v>179.66532313396692</v>
      </c>
      <c r="G505" s="266">
        <f t="shared" si="19"/>
        <v>179.66532313396692</v>
      </c>
    </row>
    <row r="506" spans="2:7" ht="14.25" customHeight="1">
      <c r="B506" s="204"/>
      <c r="C506" s="198" t="s">
        <v>792</v>
      </c>
      <c r="D506" s="199" t="s">
        <v>290</v>
      </c>
      <c r="E506" s="199">
        <v>1</v>
      </c>
      <c r="F506" s="265">
        <v>197.68184615384612</v>
      </c>
      <c r="G506" s="266">
        <f t="shared" si="19"/>
        <v>197.68184615384612</v>
      </c>
    </row>
    <row r="507" spans="2:7" ht="14.25" customHeight="1">
      <c r="B507" s="204"/>
      <c r="C507" s="198" t="s">
        <v>793</v>
      </c>
      <c r="D507" s="199" t="s">
        <v>393</v>
      </c>
      <c r="E507" s="199">
        <v>1</v>
      </c>
      <c r="F507" s="265">
        <v>203.75483076923078</v>
      </c>
      <c r="G507" s="266">
        <f t="shared" si="19"/>
        <v>203.75483076923081</v>
      </c>
    </row>
    <row r="508" spans="2:7" ht="14.25" customHeight="1">
      <c r="B508" s="204"/>
      <c r="C508" s="198" t="s">
        <v>794</v>
      </c>
      <c r="D508" s="199" t="s">
        <v>273</v>
      </c>
      <c r="E508" s="199">
        <v>1</v>
      </c>
      <c r="F508" s="265">
        <v>199.88723883015558</v>
      </c>
      <c r="G508" s="266">
        <f t="shared" si="19"/>
        <v>199.88723883015558</v>
      </c>
    </row>
    <row r="509" spans="2:7" ht="14.25" customHeight="1">
      <c r="B509" s="204"/>
      <c r="C509" s="198" t="s">
        <v>795</v>
      </c>
      <c r="D509" s="199" t="s">
        <v>214</v>
      </c>
      <c r="E509" s="199">
        <v>1</v>
      </c>
      <c r="F509" s="265">
        <v>199.88723883015558</v>
      </c>
      <c r="G509" s="266">
        <f t="shared" si="19"/>
        <v>199.88723883015558</v>
      </c>
    </row>
    <row r="510" spans="2:7" ht="14.25" customHeight="1">
      <c r="B510" s="204"/>
      <c r="C510" s="198" t="s">
        <v>796</v>
      </c>
      <c r="D510" s="199" t="s">
        <v>274</v>
      </c>
      <c r="E510" s="199">
        <v>1</v>
      </c>
      <c r="F510" s="265">
        <v>209.75304631055516</v>
      </c>
      <c r="G510" s="266">
        <f t="shared" si="19"/>
        <v>209.75304631055513</v>
      </c>
    </row>
    <row r="511" spans="2:7" ht="14.25" customHeight="1">
      <c r="B511" s="204"/>
      <c r="C511" s="198" t="s">
        <v>797</v>
      </c>
      <c r="D511" s="199" t="s">
        <v>213</v>
      </c>
      <c r="E511" s="199">
        <v>1</v>
      </c>
      <c r="F511" s="265">
        <v>209.75304631055516</v>
      </c>
      <c r="G511" s="266">
        <f t="shared" si="19"/>
        <v>209.75304631055513</v>
      </c>
    </row>
    <row r="512" spans="2:7" ht="14.25" customHeight="1">
      <c r="B512" s="204"/>
      <c r="C512" s="198" t="s">
        <v>798</v>
      </c>
      <c r="D512" s="199" t="s">
        <v>395</v>
      </c>
      <c r="E512" s="199">
        <v>1</v>
      </c>
      <c r="F512" s="265">
        <v>314.55581538461536</v>
      </c>
      <c r="G512" s="266">
        <f t="shared" si="19"/>
        <v>314.55581538461536</v>
      </c>
    </row>
    <row r="513" spans="2:7" ht="14.25" customHeight="1">
      <c r="B513" s="204"/>
      <c r="C513" s="198" t="s">
        <v>799</v>
      </c>
      <c r="D513" s="199" t="s">
        <v>331</v>
      </c>
      <c r="E513" s="199">
        <v>1</v>
      </c>
      <c r="F513" s="265">
        <v>314.55581538461536</v>
      </c>
      <c r="G513" s="266">
        <f t="shared" si="19"/>
        <v>314.55581538461536</v>
      </c>
    </row>
    <row r="514" spans="2:7" ht="14.25" customHeight="1">
      <c r="B514" s="204"/>
      <c r="C514" s="198" t="s">
        <v>800</v>
      </c>
      <c r="D514" s="199" t="s">
        <v>332</v>
      </c>
      <c r="E514" s="199">
        <v>1</v>
      </c>
      <c r="F514" s="265">
        <v>314.55581538461536</v>
      </c>
      <c r="G514" s="266">
        <f t="shared" si="19"/>
        <v>314.55581538461536</v>
      </c>
    </row>
    <row r="515" spans="2:7" ht="14.25" customHeight="1">
      <c r="B515" s="204"/>
      <c r="C515" s="198" t="s">
        <v>801</v>
      </c>
      <c r="D515" s="199" t="s">
        <v>385</v>
      </c>
      <c r="E515" s="199">
        <v>1</v>
      </c>
      <c r="F515" s="265">
        <v>256.9893366712559</v>
      </c>
      <c r="G515" s="266">
        <f t="shared" si="19"/>
        <v>256.9893366712559</v>
      </c>
    </row>
    <row r="516" spans="2:7" ht="14.25" customHeight="1">
      <c r="B516" s="204"/>
      <c r="C516" s="198" t="s">
        <v>802</v>
      </c>
      <c r="D516" s="199" t="s">
        <v>386</v>
      </c>
      <c r="E516" s="199">
        <v>1</v>
      </c>
      <c r="F516" s="265">
        <v>256.9893366712559</v>
      </c>
      <c r="G516" s="266">
        <f t="shared" si="19"/>
        <v>256.9893366712559</v>
      </c>
    </row>
    <row r="517" spans="2:7" ht="14.25" customHeight="1">
      <c r="B517" s="204"/>
      <c r="C517" s="198" t="s">
        <v>803</v>
      </c>
      <c r="D517" s="199" t="s">
        <v>387</v>
      </c>
      <c r="E517" s="199">
        <v>1</v>
      </c>
      <c r="F517" s="265">
        <v>256.9893366712559</v>
      </c>
      <c r="G517" s="266">
        <f t="shared" si="19"/>
        <v>256.9893366712559</v>
      </c>
    </row>
    <row r="518" spans="2:7" ht="14.25" customHeight="1">
      <c r="B518" s="204"/>
      <c r="C518" s="198" t="s">
        <v>804</v>
      </c>
      <c r="D518" s="199" t="s">
        <v>333</v>
      </c>
      <c r="E518" s="199">
        <v>1</v>
      </c>
      <c r="F518" s="265">
        <v>318.27396923076924</v>
      </c>
      <c r="G518" s="266">
        <f t="shared" si="19"/>
        <v>318.27396923076924</v>
      </c>
    </row>
    <row r="519" spans="2:7" ht="14.25" customHeight="1">
      <c r="B519" s="204"/>
      <c r="C519" s="198" t="s">
        <v>805</v>
      </c>
      <c r="D519" s="199" t="s">
        <v>171</v>
      </c>
      <c r="E519" s="199">
        <v>1</v>
      </c>
      <c r="F519" s="265">
        <v>318.27396923076924</v>
      </c>
      <c r="G519" s="266">
        <f t="shared" si="19"/>
        <v>318.27396923076924</v>
      </c>
    </row>
    <row r="520" spans="2:7" ht="14.25" customHeight="1">
      <c r="B520" s="204"/>
      <c r="C520" s="198" t="s">
        <v>806</v>
      </c>
      <c r="D520" s="199" t="s">
        <v>172</v>
      </c>
      <c r="E520" s="199">
        <v>1</v>
      </c>
      <c r="F520" s="265">
        <v>318.27396923076924</v>
      </c>
      <c r="G520" s="266">
        <f t="shared" si="19"/>
        <v>318.27396923076924</v>
      </c>
    </row>
    <row r="521" spans="2:7" ht="14.25" customHeight="1">
      <c r="B521" s="204"/>
      <c r="C521" s="198" t="s">
        <v>807</v>
      </c>
      <c r="D521" s="199" t="s">
        <v>173</v>
      </c>
      <c r="E521" s="199">
        <v>1</v>
      </c>
      <c r="F521" s="265">
        <v>353.16003213473846</v>
      </c>
      <c r="G521" s="266">
        <f t="shared" si="19"/>
        <v>353.16003213473846</v>
      </c>
    </row>
    <row r="522" spans="2:7" ht="14.25" customHeight="1">
      <c r="B522" s="204"/>
      <c r="C522" s="198" t="s">
        <v>808</v>
      </c>
      <c r="D522" s="199" t="s">
        <v>174</v>
      </c>
      <c r="E522" s="199">
        <v>1</v>
      </c>
      <c r="F522" s="265">
        <v>353.16003213473846</v>
      </c>
      <c r="G522" s="266">
        <f t="shared" si="19"/>
        <v>353.16003213473846</v>
      </c>
    </row>
    <row r="523" spans="2:7" ht="14.25" customHeight="1">
      <c r="B523" s="204"/>
      <c r="C523" s="198" t="s">
        <v>809</v>
      </c>
      <c r="D523" s="199" t="s">
        <v>388</v>
      </c>
      <c r="E523" s="199">
        <v>1</v>
      </c>
      <c r="F523" s="265">
        <v>353.16003213473846</v>
      </c>
      <c r="G523" s="266">
        <f t="shared" si="19"/>
        <v>353.16003213473846</v>
      </c>
    </row>
    <row r="524" spans="2:7" ht="14.25" customHeight="1">
      <c r="B524" s="204"/>
      <c r="C524" s="198" t="s">
        <v>810</v>
      </c>
      <c r="D524" s="199" t="s">
        <v>334</v>
      </c>
      <c r="E524" s="199">
        <v>1</v>
      </c>
      <c r="F524" s="265">
        <v>461.67076923076922</v>
      </c>
      <c r="G524" s="266">
        <f t="shared" si="19"/>
        <v>461.67076923076922</v>
      </c>
    </row>
    <row r="525" spans="2:7" ht="14.25" customHeight="1">
      <c r="B525" s="246"/>
      <c r="C525" s="198" t="s">
        <v>811</v>
      </c>
      <c r="D525" s="199" t="s">
        <v>335</v>
      </c>
      <c r="E525" s="199">
        <v>1</v>
      </c>
      <c r="F525" s="265">
        <v>465.20301538461536</v>
      </c>
      <c r="G525" s="266">
        <f t="shared" si="19"/>
        <v>465.20301538461536</v>
      </c>
    </row>
    <row r="526" spans="2:7" ht="14.25" customHeight="1">
      <c r="B526" s="246"/>
      <c r="C526" s="198" t="s">
        <v>812</v>
      </c>
      <c r="D526" s="199" t="s">
        <v>389</v>
      </c>
      <c r="E526" s="199">
        <v>1</v>
      </c>
      <c r="F526" s="265">
        <v>465.20301538461536</v>
      </c>
      <c r="G526" s="266">
        <f t="shared" si="19"/>
        <v>465.20301538461536</v>
      </c>
    </row>
    <row r="527" spans="2:7" ht="14.25" customHeight="1">
      <c r="B527" s="246"/>
      <c r="C527" s="198" t="s">
        <v>813</v>
      </c>
      <c r="D527" s="199" t="s">
        <v>394</v>
      </c>
      <c r="E527" s="199">
        <v>1</v>
      </c>
      <c r="F527" s="265">
        <v>465.20301538461536</v>
      </c>
      <c r="G527" s="266">
        <f t="shared" si="19"/>
        <v>465.20301538461536</v>
      </c>
    </row>
    <row r="528" spans="2:7" ht="14.25" customHeight="1">
      <c r="B528" s="246"/>
      <c r="C528" s="198" t="s">
        <v>814</v>
      </c>
      <c r="D528" s="199" t="s">
        <v>212</v>
      </c>
      <c r="E528" s="199">
        <v>1</v>
      </c>
      <c r="F528" s="265">
        <v>442.17951199424664</v>
      </c>
      <c r="G528" s="266">
        <f t="shared" si="19"/>
        <v>442.17951199424664</v>
      </c>
    </row>
    <row r="529" spans="2:7" ht="14.25" customHeight="1">
      <c r="B529" s="246"/>
      <c r="C529" s="198" t="s">
        <v>815</v>
      </c>
      <c r="D529" s="199" t="s">
        <v>390</v>
      </c>
      <c r="E529" s="199">
        <v>1</v>
      </c>
      <c r="F529" s="265">
        <v>442.17951199424664</v>
      </c>
      <c r="G529" s="266">
        <f t="shared" si="19"/>
        <v>442.17951199424664</v>
      </c>
    </row>
    <row r="530" spans="2:7" ht="14.25" customHeight="1">
      <c r="B530" s="246"/>
      <c r="C530" s="198" t="s">
        <v>816</v>
      </c>
      <c r="D530" s="199" t="s">
        <v>208</v>
      </c>
      <c r="E530" s="199">
        <v>1</v>
      </c>
      <c r="F530" s="265">
        <v>442.17951199424664</v>
      </c>
      <c r="G530" s="266">
        <f t="shared" si="19"/>
        <v>442.17951199424664</v>
      </c>
    </row>
    <row r="531" spans="2:7" ht="14.25" customHeight="1">
      <c r="B531" s="246"/>
      <c r="C531" s="198" t="s">
        <v>817</v>
      </c>
      <c r="D531" s="199" t="s">
        <v>337</v>
      </c>
      <c r="E531" s="199">
        <v>1</v>
      </c>
      <c r="F531" s="265">
        <v>559.19563182852539</v>
      </c>
      <c r="G531" s="266">
        <f t="shared" si="19"/>
        <v>559.19563182852539</v>
      </c>
    </row>
    <row r="532" spans="2:7" ht="14.25" customHeight="1">
      <c r="B532" s="246"/>
      <c r="C532" s="198" t="s">
        <v>818</v>
      </c>
      <c r="D532" s="199" t="s">
        <v>449</v>
      </c>
      <c r="E532" s="199">
        <v>1</v>
      </c>
      <c r="F532" s="265">
        <v>559.19563182852539</v>
      </c>
      <c r="G532" s="266">
        <f t="shared" si="19"/>
        <v>559.19563182852539</v>
      </c>
    </row>
    <row r="533" spans="2:7" ht="14.25" customHeight="1">
      <c r="B533" s="246"/>
      <c r="C533" s="198" t="s">
        <v>819</v>
      </c>
      <c r="D533" s="199" t="s">
        <v>391</v>
      </c>
      <c r="E533" s="199">
        <v>1</v>
      </c>
      <c r="F533" s="265">
        <v>665.74468877736115</v>
      </c>
      <c r="G533" s="266">
        <f t="shared" si="19"/>
        <v>665.74468877736115</v>
      </c>
    </row>
    <row r="534" spans="2:7" ht="14.25" customHeight="1">
      <c r="B534" s="246"/>
      <c r="C534" s="198" t="s">
        <v>820</v>
      </c>
      <c r="D534" s="199" t="s">
        <v>209</v>
      </c>
      <c r="E534" s="199">
        <v>1</v>
      </c>
      <c r="F534" s="265">
        <v>665.74468877736115</v>
      </c>
      <c r="G534" s="266">
        <f t="shared" si="19"/>
        <v>665.74468877736115</v>
      </c>
    </row>
    <row r="535" spans="2:7" ht="14.25" customHeight="1">
      <c r="B535" s="246"/>
      <c r="C535" s="198" t="s">
        <v>821</v>
      </c>
      <c r="D535" s="199" t="s">
        <v>211</v>
      </c>
      <c r="E535" s="199">
        <v>1</v>
      </c>
      <c r="F535" s="265">
        <v>665.74468877736115</v>
      </c>
      <c r="G535" s="266">
        <f t="shared" si="19"/>
        <v>665.74468877736115</v>
      </c>
    </row>
    <row r="536" spans="2:7" ht="14.25" customHeight="1">
      <c r="B536" s="246"/>
      <c r="C536" s="198" t="s">
        <v>822</v>
      </c>
      <c r="D536" s="199" t="s">
        <v>575</v>
      </c>
      <c r="E536" s="199">
        <v>1</v>
      </c>
      <c r="F536" s="265">
        <v>979.05187692307697</v>
      </c>
      <c r="G536" s="266">
        <f t="shared" si="19"/>
        <v>979.05187692307697</v>
      </c>
    </row>
    <row r="537" spans="2:7" ht="14.25" customHeight="1">
      <c r="B537" s="246"/>
      <c r="C537" s="198" t="s">
        <v>823</v>
      </c>
      <c r="D537" s="199" t="s">
        <v>580</v>
      </c>
      <c r="E537" s="199">
        <v>1</v>
      </c>
      <c r="F537" s="265">
        <v>979.05187692307697</v>
      </c>
      <c r="G537" s="266">
        <f t="shared" si="19"/>
        <v>979.05187692307697</v>
      </c>
    </row>
    <row r="538" spans="2:7" ht="14.25" customHeight="1">
      <c r="B538" s="246"/>
      <c r="C538" s="198" t="s">
        <v>824</v>
      </c>
      <c r="D538" s="199" t="s">
        <v>392</v>
      </c>
      <c r="E538" s="199">
        <v>1</v>
      </c>
      <c r="F538" s="265">
        <v>1192.1004660498288</v>
      </c>
      <c r="G538" s="266">
        <f t="shared" si="19"/>
        <v>1192.1004660498288</v>
      </c>
    </row>
    <row r="539" spans="2:7" ht="14.25" customHeight="1">
      <c r="B539" s="204"/>
      <c r="C539" s="198" t="s">
        <v>825</v>
      </c>
      <c r="D539" s="199" t="s">
        <v>210</v>
      </c>
      <c r="E539" s="199">
        <v>1</v>
      </c>
      <c r="F539" s="265">
        <v>1192.1004660498288</v>
      </c>
      <c r="G539" s="266">
        <f t="shared" si="19"/>
        <v>1192.1004660498288</v>
      </c>
    </row>
    <row r="540" spans="2:7" ht="14.25" customHeight="1">
      <c r="B540" s="204"/>
      <c r="C540" s="205"/>
      <c r="D540" s="206"/>
      <c r="E540" s="206"/>
      <c r="F540" s="207"/>
      <c r="G540" s="208"/>
    </row>
    <row r="541" spans="2:7" ht="14.25" customHeight="1" thickBot="1">
      <c r="B541" s="209"/>
      <c r="C541" s="210"/>
      <c r="D541" s="211"/>
      <c r="E541" s="211"/>
      <c r="F541" s="212"/>
      <c r="G541" s="213"/>
    </row>
    <row r="542" spans="2:7" ht="14.25" customHeight="1" thickBot="1">
      <c r="C542" s="214"/>
      <c r="E542" s="186"/>
      <c r="F542" s="215"/>
      <c r="G542" s="216"/>
    </row>
    <row r="543" spans="2:7" ht="14.25" customHeight="1">
      <c r="B543" s="245"/>
      <c r="C543" s="217"/>
      <c r="D543" s="218"/>
      <c r="E543" s="218"/>
      <c r="F543" s="219"/>
      <c r="G543" s="220"/>
    </row>
    <row r="544" spans="2:7" ht="14.25" customHeight="1">
      <c r="B544" s="247"/>
      <c r="C544" s="977"/>
      <c r="D544" s="977"/>
      <c r="E544" s="977"/>
      <c r="F544" s="977"/>
      <c r="G544" s="978"/>
    </row>
    <row r="545" spans="2:7" ht="14.25" customHeight="1">
      <c r="B545" s="197" t="s">
        <v>1505</v>
      </c>
      <c r="C545" s="198">
        <v>16962520</v>
      </c>
      <c r="D545" s="199" t="s">
        <v>346</v>
      </c>
      <c r="E545" s="199">
        <v>1</v>
      </c>
      <c r="F545" s="200">
        <v>24.533918697669801</v>
      </c>
      <c r="G545" s="201">
        <f>F545*(100-$G$5)/100</f>
        <v>24.533918697669801</v>
      </c>
    </row>
    <row r="546" spans="2:7" ht="14.25" customHeight="1">
      <c r="B546" s="197" t="s">
        <v>1506</v>
      </c>
      <c r="C546" s="198">
        <v>16962525</v>
      </c>
      <c r="D546" s="199" t="s">
        <v>347</v>
      </c>
      <c r="E546" s="199">
        <v>1</v>
      </c>
      <c r="F546" s="200">
        <v>28.901938086121021</v>
      </c>
      <c r="G546" s="201">
        <f t="shared" ref="G546:G553" si="20">F546*(100-$G$5)/100</f>
        <v>28.901938086121021</v>
      </c>
    </row>
    <row r="547" spans="2:7" ht="14.25" customHeight="1">
      <c r="B547" s="247"/>
      <c r="C547" s="198">
        <v>16962532</v>
      </c>
      <c r="D547" s="199" t="s">
        <v>348</v>
      </c>
      <c r="E547" s="199">
        <v>1</v>
      </c>
      <c r="F547" s="200">
        <v>32.539856251142353</v>
      </c>
      <c r="G547" s="201">
        <f t="shared" si="20"/>
        <v>32.539856251142353</v>
      </c>
    </row>
    <row r="548" spans="2:7" ht="14.25" customHeight="1">
      <c r="B548" s="247"/>
      <c r="C548" s="198">
        <v>16962540</v>
      </c>
      <c r="D548" s="199" t="s">
        <v>349</v>
      </c>
      <c r="E548" s="199">
        <v>1</v>
      </c>
      <c r="F548" s="200">
        <v>50.981206118811023</v>
      </c>
      <c r="G548" s="201">
        <f t="shared" si="20"/>
        <v>50.981206118811023</v>
      </c>
    </row>
    <row r="549" spans="2:7" ht="14.25" customHeight="1">
      <c r="B549" s="247"/>
      <c r="C549" s="198">
        <v>16962550</v>
      </c>
      <c r="D549" s="199" t="s">
        <v>350</v>
      </c>
      <c r="E549" s="199">
        <v>1</v>
      </c>
      <c r="F549" s="200">
        <v>68.579163193896918</v>
      </c>
      <c r="G549" s="201">
        <f t="shared" si="20"/>
        <v>68.579163193896918</v>
      </c>
    </row>
    <row r="550" spans="2:7" ht="14.25" customHeight="1">
      <c r="B550" s="247"/>
      <c r="C550" s="198">
        <v>16962563</v>
      </c>
      <c r="D550" s="199" t="s">
        <v>351</v>
      </c>
      <c r="E550" s="199">
        <v>1</v>
      </c>
      <c r="F550" s="200">
        <v>81.595105694353833</v>
      </c>
      <c r="G550" s="201">
        <f t="shared" si="20"/>
        <v>81.595105694353833</v>
      </c>
    </row>
    <row r="551" spans="2:7" ht="14.25" customHeight="1">
      <c r="B551" s="247"/>
      <c r="C551" s="198">
        <v>16962575</v>
      </c>
      <c r="D551" s="199" t="s">
        <v>352</v>
      </c>
      <c r="E551" s="199">
        <v>1</v>
      </c>
      <c r="F551" s="200">
        <v>179.98253952759507</v>
      </c>
      <c r="G551" s="201">
        <f t="shared" si="20"/>
        <v>179.98253952759507</v>
      </c>
    </row>
    <row r="552" spans="2:7" ht="14.25" customHeight="1">
      <c r="B552" s="247"/>
      <c r="C552" s="198">
        <v>16962590</v>
      </c>
      <c r="D552" s="199" t="s">
        <v>353</v>
      </c>
      <c r="E552" s="199">
        <v>1</v>
      </c>
      <c r="F552" s="200">
        <v>222.11441530035074</v>
      </c>
      <c r="G552" s="201">
        <f t="shared" si="20"/>
        <v>222.11441530035074</v>
      </c>
    </row>
    <row r="553" spans="2:7" ht="14.25" customHeight="1">
      <c r="B553" s="247"/>
      <c r="C553" s="198">
        <v>16962511</v>
      </c>
      <c r="D553" s="199" t="s">
        <v>354</v>
      </c>
      <c r="E553" s="199">
        <v>1</v>
      </c>
      <c r="F553" s="200">
        <v>329.565174665825</v>
      </c>
      <c r="G553" s="201">
        <f t="shared" si="20"/>
        <v>329.56517466582505</v>
      </c>
    </row>
    <row r="554" spans="2:7" ht="14.25" customHeight="1">
      <c r="B554" s="247"/>
      <c r="C554" s="222"/>
      <c r="D554" s="223"/>
      <c r="E554" s="223"/>
      <c r="F554" s="224"/>
      <c r="G554" s="225"/>
    </row>
    <row r="555" spans="2:7" ht="14.25" customHeight="1" thickBot="1">
      <c r="B555" s="248"/>
      <c r="C555" s="229"/>
      <c r="D555" s="230"/>
      <c r="E555" s="230"/>
      <c r="F555" s="231"/>
      <c r="G555" s="232"/>
    </row>
    <row r="556" spans="2:7" ht="14.25" customHeight="1" thickBot="1">
      <c r="B556" s="249"/>
      <c r="C556" s="214"/>
      <c r="E556" s="186"/>
      <c r="F556" s="215"/>
      <c r="G556" s="216"/>
    </row>
    <row r="557" spans="2:7" ht="14.25" customHeight="1">
      <c r="B557" s="250"/>
      <c r="C557" s="217"/>
      <c r="D557" s="217"/>
      <c r="E557" s="217"/>
      <c r="F557" s="217"/>
      <c r="G557" s="251"/>
    </row>
    <row r="558" spans="2:7" ht="14.25" customHeight="1">
      <c r="B558" s="247"/>
      <c r="C558" s="222"/>
      <c r="D558" s="222"/>
      <c r="E558" s="252"/>
      <c r="F558" s="253"/>
      <c r="G558" s="254"/>
    </row>
    <row r="559" spans="2:7" ht="14.25" customHeight="1">
      <c r="B559" s="197" t="s">
        <v>1505</v>
      </c>
      <c r="C559" s="198" t="s">
        <v>826</v>
      </c>
      <c r="D559" s="199" t="s">
        <v>346</v>
      </c>
      <c r="E559" s="199">
        <v>1</v>
      </c>
      <c r="F559" s="200">
        <v>27.441735639261246</v>
      </c>
      <c r="G559" s="201">
        <f t="shared" ref="G559:G567" si="21">F559*(100-$G$5)/100</f>
        <v>27.441735639261246</v>
      </c>
    </row>
    <row r="560" spans="2:7" ht="14.25" customHeight="1">
      <c r="B560" s="197" t="s">
        <v>1507</v>
      </c>
      <c r="C560" s="198" t="s">
        <v>827</v>
      </c>
      <c r="D560" s="199" t="s">
        <v>347</v>
      </c>
      <c r="E560" s="199">
        <v>1</v>
      </c>
      <c r="F560" s="200">
        <v>31.671287554303348</v>
      </c>
      <c r="G560" s="201">
        <f t="shared" si="21"/>
        <v>31.671287554303348</v>
      </c>
    </row>
    <row r="561" spans="2:8" ht="14.25" customHeight="1">
      <c r="B561" s="247"/>
      <c r="C561" s="198" t="s">
        <v>828</v>
      </c>
      <c r="D561" s="199" t="s">
        <v>348</v>
      </c>
      <c r="E561" s="199">
        <v>1</v>
      </c>
      <c r="F561" s="200">
        <v>35.649080426783414</v>
      </c>
      <c r="G561" s="201">
        <f t="shared" si="21"/>
        <v>35.649080426783414</v>
      </c>
    </row>
    <row r="562" spans="2:8" ht="14.25" customHeight="1">
      <c r="B562" s="247"/>
      <c r="C562" s="198" t="s">
        <v>829</v>
      </c>
      <c r="D562" s="199" t="s">
        <v>349</v>
      </c>
      <c r="E562" s="199">
        <v>1</v>
      </c>
      <c r="F562" s="200">
        <v>50.981206118811023</v>
      </c>
      <c r="G562" s="201">
        <f t="shared" si="21"/>
        <v>50.981206118811023</v>
      </c>
    </row>
    <row r="563" spans="2:8" ht="14.25" customHeight="1">
      <c r="B563" s="247"/>
      <c r="C563" s="198" t="s">
        <v>830</v>
      </c>
      <c r="D563" s="199" t="s">
        <v>350</v>
      </c>
      <c r="E563" s="199">
        <v>1</v>
      </c>
      <c r="F563" s="200">
        <v>68.579163193896918</v>
      </c>
      <c r="G563" s="201">
        <f t="shared" si="21"/>
        <v>68.579163193896918</v>
      </c>
    </row>
    <row r="564" spans="2:8" ht="14.25" customHeight="1">
      <c r="B564" s="247"/>
      <c r="C564" s="198" t="s">
        <v>831</v>
      </c>
      <c r="D564" s="199" t="s">
        <v>351</v>
      </c>
      <c r="E564" s="199">
        <v>1</v>
      </c>
      <c r="F564" s="200">
        <v>81.595105694353833</v>
      </c>
      <c r="G564" s="201">
        <f t="shared" si="21"/>
        <v>81.595105694353833</v>
      </c>
    </row>
    <row r="565" spans="2:8" ht="14.25" customHeight="1">
      <c r="B565" s="247"/>
      <c r="C565" s="198" t="s">
        <v>832</v>
      </c>
      <c r="D565" s="199" t="s">
        <v>352</v>
      </c>
      <c r="E565" s="199">
        <v>1</v>
      </c>
      <c r="F565" s="200">
        <v>179.98253952759507</v>
      </c>
      <c r="G565" s="201">
        <f t="shared" si="21"/>
        <v>179.98253952759507</v>
      </c>
    </row>
    <row r="566" spans="2:8" ht="14.25" customHeight="1">
      <c r="B566" s="247"/>
      <c r="C566" s="198" t="s">
        <v>833</v>
      </c>
      <c r="D566" s="199" t="s">
        <v>353</v>
      </c>
      <c r="E566" s="199">
        <v>1</v>
      </c>
      <c r="F566" s="200">
        <v>222.11441530035074</v>
      </c>
      <c r="G566" s="201">
        <f t="shared" si="21"/>
        <v>222.11441530035074</v>
      </c>
    </row>
    <row r="567" spans="2:8" ht="14.25" customHeight="1">
      <c r="B567" s="247"/>
      <c r="C567" s="198" t="s">
        <v>834</v>
      </c>
      <c r="D567" s="199" t="s">
        <v>354</v>
      </c>
      <c r="E567" s="199">
        <v>1</v>
      </c>
      <c r="F567" s="200">
        <v>329.565174665825</v>
      </c>
      <c r="G567" s="201">
        <f t="shared" si="21"/>
        <v>329.56517466582505</v>
      </c>
    </row>
    <row r="568" spans="2:8" ht="14.25" customHeight="1">
      <c r="B568" s="247"/>
      <c r="C568" s="222"/>
      <c r="D568" s="223"/>
      <c r="E568" s="223"/>
      <c r="F568" s="224"/>
      <c r="G568" s="225"/>
    </row>
    <row r="569" spans="2:8" ht="14.25" customHeight="1" thickBot="1">
      <c r="B569" s="248"/>
      <c r="C569" s="229"/>
      <c r="D569" s="230"/>
      <c r="E569" s="230"/>
      <c r="F569" s="231"/>
      <c r="G569" s="232"/>
    </row>
    <row r="570" spans="2:8" ht="14.25" customHeight="1">
      <c r="B570" s="865"/>
      <c r="C570" s="222"/>
      <c r="D570" s="223"/>
      <c r="E570" s="223"/>
      <c r="F570" s="224"/>
      <c r="G570" s="688"/>
    </row>
    <row r="571" spans="2:8" ht="14.25" customHeight="1" thickBot="1">
      <c r="B571" s="249"/>
      <c r="C571" s="214"/>
      <c r="E571" s="186"/>
      <c r="F571" s="215"/>
      <c r="G571" s="216"/>
    </row>
    <row r="572" spans="2:8" ht="14.25" customHeight="1">
      <c r="B572" s="250"/>
      <c r="C572" s="217"/>
      <c r="D572" s="218"/>
      <c r="E572" s="218"/>
      <c r="F572" s="219"/>
      <c r="G572" s="220"/>
    </row>
    <row r="573" spans="2:8" ht="14.25" customHeight="1">
      <c r="B573" s="255"/>
      <c r="C573" s="222"/>
      <c r="D573" s="222"/>
      <c r="E573" s="252"/>
      <c r="F573" s="253"/>
      <c r="G573" s="254"/>
      <c r="H573" s="227"/>
    </row>
    <row r="574" spans="2:8" ht="14.25" customHeight="1">
      <c r="B574" s="197" t="s">
        <v>1508</v>
      </c>
      <c r="C574" s="198" t="s">
        <v>835</v>
      </c>
      <c r="D574" s="199" t="s">
        <v>346</v>
      </c>
      <c r="E574" s="199">
        <v>1</v>
      </c>
      <c r="F574" s="200">
        <v>40.083553345054945</v>
      </c>
      <c r="G574" s="201">
        <f t="shared" ref="G574:G582" si="22">F574*(100-$G$5)/100</f>
        <v>40.083553345054945</v>
      </c>
      <c r="H574" s="227"/>
    </row>
    <row r="575" spans="2:8" ht="14.25" customHeight="1">
      <c r="B575" s="197" t="s">
        <v>1509</v>
      </c>
      <c r="C575" s="198" t="s">
        <v>836</v>
      </c>
      <c r="D575" s="199" t="s">
        <v>347</v>
      </c>
      <c r="E575" s="199">
        <v>1</v>
      </c>
      <c r="F575" s="200">
        <v>54.994635189415384</v>
      </c>
      <c r="G575" s="201">
        <f t="shared" si="22"/>
        <v>54.994635189415384</v>
      </c>
      <c r="H575" s="227"/>
    </row>
    <row r="576" spans="2:8" ht="14.25" customHeight="1">
      <c r="B576" s="255"/>
      <c r="C576" s="198" t="s">
        <v>837</v>
      </c>
      <c r="D576" s="199" t="s">
        <v>348</v>
      </c>
      <c r="E576" s="199">
        <v>1</v>
      </c>
      <c r="F576" s="200">
        <v>60.6597773955165</v>
      </c>
      <c r="G576" s="201">
        <f t="shared" si="22"/>
        <v>60.6597773955165</v>
      </c>
      <c r="H576" s="227"/>
    </row>
    <row r="577" spans="2:8" ht="14.25" customHeight="1">
      <c r="B577" s="255"/>
      <c r="C577" s="198" t="s">
        <v>838</v>
      </c>
      <c r="D577" s="199" t="s">
        <v>349</v>
      </c>
      <c r="E577" s="199">
        <v>1</v>
      </c>
      <c r="F577" s="200">
        <v>113.11578753974506</v>
      </c>
      <c r="G577" s="201">
        <f t="shared" si="22"/>
        <v>113.11578753974506</v>
      </c>
      <c r="H577" s="227"/>
    </row>
    <row r="578" spans="2:8" ht="14.25" customHeight="1">
      <c r="B578" s="255"/>
      <c r="C578" s="198" t="s">
        <v>839</v>
      </c>
      <c r="D578" s="199" t="s">
        <v>350</v>
      </c>
      <c r="E578" s="199">
        <v>1</v>
      </c>
      <c r="F578" s="200">
        <v>185.72046383208794</v>
      </c>
      <c r="G578" s="201">
        <f t="shared" si="22"/>
        <v>185.72046383208794</v>
      </c>
      <c r="H578" s="227"/>
    </row>
    <row r="579" spans="2:8" ht="14.25" customHeight="1">
      <c r="B579" s="255"/>
      <c r="C579" s="198" t="s">
        <v>840</v>
      </c>
      <c r="D579" s="199" t="s">
        <v>351</v>
      </c>
      <c r="E579" s="199">
        <v>1</v>
      </c>
      <c r="F579" s="200">
        <v>229.75892777385499</v>
      </c>
      <c r="G579" s="201">
        <f t="shared" si="22"/>
        <v>229.75892777385499</v>
      </c>
      <c r="H579" s="227"/>
    </row>
    <row r="580" spans="2:8" ht="14.25" customHeight="1">
      <c r="B580" s="255"/>
      <c r="C580" s="198" t="s">
        <v>841</v>
      </c>
      <c r="D580" s="199" t="s">
        <v>352</v>
      </c>
      <c r="E580" s="199">
        <v>1</v>
      </c>
      <c r="F580" s="200">
        <v>337.50351916536266</v>
      </c>
      <c r="G580" s="201">
        <f t="shared" si="22"/>
        <v>337.50351916536266</v>
      </c>
      <c r="H580" s="227"/>
    </row>
    <row r="581" spans="2:8" ht="14.25" customHeight="1">
      <c r="B581" s="255"/>
      <c r="C581" s="198" t="s">
        <v>842</v>
      </c>
      <c r="D581" s="199" t="s">
        <v>353</v>
      </c>
      <c r="E581" s="199">
        <v>1</v>
      </c>
      <c r="F581" s="200">
        <v>431.6464247884486</v>
      </c>
      <c r="G581" s="201">
        <f t="shared" si="22"/>
        <v>431.64642478844854</v>
      </c>
      <c r="H581" s="227"/>
    </row>
    <row r="582" spans="2:8" ht="14.25" customHeight="1">
      <c r="B582" s="255"/>
      <c r="C582" s="198" t="s">
        <v>843</v>
      </c>
      <c r="D582" s="199" t="s">
        <v>354</v>
      </c>
      <c r="E582" s="199">
        <v>1</v>
      </c>
      <c r="F582" s="200">
        <v>859.12416002901114</v>
      </c>
      <c r="G582" s="201">
        <f t="shared" si="22"/>
        <v>859.12416002901114</v>
      </c>
    </row>
    <row r="583" spans="2:8" ht="14.25" customHeight="1">
      <c r="B583" s="247"/>
      <c r="C583" s="222"/>
      <c r="D583" s="223"/>
      <c r="E583" s="223"/>
      <c r="F583" s="224"/>
      <c r="G583" s="225"/>
    </row>
    <row r="584" spans="2:8" ht="14.25" customHeight="1" thickBot="1">
      <c r="B584" s="248"/>
      <c r="C584" s="229"/>
      <c r="D584" s="230"/>
      <c r="E584" s="230"/>
      <c r="F584" s="231"/>
      <c r="G584" s="232"/>
    </row>
    <row r="585" spans="2:8" ht="14.25" customHeight="1" thickBot="1">
      <c r="B585" s="249"/>
      <c r="C585" s="214"/>
      <c r="E585" s="186"/>
      <c r="F585" s="215"/>
      <c r="G585" s="216"/>
    </row>
    <row r="586" spans="2:8" ht="14.25" customHeight="1">
      <c r="B586" s="250"/>
      <c r="C586" s="217"/>
      <c r="D586" s="218"/>
      <c r="E586" s="218"/>
      <c r="F586" s="219"/>
      <c r="G586" s="220"/>
    </row>
    <row r="587" spans="2:8" ht="14.25" customHeight="1">
      <c r="B587" s="255"/>
      <c r="C587" s="222"/>
      <c r="D587" s="222"/>
      <c r="E587" s="252"/>
      <c r="F587" s="253"/>
      <c r="G587" s="254"/>
      <c r="H587" s="227"/>
    </row>
    <row r="588" spans="2:8" ht="14.25" customHeight="1">
      <c r="B588" s="197" t="s">
        <v>1508</v>
      </c>
      <c r="C588" s="198" t="s">
        <v>844</v>
      </c>
      <c r="D588" s="199" t="s">
        <v>346</v>
      </c>
      <c r="E588" s="199">
        <v>1</v>
      </c>
      <c r="F588" s="200">
        <v>38.881046744703312</v>
      </c>
      <c r="G588" s="201">
        <f t="shared" ref="G588:G596" si="23">F588*(100-$G$5)/100</f>
        <v>38.881046744703312</v>
      </c>
      <c r="H588" s="227"/>
    </row>
    <row r="589" spans="2:8" ht="14.25" customHeight="1">
      <c r="B589" s="197" t="s">
        <v>1510</v>
      </c>
      <c r="C589" s="198" t="s">
        <v>845</v>
      </c>
      <c r="D589" s="199" t="s">
        <v>347</v>
      </c>
      <c r="E589" s="199">
        <v>1</v>
      </c>
      <c r="F589" s="200">
        <v>52.910290415472552</v>
      </c>
      <c r="G589" s="201">
        <f t="shared" si="23"/>
        <v>52.910290415472552</v>
      </c>
      <c r="H589" s="227"/>
    </row>
    <row r="590" spans="2:8" ht="14.25" customHeight="1">
      <c r="B590" s="255"/>
      <c r="C590" s="198" t="s">
        <v>846</v>
      </c>
      <c r="D590" s="199" t="s">
        <v>348</v>
      </c>
      <c r="E590" s="199">
        <v>1</v>
      </c>
      <c r="F590" s="200">
        <v>58.388376039296716</v>
      </c>
      <c r="G590" s="201">
        <f t="shared" si="23"/>
        <v>58.388376039296716</v>
      </c>
      <c r="H590" s="227"/>
    </row>
    <row r="591" spans="2:8" ht="14.25" customHeight="1">
      <c r="B591" s="255"/>
      <c r="C591" s="198" t="s">
        <v>847</v>
      </c>
      <c r="D591" s="199" t="s">
        <v>349</v>
      </c>
      <c r="E591" s="199">
        <v>1</v>
      </c>
      <c r="F591" s="200">
        <v>82.652286997503325</v>
      </c>
      <c r="G591" s="201">
        <f t="shared" si="23"/>
        <v>82.652286997503325</v>
      </c>
      <c r="H591" s="227"/>
    </row>
    <row r="592" spans="2:8" ht="14.25" customHeight="1">
      <c r="B592" s="255"/>
      <c r="C592" s="198" t="s">
        <v>848</v>
      </c>
      <c r="D592" s="199" t="s">
        <v>350</v>
      </c>
      <c r="E592" s="199">
        <v>1</v>
      </c>
      <c r="F592" s="200">
        <v>145.58346574923962</v>
      </c>
      <c r="G592" s="201">
        <f t="shared" si="23"/>
        <v>145.58346574923962</v>
      </c>
      <c r="H592" s="227"/>
    </row>
    <row r="593" spans="2:8" ht="14.25" customHeight="1">
      <c r="B593" s="255"/>
      <c r="C593" s="198" t="s">
        <v>849</v>
      </c>
      <c r="D593" s="199" t="s">
        <v>351</v>
      </c>
      <c r="E593" s="199">
        <v>1</v>
      </c>
      <c r="F593" s="200">
        <v>189.67537442880007</v>
      </c>
      <c r="G593" s="201">
        <f t="shared" si="23"/>
        <v>189.67537442880007</v>
      </c>
      <c r="H593" s="227"/>
    </row>
    <row r="594" spans="2:8" ht="14.25" customHeight="1">
      <c r="B594" s="255"/>
      <c r="C594" s="198" t="s">
        <v>850</v>
      </c>
      <c r="D594" s="199" t="s">
        <v>352</v>
      </c>
      <c r="E594" s="199">
        <v>1</v>
      </c>
      <c r="F594" s="200">
        <v>255.33223480800009</v>
      </c>
      <c r="G594" s="201">
        <f t="shared" si="23"/>
        <v>255.33223480800009</v>
      </c>
      <c r="H594" s="227"/>
    </row>
    <row r="595" spans="2:8" ht="14.25" customHeight="1">
      <c r="B595" s="255"/>
      <c r="C595" s="198" t="s">
        <v>851</v>
      </c>
      <c r="D595" s="199" t="s">
        <v>353</v>
      </c>
      <c r="E595" s="199">
        <v>1</v>
      </c>
      <c r="F595" s="200">
        <v>329.21958480738465</v>
      </c>
      <c r="G595" s="201">
        <f t="shared" si="23"/>
        <v>329.21958480738465</v>
      </c>
      <c r="H595" s="227"/>
    </row>
    <row r="596" spans="2:8" ht="14.25" customHeight="1">
      <c r="B596" s="255"/>
      <c r="C596" s="198" t="s">
        <v>852</v>
      </c>
      <c r="D596" s="199" t="s">
        <v>354</v>
      </c>
      <c r="E596" s="199">
        <v>1</v>
      </c>
      <c r="F596" s="200">
        <v>585.35349068228595</v>
      </c>
      <c r="G596" s="201">
        <f t="shared" si="23"/>
        <v>585.35349068228595</v>
      </c>
    </row>
    <row r="597" spans="2:8" ht="14.25" customHeight="1">
      <c r="B597" s="247"/>
      <c r="C597" s="222"/>
      <c r="D597" s="223"/>
      <c r="E597" s="223"/>
      <c r="F597" s="224"/>
      <c r="G597" s="225"/>
    </row>
    <row r="598" spans="2:8" ht="14.25" customHeight="1" thickBot="1">
      <c r="B598" s="248"/>
      <c r="C598" s="229"/>
      <c r="D598" s="230"/>
      <c r="E598" s="230"/>
      <c r="F598" s="231"/>
      <c r="G598" s="232"/>
    </row>
    <row r="599" spans="2:8" ht="14.25" customHeight="1" thickBot="1">
      <c r="B599" s="249"/>
      <c r="C599" s="214"/>
      <c r="E599" s="186"/>
      <c r="F599" s="215"/>
      <c r="G599" s="216"/>
    </row>
    <row r="600" spans="2:8" ht="14.25" customHeight="1">
      <c r="B600" s="250"/>
      <c r="C600" s="217"/>
      <c r="D600" s="218"/>
      <c r="E600" s="218"/>
      <c r="F600" s="219"/>
      <c r="G600" s="220"/>
    </row>
    <row r="601" spans="2:8" ht="14.25" customHeight="1">
      <c r="B601" s="255"/>
      <c r="C601" s="222"/>
      <c r="D601" s="222"/>
      <c r="E601" s="222"/>
      <c r="F601" s="222"/>
      <c r="G601" s="254"/>
      <c r="H601" s="227"/>
    </row>
    <row r="602" spans="2:8" ht="14.25" customHeight="1">
      <c r="B602" s="197" t="s">
        <v>1511</v>
      </c>
      <c r="C602" s="198" t="s">
        <v>853</v>
      </c>
      <c r="D602" s="199" t="s">
        <v>346</v>
      </c>
      <c r="E602" s="199">
        <v>1</v>
      </c>
      <c r="F602" s="200">
        <v>11.223394936615383</v>
      </c>
      <c r="G602" s="201">
        <f t="shared" ref="G602:G610" si="24">F602*(100-$G$5)/100</f>
        <v>11.223394936615385</v>
      </c>
      <c r="H602" s="227"/>
    </row>
    <row r="603" spans="2:8" ht="14.25" customHeight="1">
      <c r="B603" s="197" t="s">
        <v>1509</v>
      </c>
      <c r="C603" s="198" t="s">
        <v>854</v>
      </c>
      <c r="D603" s="199" t="s">
        <v>347</v>
      </c>
      <c r="E603" s="199">
        <v>1</v>
      </c>
      <c r="F603" s="200">
        <v>12.626319303692313</v>
      </c>
      <c r="G603" s="201">
        <f t="shared" si="24"/>
        <v>12.626319303692313</v>
      </c>
      <c r="H603" s="227"/>
    </row>
    <row r="604" spans="2:8" ht="14.25" customHeight="1">
      <c r="B604" s="255"/>
      <c r="C604" s="198" t="s">
        <v>855</v>
      </c>
      <c r="D604" s="199" t="s">
        <v>348</v>
      </c>
      <c r="E604" s="199">
        <v>1</v>
      </c>
      <c r="F604" s="200">
        <v>15.198347310000003</v>
      </c>
      <c r="G604" s="201">
        <f t="shared" si="24"/>
        <v>15.198347310000004</v>
      </c>
      <c r="H604" s="227"/>
    </row>
    <row r="605" spans="2:8" ht="14.25" customHeight="1">
      <c r="B605" s="255"/>
      <c r="C605" s="198" t="s">
        <v>856</v>
      </c>
      <c r="D605" s="199" t="s">
        <v>349</v>
      </c>
      <c r="E605" s="199">
        <v>1</v>
      </c>
      <c r="F605" s="200">
        <v>19.874761866923084</v>
      </c>
      <c r="G605" s="201">
        <f t="shared" si="24"/>
        <v>19.874761866923084</v>
      </c>
      <c r="H605" s="227"/>
    </row>
    <row r="606" spans="2:8" ht="14.25" customHeight="1">
      <c r="B606" s="255"/>
      <c r="C606" s="198" t="s">
        <v>857</v>
      </c>
      <c r="D606" s="199" t="s">
        <v>350</v>
      </c>
      <c r="E606" s="199">
        <v>1</v>
      </c>
      <c r="F606" s="200">
        <v>24.551176423846151</v>
      </c>
      <c r="G606" s="201">
        <f t="shared" si="24"/>
        <v>24.551176423846151</v>
      </c>
      <c r="H606" s="227"/>
    </row>
    <row r="607" spans="2:8" ht="14.25" customHeight="1">
      <c r="B607" s="255"/>
      <c r="C607" s="198" t="s">
        <v>858</v>
      </c>
      <c r="D607" s="199" t="s">
        <v>351</v>
      </c>
      <c r="E607" s="199">
        <v>1</v>
      </c>
      <c r="F607" s="200">
        <v>31.565798259230771</v>
      </c>
      <c r="G607" s="201">
        <f t="shared" si="24"/>
        <v>31.565798259230768</v>
      </c>
      <c r="H607" s="227"/>
    </row>
    <row r="608" spans="2:8" ht="14.25" customHeight="1">
      <c r="B608" s="255"/>
      <c r="C608" s="198" t="s">
        <v>859</v>
      </c>
      <c r="D608" s="199" t="s">
        <v>352</v>
      </c>
      <c r="E608" s="199">
        <v>1</v>
      </c>
      <c r="F608" s="200">
        <v>51.440560126153841</v>
      </c>
      <c r="G608" s="201">
        <f t="shared" si="24"/>
        <v>51.440560126153841</v>
      </c>
      <c r="H608" s="227"/>
    </row>
    <row r="609" spans="2:8" ht="14.25" customHeight="1">
      <c r="B609" s="255"/>
      <c r="C609" s="198" t="s">
        <v>860</v>
      </c>
      <c r="D609" s="199" t="s">
        <v>353</v>
      </c>
      <c r="E609" s="199">
        <v>1</v>
      </c>
      <c r="F609" s="200">
        <v>61.962492879230759</v>
      </c>
      <c r="G609" s="201">
        <f t="shared" si="24"/>
        <v>61.962492879230759</v>
      </c>
      <c r="H609" s="227"/>
    </row>
    <row r="610" spans="2:8" ht="14.25" customHeight="1">
      <c r="B610" s="255"/>
      <c r="C610" s="198" t="s">
        <v>861</v>
      </c>
      <c r="D610" s="199" t="s">
        <v>354</v>
      </c>
      <c r="E610" s="199">
        <v>1</v>
      </c>
      <c r="F610" s="200">
        <v>81.837254746153874</v>
      </c>
      <c r="G610" s="201">
        <f t="shared" si="24"/>
        <v>81.837254746153874</v>
      </c>
    </row>
    <row r="611" spans="2:8" ht="14.25" customHeight="1">
      <c r="B611" s="247"/>
      <c r="C611" s="222"/>
      <c r="D611" s="223"/>
      <c r="E611" s="223"/>
      <c r="F611" s="224"/>
      <c r="G611" s="225"/>
    </row>
    <row r="612" spans="2:8" ht="14.25" customHeight="1" thickBot="1">
      <c r="B612" s="248"/>
      <c r="C612" s="229"/>
      <c r="D612" s="230"/>
      <c r="E612" s="230"/>
      <c r="F612" s="231"/>
      <c r="G612" s="232"/>
    </row>
    <row r="613" spans="2:8" ht="14.25" customHeight="1" thickBot="1">
      <c r="B613" s="249"/>
      <c r="C613" s="214"/>
      <c r="E613" s="186"/>
      <c r="F613" s="215"/>
      <c r="G613" s="216"/>
    </row>
    <row r="614" spans="2:8" ht="14.25" customHeight="1">
      <c r="B614" s="250"/>
      <c r="C614" s="217"/>
      <c r="D614" s="218"/>
      <c r="E614" s="218"/>
      <c r="F614" s="219"/>
      <c r="G614" s="220"/>
    </row>
    <row r="615" spans="2:8" ht="14.25" customHeight="1">
      <c r="B615" s="255"/>
      <c r="C615" s="222"/>
      <c r="D615" s="222"/>
      <c r="E615" s="252"/>
      <c r="F615" s="253"/>
      <c r="G615" s="254"/>
      <c r="H615" s="227"/>
    </row>
    <row r="616" spans="2:8" ht="14.25" customHeight="1">
      <c r="B616" s="197" t="s">
        <v>1511</v>
      </c>
      <c r="C616" s="198" t="s">
        <v>862</v>
      </c>
      <c r="D616" s="199" t="s">
        <v>346</v>
      </c>
      <c r="E616" s="199">
        <v>1</v>
      </c>
      <c r="F616" s="200">
        <v>14.730705854307692</v>
      </c>
      <c r="G616" s="201">
        <f t="shared" ref="G616:G624" si="25">F616*(100-$G$5)/100</f>
        <v>14.730705854307692</v>
      </c>
      <c r="H616" s="227"/>
    </row>
    <row r="617" spans="2:8" ht="14.25" customHeight="1">
      <c r="B617" s="197" t="s">
        <v>1510</v>
      </c>
      <c r="C617" s="198" t="s">
        <v>863</v>
      </c>
      <c r="D617" s="199" t="s">
        <v>347</v>
      </c>
      <c r="E617" s="199">
        <v>1</v>
      </c>
      <c r="F617" s="200">
        <v>14.730705854307692</v>
      </c>
      <c r="G617" s="201">
        <f t="shared" si="25"/>
        <v>14.730705854307692</v>
      </c>
      <c r="H617" s="227"/>
    </row>
    <row r="618" spans="2:8" ht="14.25" customHeight="1">
      <c r="B618" s="255"/>
      <c r="C618" s="198" t="s">
        <v>864</v>
      </c>
      <c r="D618" s="199" t="s">
        <v>348</v>
      </c>
      <c r="E618" s="199">
        <v>1</v>
      </c>
      <c r="F618" s="200">
        <v>16.367450949230772</v>
      </c>
      <c r="G618" s="201">
        <f t="shared" si="25"/>
        <v>16.367450949230772</v>
      </c>
      <c r="H618" s="227"/>
    </row>
    <row r="619" spans="2:8" ht="14.25" customHeight="1">
      <c r="B619" s="255"/>
      <c r="C619" s="198" t="s">
        <v>865</v>
      </c>
      <c r="D619" s="199" t="s">
        <v>349</v>
      </c>
      <c r="E619" s="199">
        <v>1</v>
      </c>
      <c r="F619" s="200">
        <v>21.979148417538468</v>
      </c>
      <c r="G619" s="201">
        <f t="shared" si="25"/>
        <v>21.979148417538468</v>
      </c>
      <c r="H619" s="227"/>
    </row>
    <row r="620" spans="2:8" ht="14.25" customHeight="1">
      <c r="B620" s="255"/>
      <c r="C620" s="198" t="s">
        <v>866</v>
      </c>
      <c r="D620" s="199" t="s">
        <v>350</v>
      </c>
      <c r="E620" s="199">
        <v>1</v>
      </c>
      <c r="F620" s="200">
        <v>26.889383702307697</v>
      </c>
      <c r="G620" s="201">
        <f t="shared" si="25"/>
        <v>26.889383702307697</v>
      </c>
      <c r="H620" s="227"/>
    </row>
    <row r="621" spans="2:8" ht="14.25" customHeight="1">
      <c r="B621" s="255"/>
      <c r="C621" s="198" t="s">
        <v>867</v>
      </c>
      <c r="D621" s="199" t="s">
        <v>351</v>
      </c>
      <c r="E621" s="199">
        <v>1</v>
      </c>
      <c r="F621" s="200">
        <v>33.904005537692306</v>
      </c>
      <c r="G621" s="201">
        <f t="shared" si="25"/>
        <v>33.904005537692306</v>
      </c>
      <c r="H621" s="227"/>
    </row>
    <row r="622" spans="2:8" ht="14.25" customHeight="1">
      <c r="B622" s="255"/>
      <c r="C622" s="198" t="s">
        <v>868</v>
      </c>
      <c r="D622" s="199" t="s">
        <v>352</v>
      </c>
      <c r="E622" s="199">
        <v>1</v>
      </c>
      <c r="F622" s="200">
        <v>59.390464872923083</v>
      </c>
      <c r="G622" s="201">
        <f t="shared" si="25"/>
        <v>59.390464872923083</v>
      </c>
      <c r="H622" s="227"/>
    </row>
    <row r="623" spans="2:8" ht="14.25" customHeight="1">
      <c r="B623" s="255"/>
      <c r="C623" s="198" t="s">
        <v>869</v>
      </c>
      <c r="D623" s="199" t="s">
        <v>353</v>
      </c>
      <c r="E623" s="199">
        <v>1</v>
      </c>
      <c r="F623" s="200">
        <v>67.808011075384613</v>
      </c>
      <c r="G623" s="201">
        <f t="shared" si="25"/>
        <v>67.808011075384613</v>
      </c>
      <c r="H623" s="227"/>
    </row>
    <row r="624" spans="2:8" ht="14.25" customHeight="1">
      <c r="B624" s="255"/>
      <c r="C624" s="198" t="s">
        <v>870</v>
      </c>
      <c r="D624" s="199" t="s">
        <v>354</v>
      </c>
      <c r="E624" s="199">
        <v>1</v>
      </c>
      <c r="F624" s="200">
        <v>83.00635838538463</v>
      </c>
      <c r="G624" s="201">
        <f t="shared" si="25"/>
        <v>83.00635838538463</v>
      </c>
    </row>
    <row r="625" spans="2:7" ht="14.25" customHeight="1">
      <c r="B625" s="247"/>
      <c r="C625" s="222"/>
      <c r="D625" s="223"/>
      <c r="E625" s="223"/>
      <c r="F625" s="224"/>
      <c r="G625" s="225"/>
    </row>
    <row r="626" spans="2:7" ht="14.25" customHeight="1" thickBot="1">
      <c r="B626" s="248"/>
      <c r="C626" s="229"/>
      <c r="D626" s="230"/>
      <c r="E626" s="230"/>
      <c r="F626" s="231"/>
      <c r="G626" s="232"/>
    </row>
    <row r="627" spans="2:7" ht="14.25" customHeight="1">
      <c r="B627" s="249"/>
      <c r="C627" s="234"/>
      <c r="D627" s="235"/>
      <c r="E627" s="235"/>
      <c r="F627" s="236"/>
      <c r="G627" s="237"/>
    </row>
    <row r="628" spans="2:7" ht="14.25" customHeight="1">
      <c r="B628" s="249"/>
      <c r="C628" s="234"/>
      <c r="D628" s="235"/>
      <c r="E628" s="235"/>
      <c r="F628" s="236"/>
      <c r="G628" s="237"/>
    </row>
    <row r="629" spans="2:7" ht="14.25" customHeight="1">
      <c r="B629" s="249"/>
      <c r="C629" s="234"/>
      <c r="D629" s="235"/>
      <c r="E629" s="235"/>
      <c r="F629" s="236"/>
      <c r="G629" s="237"/>
    </row>
    <row r="630" spans="2:7" ht="14.25" customHeight="1">
      <c r="B630" s="249"/>
      <c r="C630" s="234"/>
      <c r="D630" s="235"/>
      <c r="E630" s="235"/>
      <c r="F630" s="236"/>
      <c r="G630" s="237"/>
    </row>
    <row r="631" spans="2:7" ht="14.25" customHeight="1">
      <c r="B631" s="249"/>
      <c r="C631" s="234"/>
      <c r="D631" s="235"/>
      <c r="E631" s="235"/>
      <c r="F631" s="236"/>
      <c r="G631" s="237"/>
    </row>
    <row r="632" spans="2:7" ht="14.25" customHeight="1">
      <c r="B632" s="249"/>
      <c r="C632" s="234"/>
      <c r="D632" s="235"/>
      <c r="E632" s="235"/>
      <c r="F632" s="236"/>
      <c r="G632" s="237"/>
    </row>
    <row r="633" spans="2:7" ht="14.25" customHeight="1">
      <c r="B633" s="249"/>
      <c r="C633" s="234"/>
      <c r="D633" s="235"/>
      <c r="E633" s="235"/>
      <c r="F633" s="236"/>
      <c r="G633" s="237"/>
    </row>
    <row r="634" spans="2:7" ht="14.25" customHeight="1" thickBot="1">
      <c r="B634" s="249"/>
      <c r="C634" s="234"/>
      <c r="D634" s="235"/>
      <c r="E634" s="235"/>
      <c r="F634" s="236"/>
      <c r="G634" s="237"/>
    </row>
    <row r="635" spans="2:7" ht="14.25" customHeight="1">
      <c r="B635" s="250"/>
      <c r="C635" s="217"/>
      <c r="D635" s="217"/>
      <c r="E635" s="218"/>
      <c r="F635" s="219"/>
      <c r="G635" s="251"/>
    </row>
    <row r="636" spans="2:7" ht="14.25" customHeight="1">
      <c r="B636" s="246"/>
      <c r="C636" s="222"/>
      <c r="D636" s="222"/>
      <c r="E636" s="222"/>
      <c r="F636" s="222"/>
      <c r="G636" s="254"/>
    </row>
    <row r="637" spans="2:7" ht="14.25" customHeight="1">
      <c r="B637" s="197" t="s">
        <v>1512</v>
      </c>
      <c r="C637" s="198" t="s">
        <v>871</v>
      </c>
      <c r="D637" s="199" t="s">
        <v>347</v>
      </c>
      <c r="E637" s="199">
        <v>1</v>
      </c>
      <c r="F637" s="265">
        <v>40.633909469511593</v>
      </c>
      <c r="G637" s="266">
        <f t="shared" ref="G637:G652" si="26">F637*(100-$G$5)/100</f>
        <v>40.633909469511593</v>
      </c>
    </row>
    <row r="638" spans="2:7" ht="14.25" customHeight="1">
      <c r="B638" s="197" t="s">
        <v>1513</v>
      </c>
      <c r="C638" s="198" t="s">
        <v>872</v>
      </c>
      <c r="D638" s="199" t="s">
        <v>348</v>
      </c>
      <c r="E638" s="199">
        <v>1</v>
      </c>
      <c r="F638" s="265">
        <v>43.592078219615459</v>
      </c>
      <c r="G638" s="266">
        <f t="shared" si="26"/>
        <v>43.592078219615459</v>
      </c>
    </row>
    <row r="639" spans="2:7" ht="14.25" customHeight="1">
      <c r="B639" s="202"/>
      <c r="C639" s="198" t="s">
        <v>873</v>
      </c>
      <c r="D639" s="199" t="s">
        <v>349</v>
      </c>
      <c r="E639" s="199">
        <v>1</v>
      </c>
      <c r="F639" s="265">
        <v>47.897157847426158</v>
      </c>
      <c r="G639" s="266">
        <f t="shared" si="26"/>
        <v>47.897157847426158</v>
      </c>
    </row>
    <row r="640" spans="2:7" ht="14.25" customHeight="1">
      <c r="B640" s="202"/>
      <c r="C640" s="198" t="s">
        <v>874</v>
      </c>
      <c r="D640" s="199" t="s">
        <v>350</v>
      </c>
      <c r="E640" s="199">
        <v>1</v>
      </c>
      <c r="F640" s="265">
        <v>52.252589283749266</v>
      </c>
      <c r="G640" s="266">
        <f t="shared" si="26"/>
        <v>52.252589283749266</v>
      </c>
    </row>
    <row r="641" spans="2:7" ht="14.25" customHeight="1">
      <c r="B641" s="202"/>
      <c r="C641" s="198" t="s">
        <v>875</v>
      </c>
      <c r="D641" s="199" t="s">
        <v>351</v>
      </c>
      <c r="E641" s="199">
        <v>1</v>
      </c>
      <c r="F641" s="265">
        <v>71.713563273794179</v>
      </c>
      <c r="G641" s="266">
        <f t="shared" si="26"/>
        <v>71.713563273794179</v>
      </c>
    </row>
    <row r="642" spans="2:7" ht="14.25" customHeight="1">
      <c r="B642" s="202"/>
      <c r="C642" s="198" t="s">
        <v>876</v>
      </c>
      <c r="D642" s="199" t="s">
        <v>352</v>
      </c>
      <c r="E642" s="199">
        <v>1</v>
      </c>
      <c r="F642" s="265">
        <v>201.70934490069826</v>
      </c>
      <c r="G642" s="266">
        <f t="shared" si="26"/>
        <v>201.70934490069828</v>
      </c>
    </row>
    <row r="643" spans="2:7" ht="14.25" customHeight="1">
      <c r="B643" s="202"/>
      <c r="C643" s="198" t="s">
        <v>877</v>
      </c>
      <c r="D643" s="199" t="s">
        <v>353</v>
      </c>
      <c r="E643" s="199">
        <v>1</v>
      </c>
      <c r="F643" s="265">
        <v>208.33060772007966</v>
      </c>
      <c r="G643" s="266">
        <f t="shared" si="26"/>
        <v>208.33060772007966</v>
      </c>
    </row>
    <row r="644" spans="2:7" ht="14.25" customHeight="1">
      <c r="B644" s="202"/>
      <c r="C644" s="198" t="s">
        <v>878</v>
      </c>
      <c r="D644" s="199" t="s">
        <v>354</v>
      </c>
      <c r="E644" s="199">
        <v>1</v>
      </c>
      <c r="F644" s="265">
        <v>290.94533753680969</v>
      </c>
      <c r="G644" s="266">
        <f t="shared" si="26"/>
        <v>290.94533753680969</v>
      </c>
    </row>
    <row r="645" spans="2:7" ht="14.25" customHeight="1">
      <c r="B645" s="202"/>
      <c r="C645" s="198" t="s">
        <v>879</v>
      </c>
      <c r="D645" s="199" t="s">
        <v>251</v>
      </c>
      <c r="E645" s="199">
        <v>1</v>
      </c>
      <c r="F645" s="265">
        <v>304.17527522344432</v>
      </c>
      <c r="G645" s="266">
        <f t="shared" si="26"/>
        <v>304.17527522344432</v>
      </c>
    </row>
    <row r="646" spans="2:7" ht="14.25" customHeight="1">
      <c r="B646" s="202"/>
      <c r="C646" s="198" t="s">
        <v>880</v>
      </c>
      <c r="D646" s="199" t="s">
        <v>367</v>
      </c>
      <c r="E646" s="199">
        <v>1</v>
      </c>
      <c r="F646" s="265">
        <v>767.17274244714531</v>
      </c>
      <c r="G646" s="266">
        <f t="shared" si="26"/>
        <v>767.17274244714531</v>
      </c>
    </row>
    <row r="647" spans="2:7" ht="14.25" customHeight="1">
      <c r="B647" s="202"/>
      <c r="C647" s="198" t="s">
        <v>881</v>
      </c>
      <c r="D647" s="199" t="s">
        <v>366</v>
      </c>
      <c r="E647" s="199">
        <v>1</v>
      </c>
      <c r="F647" s="265">
        <v>449.3911287266281</v>
      </c>
      <c r="G647" s="266">
        <f t="shared" si="26"/>
        <v>449.3911287266281</v>
      </c>
    </row>
    <row r="648" spans="2:7" ht="14.25" customHeight="1">
      <c r="B648" s="246"/>
      <c r="C648" s="198" t="s">
        <v>882</v>
      </c>
      <c r="D648" s="199" t="s">
        <v>368</v>
      </c>
      <c r="E648" s="199">
        <v>1</v>
      </c>
      <c r="F648" s="265">
        <v>1238.7803689264674</v>
      </c>
      <c r="G648" s="266">
        <f t="shared" si="26"/>
        <v>1238.7803689264674</v>
      </c>
    </row>
    <row r="649" spans="2:7" ht="14.25" customHeight="1">
      <c r="B649" s="246"/>
      <c r="C649" s="198" t="s">
        <v>883</v>
      </c>
      <c r="D649" s="199" t="s">
        <v>369</v>
      </c>
      <c r="E649" s="199">
        <v>1</v>
      </c>
      <c r="F649" s="265">
        <v>1639.6311164937313</v>
      </c>
      <c r="G649" s="266">
        <f t="shared" si="26"/>
        <v>1639.6311164937315</v>
      </c>
    </row>
    <row r="650" spans="2:7" ht="14.25" customHeight="1">
      <c r="B650" s="246"/>
      <c r="C650" s="198" t="s">
        <v>884</v>
      </c>
      <c r="D650" s="199" t="s">
        <v>370</v>
      </c>
      <c r="E650" s="199">
        <v>1</v>
      </c>
      <c r="F650" s="265">
        <v>2005.5628848576418</v>
      </c>
      <c r="G650" s="266">
        <f t="shared" si="26"/>
        <v>2005.5628848576418</v>
      </c>
    </row>
    <row r="651" spans="2:7" ht="14.25" customHeight="1">
      <c r="B651" s="246"/>
      <c r="C651" s="198" t="s">
        <v>885</v>
      </c>
      <c r="D651" s="199" t="s">
        <v>371</v>
      </c>
      <c r="E651" s="199">
        <v>1</v>
      </c>
      <c r="F651" s="265">
        <v>1924.0307189239286</v>
      </c>
      <c r="G651" s="266">
        <f t="shared" si="26"/>
        <v>1924.0307189239286</v>
      </c>
    </row>
    <row r="652" spans="2:7" ht="14.25" customHeight="1">
      <c r="B652" s="246"/>
      <c r="C652" s="198" t="s">
        <v>886</v>
      </c>
      <c r="D652" s="199" t="s">
        <v>372</v>
      </c>
      <c r="E652" s="199">
        <v>1</v>
      </c>
      <c r="F652" s="265">
        <v>2038.0523893002712</v>
      </c>
      <c r="G652" s="266">
        <f t="shared" si="26"/>
        <v>2038.0523893002712</v>
      </c>
    </row>
    <row r="653" spans="2:7" ht="14.25" customHeight="1">
      <c r="B653" s="246"/>
      <c r="C653" s="222"/>
      <c r="D653" s="223"/>
      <c r="E653" s="223"/>
      <c r="F653" s="224"/>
      <c r="G653" s="225"/>
    </row>
    <row r="654" spans="2:7" ht="14.25" customHeight="1" thickBot="1">
      <c r="B654" s="256"/>
      <c r="C654" s="229"/>
      <c r="D654" s="230"/>
      <c r="E654" s="230"/>
      <c r="F654" s="231"/>
      <c r="G654" s="232"/>
    </row>
    <row r="655" spans="2:7" ht="14.25" customHeight="1" thickBot="1">
      <c r="B655" s="257"/>
      <c r="C655" s="214"/>
      <c r="E655" s="186"/>
      <c r="F655" s="215"/>
      <c r="G655" s="216"/>
    </row>
    <row r="656" spans="2:7" ht="14.25" customHeight="1">
      <c r="B656" s="258"/>
      <c r="C656" s="217"/>
      <c r="D656" s="218"/>
      <c r="E656" s="218"/>
      <c r="F656" s="219"/>
      <c r="G656" s="220"/>
    </row>
    <row r="657" spans="2:7" ht="14.25" customHeight="1">
      <c r="B657" s="192"/>
      <c r="C657" s="222"/>
      <c r="D657" s="222"/>
      <c r="E657" s="223"/>
      <c r="F657" s="259"/>
      <c r="G657" s="254"/>
    </row>
    <row r="658" spans="2:7" ht="14.25" customHeight="1">
      <c r="B658" s="197" t="s">
        <v>1512</v>
      </c>
      <c r="C658" s="198" t="s">
        <v>887</v>
      </c>
      <c r="D658" s="199" t="s">
        <v>347</v>
      </c>
      <c r="E658" s="199">
        <v>1</v>
      </c>
      <c r="F658" s="200">
        <v>40.633909469511593</v>
      </c>
      <c r="G658" s="201">
        <f t="shared" ref="G658:G666" si="27">F658*(100-$G$5)/100</f>
        <v>40.633909469511593</v>
      </c>
    </row>
    <row r="659" spans="2:7" ht="14.25" customHeight="1">
      <c r="B659" s="197" t="s">
        <v>1514</v>
      </c>
      <c r="C659" s="198" t="s">
        <v>888</v>
      </c>
      <c r="D659" s="199" t="s">
        <v>348</v>
      </c>
      <c r="E659" s="199">
        <v>1</v>
      </c>
      <c r="F659" s="200">
        <v>43.592078219615459</v>
      </c>
      <c r="G659" s="201">
        <f t="shared" si="27"/>
        <v>43.592078219615459</v>
      </c>
    </row>
    <row r="660" spans="2:7" ht="14.25" customHeight="1">
      <c r="B660" s="202"/>
      <c r="C660" s="198" t="s">
        <v>889</v>
      </c>
      <c r="D660" s="199" t="s">
        <v>349</v>
      </c>
      <c r="E660" s="199">
        <v>1</v>
      </c>
      <c r="F660" s="200">
        <v>47.897157847426158</v>
      </c>
      <c r="G660" s="201">
        <f t="shared" si="27"/>
        <v>47.897157847426158</v>
      </c>
    </row>
    <row r="661" spans="2:7" ht="14.25" customHeight="1">
      <c r="B661" s="202"/>
      <c r="C661" s="198" t="s">
        <v>890</v>
      </c>
      <c r="D661" s="199" t="s">
        <v>350</v>
      </c>
      <c r="E661" s="199">
        <v>1</v>
      </c>
      <c r="F661" s="200">
        <v>52.252589283749266</v>
      </c>
      <c r="G661" s="201">
        <f t="shared" si="27"/>
        <v>52.252589283749266</v>
      </c>
    </row>
    <row r="662" spans="2:7" ht="14.25" customHeight="1">
      <c r="B662" s="202"/>
      <c r="C662" s="198" t="s">
        <v>891</v>
      </c>
      <c r="D662" s="199" t="s">
        <v>351</v>
      </c>
      <c r="E662" s="199">
        <v>1</v>
      </c>
      <c r="F662" s="200">
        <v>71.713563273794179</v>
      </c>
      <c r="G662" s="201">
        <f t="shared" si="27"/>
        <v>71.713563273794179</v>
      </c>
    </row>
    <row r="663" spans="2:7" ht="14.25" customHeight="1">
      <c r="B663" s="202"/>
      <c r="C663" s="198" t="s">
        <v>892</v>
      </c>
      <c r="D663" s="199" t="s">
        <v>352</v>
      </c>
      <c r="E663" s="199">
        <v>1</v>
      </c>
      <c r="F663" s="200">
        <v>201.70934490069826</v>
      </c>
      <c r="G663" s="201">
        <f t="shared" si="27"/>
        <v>201.70934490069828</v>
      </c>
    </row>
    <row r="664" spans="2:7" ht="14.25" customHeight="1">
      <c r="B664" s="202"/>
      <c r="C664" s="198" t="s">
        <v>893</v>
      </c>
      <c r="D664" s="199" t="s">
        <v>353</v>
      </c>
      <c r="E664" s="199">
        <v>1</v>
      </c>
      <c r="F664" s="200">
        <v>208.33060772007966</v>
      </c>
      <c r="G664" s="201">
        <f t="shared" si="27"/>
        <v>208.33060772007966</v>
      </c>
    </row>
    <row r="665" spans="2:7" ht="14.25" customHeight="1">
      <c r="B665" s="202"/>
      <c r="C665" s="198" t="s">
        <v>894</v>
      </c>
      <c r="D665" s="199" t="s">
        <v>354</v>
      </c>
      <c r="E665" s="199">
        <v>1</v>
      </c>
      <c r="F665" s="200">
        <v>290.94533753680969</v>
      </c>
      <c r="G665" s="201">
        <f t="shared" si="27"/>
        <v>290.94533753680969</v>
      </c>
    </row>
    <row r="666" spans="2:7" ht="14.25" customHeight="1">
      <c r="B666" s="202"/>
      <c r="C666" s="198" t="s">
        <v>895</v>
      </c>
      <c r="D666" s="199" t="s">
        <v>251</v>
      </c>
      <c r="E666" s="199">
        <v>1</v>
      </c>
      <c r="F666" s="200">
        <v>304.17527522344432</v>
      </c>
      <c r="G666" s="201">
        <f t="shared" si="27"/>
        <v>304.17527522344432</v>
      </c>
    </row>
    <row r="667" spans="2:7" ht="14.25" customHeight="1">
      <c r="B667" s="202"/>
      <c r="C667" s="222"/>
      <c r="D667" s="223"/>
      <c r="E667" s="223"/>
      <c r="F667" s="224"/>
      <c r="G667" s="225"/>
    </row>
    <row r="668" spans="2:7" ht="14.25" customHeight="1" thickBot="1">
      <c r="B668" s="228"/>
      <c r="C668" s="229"/>
      <c r="D668" s="229"/>
      <c r="E668" s="230"/>
      <c r="F668" s="231"/>
      <c r="G668" s="260"/>
    </row>
    <row r="669" spans="2:7" ht="14.25" customHeight="1" thickBot="1">
      <c r="B669" s="233"/>
      <c r="C669" s="234"/>
      <c r="D669" s="234"/>
      <c r="E669" s="235"/>
      <c r="F669" s="236"/>
      <c r="G669" s="234"/>
    </row>
    <row r="670" spans="2:7" ht="14.25" customHeight="1">
      <c r="B670" s="191"/>
      <c r="C670" s="217"/>
      <c r="D670" s="217"/>
      <c r="E670" s="218"/>
      <c r="F670" s="219"/>
      <c r="G670" s="251"/>
    </row>
    <row r="671" spans="2:7" ht="14.25" customHeight="1">
      <c r="B671" s="202"/>
      <c r="C671" s="222"/>
      <c r="D671" s="222"/>
      <c r="E671" s="222"/>
      <c r="F671" s="222"/>
      <c r="G671" s="254"/>
    </row>
    <row r="672" spans="2:7" ht="14.25" customHeight="1">
      <c r="B672" s="197" t="s">
        <v>1512</v>
      </c>
      <c r="C672" s="198" t="s">
        <v>896</v>
      </c>
      <c r="D672" s="199" t="s">
        <v>347</v>
      </c>
      <c r="E672" s="199">
        <v>1</v>
      </c>
      <c r="F672" s="200">
        <v>47.897157847426158</v>
      </c>
      <c r="G672" s="201">
        <f>F672*(100-$G$5)/100</f>
        <v>47.897157847426158</v>
      </c>
    </row>
    <row r="673" spans="2:7" ht="14.25" customHeight="1">
      <c r="B673" s="197" t="s">
        <v>1515</v>
      </c>
      <c r="C673" s="198" t="s">
        <v>897</v>
      </c>
      <c r="D673" s="199" t="s">
        <v>348</v>
      </c>
      <c r="E673" s="199">
        <v>1</v>
      </c>
      <c r="F673" s="200">
        <v>55.210758033853118</v>
      </c>
      <c r="G673" s="201">
        <f>F673*(100-$G$5)/100</f>
        <v>55.210758033853118</v>
      </c>
    </row>
    <row r="674" spans="2:7" ht="14.25" customHeight="1">
      <c r="B674" s="202"/>
      <c r="C674" s="198" t="s">
        <v>898</v>
      </c>
      <c r="D674" s="199" t="s">
        <v>349</v>
      </c>
      <c r="E674" s="199">
        <v>1</v>
      </c>
      <c r="F674" s="200">
        <v>59.515837661663838</v>
      </c>
      <c r="G674" s="201">
        <f>F674*(100-$G$5)/100</f>
        <v>59.515837661663838</v>
      </c>
    </row>
    <row r="675" spans="2:7" ht="14.25" customHeight="1">
      <c r="B675" s="202"/>
      <c r="C675" s="198" t="s">
        <v>899</v>
      </c>
      <c r="D675" s="199" t="s">
        <v>350</v>
      </c>
      <c r="E675" s="199">
        <v>1</v>
      </c>
      <c r="F675" s="200">
        <v>68.566575241768803</v>
      </c>
      <c r="G675" s="201">
        <f>F675*(100-$G$5)/100</f>
        <v>68.566575241768803</v>
      </c>
    </row>
    <row r="676" spans="2:7" ht="14.25" customHeight="1">
      <c r="B676" s="202"/>
      <c r="C676" s="198" t="s">
        <v>900</v>
      </c>
      <c r="D676" s="199" t="s">
        <v>351</v>
      </c>
      <c r="E676" s="199">
        <v>1</v>
      </c>
      <c r="F676" s="200">
        <v>81.280406891151301</v>
      </c>
      <c r="G676" s="201">
        <f>F676*(100-$G$5)/100</f>
        <v>81.280406891151301</v>
      </c>
    </row>
    <row r="677" spans="2:7" ht="14.25" customHeight="1">
      <c r="B677" s="202"/>
      <c r="C677" s="222"/>
      <c r="D677" s="222"/>
      <c r="E677" s="223"/>
      <c r="F677" s="224"/>
      <c r="G677" s="254"/>
    </row>
    <row r="678" spans="2:7" ht="14.25" customHeight="1" thickBot="1">
      <c r="B678" s="228"/>
      <c r="C678" s="261"/>
      <c r="D678" s="230"/>
      <c r="E678" s="229"/>
      <c r="F678" s="229"/>
      <c r="G678" s="262"/>
    </row>
    <row r="679" spans="2:7" ht="14.25" customHeight="1" thickBot="1"/>
    <row r="680" spans="2:7" ht="14.25" customHeight="1">
      <c r="B680" s="654"/>
      <c r="C680" s="101"/>
      <c r="D680" s="101"/>
      <c r="E680" s="102"/>
      <c r="F680" s="103"/>
      <c r="G680" s="118"/>
    </row>
    <row r="681" spans="2:7" ht="14.25" customHeight="1">
      <c r="B681" s="197" t="s">
        <v>2350</v>
      </c>
      <c r="C681" s="97" t="s">
        <v>2342</v>
      </c>
      <c r="D681" s="98" t="s">
        <v>2343</v>
      </c>
      <c r="E681" s="98">
        <v>1</v>
      </c>
      <c r="F681" s="96">
        <v>82.164335664335653</v>
      </c>
      <c r="G681" s="129">
        <f>F681*(100-$G$5)/100</f>
        <v>82.164335664335653</v>
      </c>
    </row>
    <row r="682" spans="2:7" ht="14.25" customHeight="1">
      <c r="B682" s="2" t="s">
        <v>2351</v>
      </c>
      <c r="C682" s="97" t="s">
        <v>2344</v>
      </c>
      <c r="D682" s="98" t="s">
        <v>2345</v>
      </c>
      <c r="E682" s="98">
        <v>1</v>
      </c>
      <c r="F682" s="96">
        <v>86.055944055944053</v>
      </c>
      <c r="G682" s="129">
        <f>F682*(100-$G$5)/100</f>
        <v>86.055944055944053</v>
      </c>
    </row>
    <row r="683" spans="2:7" ht="14.25" customHeight="1">
      <c r="B683" s="646"/>
      <c r="C683" s="97" t="s">
        <v>2346</v>
      </c>
      <c r="D683" s="98" t="s">
        <v>2347</v>
      </c>
      <c r="E683" s="98">
        <v>1</v>
      </c>
      <c r="F683" s="96">
        <v>90.902097902097893</v>
      </c>
      <c r="G683" s="129">
        <f>F683*(100-$G$5)/100</f>
        <v>90.902097902097879</v>
      </c>
    </row>
    <row r="684" spans="2:7" ht="14.25" customHeight="1">
      <c r="B684" s="646"/>
      <c r="C684" s="97" t="s">
        <v>2348</v>
      </c>
      <c r="D684" s="98" t="s">
        <v>2349</v>
      </c>
      <c r="E684" s="98">
        <v>1</v>
      </c>
      <c r="F684" s="96">
        <v>99.34615384615384</v>
      </c>
      <c r="G684" s="129">
        <f>F684*(100-$G$5)/100</f>
        <v>99.346153846153854</v>
      </c>
    </row>
    <row r="685" spans="2:7" ht="14.25" customHeight="1">
      <c r="B685" s="646"/>
      <c r="C685" s="150"/>
      <c r="D685" s="150"/>
      <c r="E685" s="30"/>
      <c r="F685" s="31"/>
      <c r="G685" s="151"/>
    </row>
    <row r="686" spans="2:7" ht="14.25" customHeight="1" thickBot="1">
      <c r="B686" s="647"/>
      <c r="C686" s="777"/>
      <c r="D686" s="113"/>
      <c r="E686" s="112"/>
      <c r="F686" s="112"/>
      <c r="G686" s="669"/>
    </row>
  </sheetData>
  <mergeCells count="28">
    <mergeCell ref="B2:G2"/>
    <mergeCell ref="B3:B5"/>
    <mergeCell ref="C3:C5"/>
    <mergeCell ref="D3:D5"/>
    <mergeCell ref="E3:E5"/>
    <mergeCell ref="F3:F5"/>
    <mergeCell ref="G3:G4"/>
    <mergeCell ref="C68:G69"/>
    <mergeCell ref="C80:G81"/>
    <mergeCell ref="C94:G95"/>
    <mergeCell ref="C159:G160"/>
    <mergeCell ref="C7:G8"/>
    <mergeCell ref="C32:G33"/>
    <mergeCell ref="C297:G298"/>
    <mergeCell ref="C308:G309"/>
    <mergeCell ref="C321:G322"/>
    <mergeCell ref="C343:G344"/>
    <mergeCell ref="C218:G219"/>
    <mergeCell ref="C242:G243"/>
    <mergeCell ref="C261:G262"/>
    <mergeCell ref="C282:G283"/>
    <mergeCell ref="C488:G489"/>
    <mergeCell ref="C544:G544"/>
    <mergeCell ref="C360:G361"/>
    <mergeCell ref="C373:G374"/>
    <mergeCell ref="C388:G389"/>
    <mergeCell ref="C409:G410"/>
    <mergeCell ref="C430:G431"/>
  </mergeCells>
  <printOptions horizontalCentered="1"/>
  <pageMargins left="0.59055118110236227" right="0.39370078740157483" top="0" bottom="1.1811023622047245" header="0" footer="0"/>
  <pageSetup paperSize="9" scale="81" fitToHeight="0" orientation="portrait" r:id="rId1"/>
  <headerFooter scaleWithDoc="0">
    <oddFooter>&amp;L&amp;"Calibri,Obyčejné"
&amp;"Calibri,Tučné"CLEVELINGS s.r.o.&amp;"Calibri,Obyčejné"
Míškovice 238
768 52 Míškovice
Czech Republic&amp;C
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F35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78" customWidth="1"/>
    <col min="2" max="2" width="37.7109375" style="178" customWidth="1"/>
    <col min="3" max="3" width="18.28515625" style="177" customWidth="1"/>
    <col min="4" max="4" width="15.7109375" style="178" customWidth="1"/>
    <col min="5" max="5" width="15.7109375" style="268" customWidth="1"/>
    <col min="6" max="6" width="15.7109375" style="179" customWidth="1"/>
    <col min="7" max="7" width="1.28515625" style="178" customWidth="1"/>
    <col min="8" max="16384" width="9.140625" style="178"/>
  </cols>
  <sheetData>
    <row r="1" spans="2:6" ht="12.75" customHeight="1"/>
    <row r="2" spans="2:6" ht="20.85" customHeight="1">
      <c r="B2" s="987" t="s">
        <v>1516</v>
      </c>
      <c r="C2" s="990"/>
      <c r="D2" s="990"/>
      <c r="E2" s="990"/>
      <c r="F2" s="990"/>
    </row>
    <row r="3" spans="2:6" ht="14.25" customHeight="1">
      <c r="B3" s="957" t="s">
        <v>1460</v>
      </c>
      <c r="C3" s="960" t="s">
        <v>1461</v>
      </c>
      <c r="D3" s="960" t="s">
        <v>1465</v>
      </c>
      <c r="E3" s="960" t="s">
        <v>1462</v>
      </c>
      <c r="F3" s="963" t="s">
        <v>1491</v>
      </c>
    </row>
    <row r="4" spans="2:6" ht="14.25" customHeight="1">
      <c r="B4" s="958"/>
      <c r="C4" s="961"/>
      <c r="D4" s="961"/>
      <c r="E4" s="961"/>
      <c r="F4" s="964"/>
    </row>
    <row r="5" spans="2:6" ht="14.25" customHeight="1">
      <c r="B5" s="959"/>
      <c r="C5" s="962"/>
      <c r="D5" s="962"/>
      <c r="E5" s="962"/>
      <c r="F5" s="637">
        <f>'DISCOUNT CARD'!J11</f>
        <v>0</v>
      </c>
    </row>
    <row r="6" spans="2:6" ht="14.25" customHeight="1" thickBot="1">
      <c r="B6" s="269"/>
      <c r="C6" s="270"/>
      <c r="D6" s="271"/>
      <c r="E6" s="272"/>
      <c r="F6" s="273"/>
    </row>
    <row r="7" spans="2:6" ht="14.25" customHeight="1">
      <c r="B7" s="274"/>
      <c r="C7" s="275"/>
      <c r="D7" s="276"/>
      <c r="E7" s="277"/>
      <c r="F7" s="278"/>
    </row>
    <row r="8" spans="2:6" ht="14.25" customHeight="1">
      <c r="B8" s="279"/>
      <c r="C8" s="973" t="s">
        <v>1451</v>
      </c>
      <c r="D8" s="973"/>
      <c r="E8" s="973"/>
      <c r="F8" s="974"/>
    </row>
    <row r="9" spans="2:6" ht="14.25" customHeight="1">
      <c r="B9" s="280"/>
      <c r="C9" s="973"/>
      <c r="D9" s="973"/>
      <c r="E9" s="973"/>
      <c r="F9" s="974"/>
    </row>
    <row r="10" spans="2:6" ht="14.25" customHeight="1">
      <c r="B10" s="281"/>
      <c r="C10" s="282">
        <v>18116032</v>
      </c>
      <c r="D10" s="283">
        <v>32</v>
      </c>
      <c r="E10" s="284">
        <v>70.203009018421994</v>
      </c>
      <c r="F10" s="285">
        <f t="shared" ref="F10:F27" si="0">(E10*(100-$F$5))/100</f>
        <v>70.203009018421994</v>
      </c>
    </row>
    <row r="11" spans="2:6" ht="14.25" customHeight="1">
      <c r="B11" s="286" t="s">
        <v>1517</v>
      </c>
      <c r="C11" s="287">
        <v>18116040</v>
      </c>
      <c r="D11" s="288">
        <v>40</v>
      </c>
      <c r="E11" s="289">
        <v>76.396281465447942</v>
      </c>
      <c r="F11" s="290">
        <f t="shared" si="0"/>
        <v>76.396281465447942</v>
      </c>
    </row>
    <row r="12" spans="2:6" ht="14.25" customHeight="1">
      <c r="B12" s="280"/>
      <c r="C12" s="287">
        <v>18116050</v>
      </c>
      <c r="D12" s="288">
        <v>50</v>
      </c>
      <c r="E12" s="289">
        <v>105.32339545582518</v>
      </c>
      <c r="F12" s="290">
        <f t="shared" si="0"/>
        <v>105.32339545582518</v>
      </c>
    </row>
    <row r="13" spans="2:6" ht="14.25" customHeight="1">
      <c r="B13" s="280"/>
      <c r="C13" s="287">
        <v>18116063</v>
      </c>
      <c r="D13" s="288">
        <v>63</v>
      </c>
      <c r="E13" s="289">
        <v>147.15650231169974</v>
      </c>
      <c r="F13" s="290">
        <f t="shared" si="0"/>
        <v>147.15650231169974</v>
      </c>
    </row>
    <row r="14" spans="2:6" ht="14.25" customHeight="1">
      <c r="B14" s="291"/>
      <c r="C14" s="287">
        <v>18116075</v>
      </c>
      <c r="D14" s="288">
        <v>75</v>
      </c>
      <c r="E14" s="289">
        <v>161.47730920669818</v>
      </c>
      <c r="F14" s="290">
        <f t="shared" si="0"/>
        <v>161.47730920669818</v>
      </c>
    </row>
    <row r="15" spans="2:6" ht="14.25" customHeight="1">
      <c r="B15" s="291"/>
      <c r="C15" s="287">
        <v>18116090</v>
      </c>
      <c r="D15" s="288">
        <v>90</v>
      </c>
      <c r="E15" s="289">
        <v>178.89997564457835</v>
      </c>
      <c r="F15" s="290">
        <f t="shared" si="0"/>
        <v>178.89997564457835</v>
      </c>
    </row>
    <row r="16" spans="2:6" ht="14.25" customHeight="1">
      <c r="B16" s="291"/>
      <c r="C16" s="287">
        <v>18116110</v>
      </c>
      <c r="D16" s="288">
        <v>110</v>
      </c>
      <c r="E16" s="289">
        <v>231.26585649748057</v>
      </c>
      <c r="F16" s="290">
        <f t="shared" si="0"/>
        <v>231.26585649748057</v>
      </c>
    </row>
    <row r="17" spans="2:6" ht="14.25" customHeight="1">
      <c r="B17" s="291"/>
      <c r="C17" s="287">
        <v>18116125</v>
      </c>
      <c r="D17" s="288">
        <v>125</v>
      </c>
      <c r="E17" s="289">
        <v>257.66279211010942</v>
      </c>
      <c r="F17" s="290">
        <f t="shared" si="0"/>
        <v>257.66279211010942</v>
      </c>
    </row>
    <row r="18" spans="2:6" ht="14.25" customHeight="1">
      <c r="B18" s="291"/>
      <c r="C18" s="287">
        <v>18116140</v>
      </c>
      <c r="D18" s="288">
        <v>140</v>
      </c>
      <c r="E18" s="289">
        <v>289.82500979740871</v>
      </c>
      <c r="F18" s="290">
        <f t="shared" si="0"/>
        <v>289.82500979740871</v>
      </c>
    </row>
    <row r="19" spans="2:6" ht="14.25" customHeight="1">
      <c r="B19" s="291"/>
      <c r="C19" s="287">
        <v>18116160</v>
      </c>
      <c r="D19" s="288">
        <v>160</v>
      </c>
      <c r="E19" s="289">
        <v>340.37822554386435</v>
      </c>
      <c r="F19" s="290">
        <f t="shared" si="0"/>
        <v>340.37822554386435</v>
      </c>
    </row>
    <row r="20" spans="2:6" ht="14.25" customHeight="1">
      <c r="B20" s="291"/>
      <c r="C20" s="287">
        <v>18116180</v>
      </c>
      <c r="D20" s="288">
        <v>180</v>
      </c>
      <c r="E20" s="289">
        <v>569.26495908913364</v>
      </c>
      <c r="F20" s="290">
        <f t="shared" si="0"/>
        <v>569.26495908913364</v>
      </c>
    </row>
    <row r="21" spans="2:6" ht="14.25" customHeight="1">
      <c r="B21" s="291"/>
      <c r="C21" s="287">
        <v>18116200</v>
      </c>
      <c r="D21" s="288">
        <v>200</v>
      </c>
      <c r="E21" s="289">
        <v>689.32884648696563</v>
      </c>
      <c r="F21" s="290">
        <f t="shared" si="0"/>
        <v>689.32884648696563</v>
      </c>
    </row>
    <row r="22" spans="2:6" ht="14.25" customHeight="1">
      <c r="B22" s="291"/>
      <c r="C22" s="287">
        <v>18116225</v>
      </c>
      <c r="D22" s="288">
        <v>225</v>
      </c>
      <c r="E22" s="289">
        <v>822.5974956671763</v>
      </c>
      <c r="F22" s="290">
        <f t="shared" si="0"/>
        <v>822.5974956671763</v>
      </c>
    </row>
    <row r="23" spans="2:6" ht="14.25" customHeight="1">
      <c r="B23" s="291"/>
      <c r="C23" s="287">
        <v>18116250</v>
      </c>
      <c r="D23" s="288">
        <v>250</v>
      </c>
      <c r="E23" s="289">
        <v>958.95019311877127</v>
      </c>
      <c r="F23" s="290">
        <f t="shared" si="0"/>
        <v>958.95019311877127</v>
      </c>
    </row>
    <row r="24" spans="2:6" ht="14.25" customHeight="1">
      <c r="B24" s="291"/>
      <c r="C24" s="287">
        <v>18116280</v>
      </c>
      <c r="D24" s="288">
        <v>280</v>
      </c>
      <c r="E24" s="289">
        <v>1140.0908242421519</v>
      </c>
      <c r="F24" s="290">
        <f t="shared" si="0"/>
        <v>1140.0908242421519</v>
      </c>
    </row>
    <row r="25" spans="2:6" ht="14.25" customHeight="1">
      <c r="B25" s="291"/>
      <c r="C25" s="287">
        <v>18116315</v>
      </c>
      <c r="D25" s="288">
        <v>315</v>
      </c>
      <c r="E25" s="289">
        <v>1382.7361894634362</v>
      </c>
      <c r="F25" s="290">
        <f t="shared" si="0"/>
        <v>1382.7361894634364</v>
      </c>
    </row>
    <row r="26" spans="2:6" ht="14.25" customHeight="1">
      <c r="B26" s="291"/>
      <c r="C26" s="287">
        <v>18116355</v>
      </c>
      <c r="D26" s="288">
        <v>355</v>
      </c>
      <c r="E26" s="289">
        <v>2529.2720451951768</v>
      </c>
      <c r="F26" s="290">
        <f t="shared" si="0"/>
        <v>2529.2720451951768</v>
      </c>
    </row>
    <row r="27" spans="2:6" ht="14.25" customHeight="1">
      <c r="B27" s="291"/>
      <c r="C27" s="287">
        <v>18116400</v>
      </c>
      <c r="D27" s="288">
        <v>400</v>
      </c>
      <c r="E27" s="289">
        <v>2781.7486010285079</v>
      </c>
      <c r="F27" s="290">
        <f t="shared" si="0"/>
        <v>2781.7486010285079</v>
      </c>
    </row>
    <row r="28" spans="2:6" ht="14.25" customHeight="1">
      <c r="B28" s="291"/>
      <c r="C28" s="292">
        <v>18116450</v>
      </c>
      <c r="D28" s="293">
        <v>450</v>
      </c>
      <c r="E28" s="294" t="s">
        <v>1459</v>
      </c>
      <c r="F28" s="295" t="s">
        <v>1459</v>
      </c>
    </row>
    <row r="29" spans="2:6" ht="14.25" customHeight="1">
      <c r="B29" s="291"/>
      <c r="C29" s="292">
        <v>18116500</v>
      </c>
      <c r="D29" s="293">
        <v>500</v>
      </c>
      <c r="E29" s="294" t="s">
        <v>1459</v>
      </c>
      <c r="F29" s="295" t="s">
        <v>1459</v>
      </c>
    </row>
    <row r="30" spans="2:6" ht="14.25" customHeight="1">
      <c r="B30" s="291"/>
      <c r="C30" s="292">
        <v>18116560</v>
      </c>
      <c r="D30" s="293">
        <v>560</v>
      </c>
      <c r="E30" s="294" t="s">
        <v>1459</v>
      </c>
      <c r="F30" s="296" t="s">
        <v>1459</v>
      </c>
    </row>
    <row r="31" spans="2:6" ht="14.25" customHeight="1">
      <c r="B31" s="291"/>
      <c r="C31" s="292">
        <v>18116630</v>
      </c>
      <c r="D31" s="293">
        <v>630</v>
      </c>
      <c r="E31" s="294" t="s">
        <v>1459</v>
      </c>
      <c r="F31" s="295" t="s">
        <v>1459</v>
      </c>
    </row>
    <row r="32" spans="2:6" ht="14.25" customHeight="1">
      <c r="B32" s="291"/>
      <c r="C32" s="292">
        <v>18116710</v>
      </c>
      <c r="D32" s="293">
        <v>710</v>
      </c>
      <c r="E32" s="294" t="s">
        <v>1459</v>
      </c>
      <c r="F32" s="295" t="s">
        <v>1459</v>
      </c>
    </row>
    <row r="33" spans="2:6" ht="14.25" customHeight="1">
      <c r="B33" s="291"/>
      <c r="C33" s="292">
        <v>18116800</v>
      </c>
      <c r="D33" s="293">
        <v>800</v>
      </c>
      <c r="E33" s="294" t="s">
        <v>1459</v>
      </c>
      <c r="F33" s="295" t="s">
        <v>1459</v>
      </c>
    </row>
    <row r="34" spans="2:6" ht="14.25" customHeight="1">
      <c r="B34" s="291"/>
      <c r="C34" s="988" t="s">
        <v>1450</v>
      </c>
      <c r="D34" s="988"/>
      <c r="E34" s="988"/>
      <c r="F34" s="989"/>
    </row>
    <row r="35" spans="2:6" ht="14.25" customHeight="1">
      <c r="B35" s="291"/>
      <c r="C35" s="973"/>
      <c r="D35" s="973"/>
      <c r="E35" s="973"/>
      <c r="F35" s="974"/>
    </row>
    <row r="36" spans="2:6" ht="14.25" customHeight="1">
      <c r="B36" s="291"/>
      <c r="C36" s="328">
        <v>18110032</v>
      </c>
      <c r="D36" s="329">
        <v>32</v>
      </c>
      <c r="E36" s="330" t="s">
        <v>1459</v>
      </c>
      <c r="F36" s="331" t="s">
        <v>1459</v>
      </c>
    </row>
    <row r="37" spans="2:6" ht="14.25" customHeight="1">
      <c r="B37" s="280"/>
      <c r="C37" s="292">
        <v>18110040</v>
      </c>
      <c r="D37" s="293">
        <v>40</v>
      </c>
      <c r="E37" s="297" t="s">
        <v>1459</v>
      </c>
      <c r="F37" s="298" t="s">
        <v>1459</v>
      </c>
    </row>
    <row r="38" spans="2:6" ht="14.25" customHeight="1">
      <c r="B38" s="280"/>
      <c r="C38" s="287">
        <v>18110050</v>
      </c>
      <c r="D38" s="288">
        <v>50</v>
      </c>
      <c r="E38" s="289">
        <v>89.968233811403124</v>
      </c>
      <c r="F38" s="290">
        <f t="shared" ref="F38:F52" si="1">(E38*(100-$F$5))/100</f>
        <v>89.96823381140311</v>
      </c>
    </row>
    <row r="39" spans="2:6" ht="14.25" customHeight="1">
      <c r="B39" s="280"/>
      <c r="C39" s="287">
        <v>18110063</v>
      </c>
      <c r="D39" s="288">
        <v>63</v>
      </c>
      <c r="E39" s="289">
        <v>131.75633261154036</v>
      </c>
      <c r="F39" s="290">
        <f t="shared" si="1"/>
        <v>131.75633261154036</v>
      </c>
    </row>
    <row r="40" spans="2:6" ht="14.25" customHeight="1">
      <c r="B40" s="291"/>
      <c r="C40" s="287">
        <v>18110075</v>
      </c>
      <c r="D40" s="288">
        <v>75</v>
      </c>
      <c r="E40" s="289">
        <v>140.14506978922847</v>
      </c>
      <c r="F40" s="290">
        <f t="shared" si="1"/>
        <v>140.14506978922847</v>
      </c>
    </row>
    <row r="41" spans="2:6" ht="14.25" customHeight="1">
      <c r="B41" s="291"/>
      <c r="C41" s="287">
        <v>18110090</v>
      </c>
      <c r="D41" s="288">
        <v>90</v>
      </c>
      <c r="E41" s="289">
        <v>151.2954777843008</v>
      </c>
      <c r="F41" s="290">
        <f t="shared" si="1"/>
        <v>151.2954777843008</v>
      </c>
    </row>
    <row r="42" spans="2:6" ht="14.25" customHeight="1">
      <c r="B42" s="291"/>
      <c r="C42" s="287">
        <v>18110110</v>
      </c>
      <c r="D42" s="288">
        <v>110</v>
      </c>
      <c r="E42" s="289">
        <v>188.89569079093994</v>
      </c>
      <c r="F42" s="290">
        <f t="shared" si="1"/>
        <v>188.89569079093997</v>
      </c>
    </row>
    <row r="43" spans="2:6" ht="14.25" customHeight="1">
      <c r="B43" s="291"/>
      <c r="C43" s="287">
        <v>18110125</v>
      </c>
      <c r="D43" s="288">
        <v>125</v>
      </c>
      <c r="E43" s="289">
        <v>213.91928082639285</v>
      </c>
      <c r="F43" s="290">
        <f t="shared" si="1"/>
        <v>213.91928082639285</v>
      </c>
    </row>
    <row r="44" spans="2:6" ht="14.25" customHeight="1">
      <c r="B44" s="291"/>
      <c r="C44" s="287">
        <v>18110140</v>
      </c>
      <c r="D44" s="288">
        <v>140</v>
      </c>
      <c r="E44" s="289">
        <v>243.7142082364814</v>
      </c>
      <c r="F44" s="290">
        <f t="shared" si="1"/>
        <v>243.7142082364814</v>
      </c>
    </row>
    <row r="45" spans="2:6" ht="14.25" customHeight="1">
      <c r="B45" s="291"/>
      <c r="C45" s="287">
        <v>18110160</v>
      </c>
      <c r="D45" s="288">
        <v>160</v>
      </c>
      <c r="E45" s="289">
        <v>269.16566276476851</v>
      </c>
      <c r="F45" s="290">
        <f t="shared" si="1"/>
        <v>269.16566276476851</v>
      </c>
    </row>
    <row r="46" spans="2:6" ht="14.25" customHeight="1">
      <c r="B46" s="291"/>
      <c r="C46" s="287">
        <v>18110180</v>
      </c>
      <c r="D46" s="288">
        <v>180</v>
      </c>
      <c r="E46" s="289">
        <v>430.120505614568</v>
      </c>
      <c r="F46" s="290">
        <f t="shared" si="1"/>
        <v>430.120505614568</v>
      </c>
    </row>
    <row r="47" spans="2:6" ht="14.25" customHeight="1">
      <c r="B47" s="291"/>
      <c r="C47" s="287">
        <v>18110200</v>
      </c>
      <c r="D47" s="288">
        <v>200</v>
      </c>
      <c r="E47" s="289">
        <v>519.80349643074817</v>
      </c>
      <c r="F47" s="290">
        <f t="shared" si="1"/>
        <v>519.80349643074817</v>
      </c>
    </row>
    <row r="48" spans="2:6" ht="14.25" customHeight="1">
      <c r="B48" s="291"/>
      <c r="C48" s="287">
        <v>18110225</v>
      </c>
      <c r="D48" s="288">
        <v>225</v>
      </c>
      <c r="E48" s="289">
        <v>616.28045676950751</v>
      </c>
      <c r="F48" s="290">
        <f t="shared" si="1"/>
        <v>616.28045676950751</v>
      </c>
    </row>
    <row r="49" spans="2:6" ht="14.25" customHeight="1">
      <c r="B49" s="291"/>
      <c r="C49" s="287">
        <v>18110250</v>
      </c>
      <c r="D49" s="288">
        <v>250</v>
      </c>
      <c r="E49" s="289">
        <v>744.73056375460203</v>
      </c>
      <c r="F49" s="290">
        <f t="shared" si="1"/>
        <v>744.73056375460203</v>
      </c>
    </row>
    <row r="50" spans="2:6" ht="14.25" customHeight="1">
      <c r="B50" s="291"/>
      <c r="C50" s="287">
        <v>18110280</v>
      </c>
      <c r="D50" s="288">
        <v>280</v>
      </c>
      <c r="E50" s="289">
        <v>823.97625406376721</v>
      </c>
      <c r="F50" s="290">
        <f t="shared" si="1"/>
        <v>823.97625406376721</v>
      </c>
    </row>
    <row r="51" spans="2:6" ht="14.25" customHeight="1">
      <c r="B51" s="291"/>
      <c r="C51" s="287">
        <v>18110315</v>
      </c>
      <c r="D51" s="288">
        <v>315</v>
      </c>
      <c r="E51" s="289">
        <v>1063.2043679208359</v>
      </c>
      <c r="F51" s="290">
        <f t="shared" si="1"/>
        <v>1063.2043679208359</v>
      </c>
    </row>
    <row r="52" spans="2:6" ht="14.25" customHeight="1">
      <c r="B52" s="291"/>
      <c r="C52" s="287">
        <v>18110355</v>
      </c>
      <c r="D52" s="288">
        <v>355</v>
      </c>
      <c r="E52" s="289">
        <v>1679.199581695121</v>
      </c>
      <c r="F52" s="290">
        <f t="shared" si="1"/>
        <v>1679.199581695121</v>
      </c>
    </row>
    <row r="53" spans="2:6" ht="14.25" customHeight="1">
      <c r="B53" s="291"/>
      <c r="C53" s="292">
        <v>18110400</v>
      </c>
      <c r="D53" s="293">
        <v>400</v>
      </c>
      <c r="E53" s="294" t="s">
        <v>1459</v>
      </c>
      <c r="F53" s="295" t="s">
        <v>1459</v>
      </c>
    </row>
    <row r="54" spans="2:6" ht="14.25" customHeight="1">
      <c r="B54" s="291"/>
      <c r="C54" s="292">
        <v>18110450</v>
      </c>
      <c r="D54" s="293">
        <v>450</v>
      </c>
      <c r="E54" s="294" t="s">
        <v>1459</v>
      </c>
      <c r="F54" s="295" t="s">
        <v>1459</v>
      </c>
    </row>
    <row r="55" spans="2:6" ht="14.25" customHeight="1">
      <c r="B55" s="291"/>
      <c r="C55" s="292">
        <v>18110500</v>
      </c>
      <c r="D55" s="293">
        <v>500</v>
      </c>
      <c r="E55" s="294" t="s">
        <v>1459</v>
      </c>
      <c r="F55" s="295" t="s">
        <v>1459</v>
      </c>
    </row>
    <row r="56" spans="2:6" ht="14.25" customHeight="1">
      <c r="B56" s="291"/>
      <c r="C56" s="292">
        <v>18110560</v>
      </c>
      <c r="D56" s="293">
        <v>560</v>
      </c>
      <c r="E56" s="294" t="s">
        <v>1459</v>
      </c>
      <c r="F56" s="295" t="s">
        <v>1459</v>
      </c>
    </row>
    <row r="57" spans="2:6" ht="14.25" customHeight="1">
      <c r="B57" s="291"/>
      <c r="C57" s="292">
        <v>18110630</v>
      </c>
      <c r="D57" s="293">
        <v>630</v>
      </c>
      <c r="E57" s="294" t="s">
        <v>1459</v>
      </c>
      <c r="F57" s="295" t="s">
        <v>1459</v>
      </c>
    </row>
    <row r="58" spans="2:6" ht="14.25" customHeight="1">
      <c r="B58" s="291"/>
      <c r="C58" s="292">
        <v>18110710</v>
      </c>
      <c r="D58" s="293">
        <v>710</v>
      </c>
      <c r="E58" s="294" t="s">
        <v>1459</v>
      </c>
      <c r="F58" s="295" t="s">
        <v>1459</v>
      </c>
    </row>
    <row r="59" spans="2:6" ht="14.25" customHeight="1">
      <c r="B59" s="291"/>
      <c r="C59" s="292">
        <v>18110800</v>
      </c>
      <c r="D59" s="293">
        <v>800</v>
      </c>
      <c r="E59" s="294" t="s">
        <v>1459</v>
      </c>
      <c r="F59" s="295" t="s">
        <v>1459</v>
      </c>
    </row>
    <row r="60" spans="2:6" ht="14.25" customHeight="1">
      <c r="B60" s="291"/>
      <c r="C60" s="305"/>
      <c r="D60" s="306"/>
      <c r="E60" s="343"/>
      <c r="F60" s="308"/>
    </row>
    <row r="61" spans="2:6" ht="14.25" customHeight="1" thickBot="1">
      <c r="B61" s="299"/>
      <c r="C61" s="300"/>
      <c r="D61" s="301"/>
      <c r="E61" s="302"/>
      <c r="F61" s="303"/>
    </row>
    <row r="62" spans="2:6" ht="14.25" customHeight="1">
      <c r="B62" s="304"/>
      <c r="C62" s="305"/>
      <c r="D62" s="306"/>
      <c r="E62" s="307"/>
      <c r="F62" s="307"/>
    </row>
    <row r="63" spans="2:6" ht="14.25" customHeight="1">
      <c r="B63" s="304"/>
      <c r="C63" s="305"/>
      <c r="D63" s="306"/>
      <c r="E63" s="307"/>
      <c r="F63" s="307"/>
    </row>
    <row r="64" spans="2:6" ht="14.25" customHeight="1" thickBot="1">
      <c r="B64" s="304"/>
      <c r="C64" s="305"/>
      <c r="D64" s="306"/>
      <c r="E64" s="307"/>
      <c r="F64" s="307"/>
    </row>
    <row r="65" spans="2:6" ht="14.25" customHeight="1">
      <c r="B65" s="274"/>
      <c r="C65" s="979" t="s">
        <v>1451</v>
      </c>
      <c r="D65" s="979"/>
      <c r="E65" s="979"/>
      <c r="F65" s="980"/>
    </row>
    <row r="66" spans="2:6" ht="14.25" customHeight="1">
      <c r="B66" s="279"/>
      <c r="C66" s="973"/>
      <c r="D66" s="973"/>
      <c r="E66" s="973"/>
      <c r="F66" s="974"/>
    </row>
    <row r="67" spans="2:6" ht="14.25" customHeight="1">
      <c r="B67" s="280"/>
      <c r="C67" s="973"/>
      <c r="D67" s="973"/>
      <c r="E67" s="973"/>
      <c r="F67" s="974"/>
    </row>
    <row r="68" spans="2:6" ht="14.25" customHeight="1">
      <c r="B68" s="280"/>
      <c r="C68" s="282">
        <v>18216032</v>
      </c>
      <c r="D68" s="283">
        <v>32</v>
      </c>
      <c r="E68" s="284">
        <v>70.203009018421994</v>
      </c>
      <c r="F68" s="285">
        <f t="shared" ref="F68:F85" si="2">(E68*(100-$F$5))/100</f>
        <v>70.203009018421994</v>
      </c>
    </row>
    <row r="69" spans="2:6" ht="14.25" customHeight="1">
      <c r="B69" s="286" t="s">
        <v>1518</v>
      </c>
      <c r="C69" s="287">
        <v>18216040</v>
      </c>
      <c r="D69" s="288">
        <v>40</v>
      </c>
      <c r="E69" s="289">
        <v>76.396281465447942</v>
      </c>
      <c r="F69" s="290">
        <f t="shared" si="2"/>
        <v>76.396281465447942</v>
      </c>
    </row>
    <row r="70" spans="2:6" ht="14.25" customHeight="1">
      <c r="B70" s="280"/>
      <c r="C70" s="287">
        <v>18216050</v>
      </c>
      <c r="D70" s="288">
        <v>50</v>
      </c>
      <c r="E70" s="289">
        <v>105.32339545582518</v>
      </c>
      <c r="F70" s="290">
        <f t="shared" si="2"/>
        <v>105.32339545582518</v>
      </c>
    </row>
    <row r="71" spans="2:6" ht="14.25" customHeight="1">
      <c r="B71" s="280"/>
      <c r="C71" s="287">
        <v>18216063</v>
      </c>
      <c r="D71" s="288">
        <v>63</v>
      </c>
      <c r="E71" s="289">
        <v>147.1531603775064</v>
      </c>
      <c r="F71" s="290">
        <f t="shared" si="2"/>
        <v>147.1531603775064</v>
      </c>
    </row>
    <row r="72" spans="2:6" ht="14.25" customHeight="1">
      <c r="B72" s="291"/>
      <c r="C72" s="287">
        <v>18216075</v>
      </c>
      <c r="D72" s="288">
        <v>75</v>
      </c>
      <c r="E72" s="289">
        <v>161.47824989928594</v>
      </c>
      <c r="F72" s="290">
        <f t="shared" si="2"/>
        <v>161.47824989928594</v>
      </c>
    </row>
    <row r="73" spans="2:6" ht="14.25" customHeight="1">
      <c r="B73" s="291"/>
      <c r="C73" s="287">
        <v>18216090</v>
      </c>
      <c r="D73" s="288">
        <v>90</v>
      </c>
      <c r="E73" s="289">
        <v>178.90487714806187</v>
      </c>
      <c r="F73" s="290">
        <f t="shared" si="2"/>
        <v>178.90487714806187</v>
      </c>
    </row>
    <row r="74" spans="2:6" ht="14.25" customHeight="1">
      <c r="B74" s="291"/>
      <c r="C74" s="287">
        <v>18216110</v>
      </c>
      <c r="D74" s="288">
        <v>110</v>
      </c>
      <c r="E74" s="289">
        <v>231.26585649748057</v>
      </c>
      <c r="F74" s="290">
        <f t="shared" si="2"/>
        <v>231.26585649748057</v>
      </c>
    </row>
    <row r="75" spans="2:6" ht="14.25" customHeight="1">
      <c r="B75" s="291"/>
      <c r="C75" s="287">
        <v>18216125</v>
      </c>
      <c r="D75" s="288">
        <v>125</v>
      </c>
      <c r="E75" s="289">
        <v>257.66279211010942</v>
      </c>
      <c r="F75" s="290">
        <f t="shared" si="2"/>
        <v>257.66279211010942</v>
      </c>
    </row>
    <row r="76" spans="2:6" ht="14.25" customHeight="1">
      <c r="B76" s="291"/>
      <c r="C76" s="287">
        <v>18216140</v>
      </c>
      <c r="D76" s="288">
        <v>140</v>
      </c>
      <c r="E76" s="289">
        <v>289.82500979740871</v>
      </c>
      <c r="F76" s="290">
        <f t="shared" si="2"/>
        <v>289.82500979740871</v>
      </c>
    </row>
    <row r="77" spans="2:6" ht="14.25" customHeight="1">
      <c r="B77" s="291"/>
      <c r="C77" s="287">
        <v>18216160</v>
      </c>
      <c r="D77" s="288">
        <v>160</v>
      </c>
      <c r="E77" s="289">
        <v>340.37822554386435</v>
      </c>
      <c r="F77" s="290">
        <f t="shared" si="2"/>
        <v>340.37822554386435</v>
      </c>
    </row>
    <row r="78" spans="2:6" ht="14.25" customHeight="1">
      <c r="B78" s="291"/>
      <c r="C78" s="287">
        <v>18216180</v>
      </c>
      <c r="D78" s="288">
        <v>180</v>
      </c>
      <c r="E78" s="289">
        <v>569.26495908913364</v>
      </c>
      <c r="F78" s="290">
        <f t="shared" si="2"/>
        <v>569.26495908913364</v>
      </c>
    </row>
    <row r="79" spans="2:6" ht="14.25" customHeight="1">
      <c r="B79" s="291"/>
      <c r="C79" s="287">
        <v>18216200</v>
      </c>
      <c r="D79" s="288">
        <v>200</v>
      </c>
      <c r="E79" s="289">
        <v>689.32884648696563</v>
      </c>
      <c r="F79" s="290">
        <f t="shared" si="2"/>
        <v>689.32884648696563</v>
      </c>
    </row>
    <row r="80" spans="2:6" ht="14.25" customHeight="1">
      <c r="B80" s="291"/>
      <c r="C80" s="287">
        <v>18216225</v>
      </c>
      <c r="D80" s="288">
        <v>225</v>
      </c>
      <c r="E80" s="289">
        <v>822.5974956671763</v>
      </c>
      <c r="F80" s="290">
        <f t="shared" si="2"/>
        <v>822.5974956671763</v>
      </c>
    </row>
    <row r="81" spans="2:6" ht="14.25" customHeight="1">
      <c r="B81" s="291"/>
      <c r="C81" s="287">
        <v>18216250</v>
      </c>
      <c r="D81" s="288">
        <v>250</v>
      </c>
      <c r="E81" s="289">
        <v>958.95019311877127</v>
      </c>
      <c r="F81" s="290">
        <f t="shared" si="2"/>
        <v>958.95019311877127</v>
      </c>
    </row>
    <row r="82" spans="2:6" ht="14.25" customHeight="1">
      <c r="B82" s="291"/>
      <c r="C82" s="287">
        <v>18216280</v>
      </c>
      <c r="D82" s="288">
        <v>280</v>
      </c>
      <c r="E82" s="289">
        <v>1140.0908242421519</v>
      </c>
      <c r="F82" s="290">
        <f t="shared" si="2"/>
        <v>1140.0908242421519</v>
      </c>
    </row>
    <row r="83" spans="2:6" ht="14.25" customHeight="1">
      <c r="B83" s="291"/>
      <c r="C83" s="287">
        <v>18216315</v>
      </c>
      <c r="D83" s="288">
        <v>315</v>
      </c>
      <c r="E83" s="289">
        <v>1382.7361894634362</v>
      </c>
      <c r="F83" s="290">
        <f t="shared" si="2"/>
        <v>1382.7361894634364</v>
      </c>
    </row>
    <row r="84" spans="2:6" ht="14.25" customHeight="1">
      <c r="B84" s="291"/>
      <c r="C84" s="287">
        <v>18216355</v>
      </c>
      <c r="D84" s="288">
        <v>355</v>
      </c>
      <c r="E84" s="289">
        <v>2529.2720451951768</v>
      </c>
      <c r="F84" s="290">
        <f t="shared" si="2"/>
        <v>2529.2720451951768</v>
      </c>
    </row>
    <row r="85" spans="2:6" ht="14.25" customHeight="1">
      <c r="B85" s="291"/>
      <c r="C85" s="287">
        <v>18216400</v>
      </c>
      <c r="D85" s="288">
        <v>400</v>
      </c>
      <c r="E85" s="289">
        <v>2781.7486010285079</v>
      </c>
      <c r="F85" s="290">
        <f t="shared" si="2"/>
        <v>2781.7486010285079</v>
      </c>
    </row>
    <row r="86" spans="2:6" ht="14.25" customHeight="1">
      <c r="B86" s="291"/>
      <c r="C86" s="292">
        <v>18216450</v>
      </c>
      <c r="D86" s="293">
        <v>450</v>
      </c>
      <c r="E86" s="294" t="s">
        <v>1459</v>
      </c>
      <c r="F86" s="295" t="s">
        <v>1459</v>
      </c>
    </row>
    <row r="87" spans="2:6" ht="14.25" customHeight="1">
      <c r="B87" s="291"/>
      <c r="C87" s="292">
        <v>18216500</v>
      </c>
      <c r="D87" s="293">
        <v>500</v>
      </c>
      <c r="E87" s="294" t="s">
        <v>1459</v>
      </c>
      <c r="F87" s="295" t="s">
        <v>1459</v>
      </c>
    </row>
    <row r="88" spans="2:6" ht="14.25" customHeight="1">
      <c r="B88" s="291"/>
      <c r="C88" s="292">
        <v>18216560</v>
      </c>
      <c r="D88" s="293">
        <v>560</v>
      </c>
      <c r="E88" s="294" t="s">
        <v>1459</v>
      </c>
      <c r="F88" s="295" t="s">
        <v>1459</v>
      </c>
    </row>
    <row r="89" spans="2:6" ht="14.25" customHeight="1">
      <c r="B89" s="291"/>
      <c r="C89" s="292">
        <v>18216630</v>
      </c>
      <c r="D89" s="293">
        <v>630</v>
      </c>
      <c r="E89" s="294" t="s">
        <v>1459</v>
      </c>
      <c r="F89" s="295" t="s">
        <v>1459</v>
      </c>
    </row>
    <row r="90" spans="2:6" ht="14.25" customHeight="1">
      <c r="B90" s="291"/>
      <c r="C90" s="292">
        <v>18216710</v>
      </c>
      <c r="D90" s="293">
        <v>710</v>
      </c>
      <c r="E90" s="294" t="s">
        <v>1459</v>
      </c>
      <c r="F90" s="295" t="s">
        <v>1459</v>
      </c>
    </row>
    <row r="91" spans="2:6" ht="14.25" customHeight="1">
      <c r="B91" s="291"/>
      <c r="C91" s="292">
        <v>18216800</v>
      </c>
      <c r="D91" s="293">
        <v>800</v>
      </c>
      <c r="E91" s="294" t="s">
        <v>1459</v>
      </c>
      <c r="F91" s="295" t="s">
        <v>1459</v>
      </c>
    </row>
    <row r="92" spans="2:6" ht="14.25" customHeight="1">
      <c r="B92" s="291"/>
      <c r="C92" s="988" t="s">
        <v>1450</v>
      </c>
      <c r="D92" s="988"/>
      <c r="E92" s="988"/>
      <c r="F92" s="989"/>
    </row>
    <row r="93" spans="2:6" ht="14.25" customHeight="1">
      <c r="B93" s="291"/>
      <c r="C93" s="973"/>
      <c r="D93" s="973"/>
      <c r="E93" s="973"/>
      <c r="F93" s="974"/>
    </row>
    <row r="94" spans="2:6" ht="14.25" customHeight="1">
      <c r="B94" s="280"/>
      <c r="C94" s="287">
        <v>18210040</v>
      </c>
      <c r="D94" s="288">
        <v>40</v>
      </c>
      <c r="E94" s="289">
        <v>87.347799816896242</v>
      </c>
      <c r="F94" s="290">
        <f t="shared" ref="F94:F108" si="3">(E94*(100-$F$5))/100</f>
        <v>87.347799816896242</v>
      </c>
    </row>
    <row r="95" spans="2:6" ht="14.25" customHeight="1">
      <c r="B95" s="280"/>
      <c r="C95" s="287">
        <v>18210050</v>
      </c>
      <c r="D95" s="288">
        <v>50</v>
      </c>
      <c r="E95" s="289">
        <v>127.91876952576735</v>
      </c>
      <c r="F95" s="290">
        <f t="shared" si="3"/>
        <v>127.91876952576735</v>
      </c>
    </row>
    <row r="96" spans="2:6" ht="14.25" customHeight="1">
      <c r="B96" s="280"/>
      <c r="C96" s="287">
        <v>18210063</v>
      </c>
      <c r="D96" s="288">
        <v>63</v>
      </c>
      <c r="E96" s="289">
        <v>136.063174552649</v>
      </c>
      <c r="F96" s="290">
        <f t="shared" si="3"/>
        <v>136.063174552649</v>
      </c>
    </row>
    <row r="97" spans="2:6" ht="14.25" customHeight="1">
      <c r="B97" s="291"/>
      <c r="C97" s="287">
        <v>18210075</v>
      </c>
      <c r="D97" s="288">
        <v>75</v>
      </c>
      <c r="E97" s="289">
        <v>146.88881338281632</v>
      </c>
      <c r="F97" s="290">
        <f t="shared" si="3"/>
        <v>146.88881338281632</v>
      </c>
    </row>
    <row r="98" spans="2:6" ht="14.25" customHeight="1">
      <c r="B98" s="291"/>
      <c r="C98" s="287">
        <v>18210090</v>
      </c>
      <c r="D98" s="288">
        <v>90</v>
      </c>
      <c r="E98" s="289">
        <v>183.3938745543106</v>
      </c>
      <c r="F98" s="290">
        <f t="shared" si="3"/>
        <v>183.3938745543106</v>
      </c>
    </row>
    <row r="99" spans="2:6" ht="14.25" customHeight="1">
      <c r="B99" s="291"/>
      <c r="C99" s="287">
        <v>18210110</v>
      </c>
      <c r="D99" s="288">
        <v>110</v>
      </c>
      <c r="E99" s="289">
        <v>207.68862216154642</v>
      </c>
      <c r="F99" s="290">
        <f t="shared" si="3"/>
        <v>207.68862216154642</v>
      </c>
    </row>
    <row r="100" spans="2:6" ht="14.25" customHeight="1">
      <c r="B100" s="291"/>
      <c r="C100" s="287">
        <v>18210125</v>
      </c>
      <c r="D100" s="288">
        <v>125</v>
      </c>
      <c r="E100" s="289">
        <v>236.61573615192367</v>
      </c>
      <c r="F100" s="290">
        <f t="shared" si="3"/>
        <v>236.61573615192367</v>
      </c>
    </row>
    <row r="101" spans="2:6" ht="14.25" customHeight="1">
      <c r="B101" s="291"/>
      <c r="C101" s="287">
        <v>18210140</v>
      </c>
      <c r="D101" s="288">
        <v>140</v>
      </c>
      <c r="E101" s="289">
        <v>261.32588617938688</v>
      </c>
      <c r="F101" s="290">
        <f t="shared" si="3"/>
        <v>261.32588617938688</v>
      </c>
    </row>
    <row r="102" spans="2:6" ht="14.25" customHeight="1">
      <c r="B102" s="291"/>
      <c r="C102" s="287">
        <v>18210160</v>
      </c>
      <c r="D102" s="288">
        <v>160</v>
      </c>
      <c r="E102" s="289">
        <v>417.59272389763879</v>
      </c>
      <c r="F102" s="290">
        <f t="shared" si="3"/>
        <v>417.59272389763879</v>
      </c>
    </row>
    <row r="103" spans="2:6" ht="14.25" customHeight="1">
      <c r="B103" s="291"/>
      <c r="C103" s="287">
        <v>18210180</v>
      </c>
      <c r="D103" s="288">
        <v>180</v>
      </c>
      <c r="E103" s="289">
        <v>504.6635887677167</v>
      </c>
      <c r="F103" s="290">
        <f t="shared" si="3"/>
        <v>504.6635887677167</v>
      </c>
    </row>
    <row r="104" spans="2:6" ht="14.25" customHeight="1">
      <c r="B104" s="291"/>
      <c r="C104" s="287">
        <v>18210200</v>
      </c>
      <c r="D104" s="288">
        <v>200</v>
      </c>
      <c r="E104" s="289">
        <v>598.33054055292007</v>
      </c>
      <c r="F104" s="290">
        <f t="shared" si="3"/>
        <v>598.33054055292007</v>
      </c>
    </row>
    <row r="105" spans="2:6" ht="14.25" customHeight="1">
      <c r="B105" s="291"/>
      <c r="C105" s="287">
        <v>18210225</v>
      </c>
      <c r="D105" s="288">
        <v>225</v>
      </c>
      <c r="E105" s="289">
        <v>723.03938228602135</v>
      </c>
      <c r="F105" s="290">
        <f t="shared" si="3"/>
        <v>723.03938228602124</v>
      </c>
    </row>
    <row r="106" spans="2:6" ht="14.25" customHeight="1">
      <c r="B106" s="291"/>
      <c r="C106" s="287">
        <v>18210250</v>
      </c>
      <c r="D106" s="288">
        <v>250</v>
      </c>
      <c r="E106" s="289">
        <v>799.97694569297778</v>
      </c>
      <c r="F106" s="290">
        <f t="shared" si="3"/>
        <v>799.97694569297778</v>
      </c>
    </row>
    <row r="107" spans="2:6" ht="14.25" customHeight="1">
      <c r="B107" s="291"/>
      <c r="C107" s="287">
        <v>18210280</v>
      </c>
      <c r="D107" s="288">
        <v>280</v>
      </c>
      <c r="E107" s="289">
        <v>1032.2372504085783</v>
      </c>
      <c r="F107" s="290">
        <f t="shared" si="3"/>
        <v>1032.2372504085783</v>
      </c>
    </row>
    <row r="108" spans="2:6" ht="14.25" customHeight="1">
      <c r="B108" s="291"/>
      <c r="C108" s="287">
        <v>18210315</v>
      </c>
      <c r="D108" s="288">
        <v>315</v>
      </c>
      <c r="E108" s="289">
        <v>1630.2908560146805</v>
      </c>
      <c r="F108" s="290">
        <f t="shared" si="3"/>
        <v>1630.2908560146805</v>
      </c>
    </row>
    <row r="109" spans="2:6" ht="14.25" customHeight="1">
      <c r="B109" s="291"/>
      <c r="C109" s="292">
        <v>18210355</v>
      </c>
      <c r="D109" s="293">
        <v>355</v>
      </c>
      <c r="E109" s="294" t="s">
        <v>1459</v>
      </c>
      <c r="F109" s="295" t="s">
        <v>1459</v>
      </c>
    </row>
    <row r="110" spans="2:6" ht="14.25" customHeight="1">
      <c r="B110" s="291"/>
      <c r="C110" s="292">
        <v>18210400</v>
      </c>
      <c r="D110" s="293">
        <v>400</v>
      </c>
      <c r="E110" s="294" t="s">
        <v>1459</v>
      </c>
      <c r="F110" s="295" t="s">
        <v>1459</v>
      </c>
    </row>
    <row r="111" spans="2:6" ht="14.25" customHeight="1">
      <c r="B111" s="291"/>
      <c r="C111" s="292">
        <v>18210450</v>
      </c>
      <c r="D111" s="293">
        <v>450</v>
      </c>
      <c r="E111" s="294" t="s">
        <v>1459</v>
      </c>
      <c r="F111" s="295" t="s">
        <v>1459</v>
      </c>
    </row>
    <row r="112" spans="2:6" ht="14.25" customHeight="1">
      <c r="B112" s="291"/>
      <c r="C112" s="292">
        <v>18210500</v>
      </c>
      <c r="D112" s="293">
        <v>500</v>
      </c>
      <c r="E112" s="294" t="s">
        <v>1459</v>
      </c>
      <c r="F112" s="295" t="s">
        <v>1459</v>
      </c>
    </row>
    <row r="113" spans="2:6" ht="14.25" customHeight="1">
      <c r="B113" s="291"/>
      <c r="C113" s="292">
        <v>18210560</v>
      </c>
      <c r="D113" s="293">
        <v>560</v>
      </c>
      <c r="E113" s="294" t="s">
        <v>1459</v>
      </c>
      <c r="F113" s="295" t="s">
        <v>1459</v>
      </c>
    </row>
    <row r="114" spans="2:6" ht="14.25" customHeight="1">
      <c r="B114" s="291"/>
      <c r="C114" s="292">
        <v>18210630</v>
      </c>
      <c r="D114" s="293">
        <v>630</v>
      </c>
      <c r="E114" s="294" t="s">
        <v>1459</v>
      </c>
      <c r="F114" s="295" t="s">
        <v>1459</v>
      </c>
    </row>
    <row r="115" spans="2:6" ht="14.25" customHeight="1">
      <c r="B115" s="291"/>
      <c r="C115" s="292">
        <v>18210710</v>
      </c>
      <c r="D115" s="293">
        <v>710</v>
      </c>
      <c r="E115" s="294" t="s">
        <v>1459</v>
      </c>
      <c r="F115" s="295" t="s">
        <v>1459</v>
      </c>
    </row>
    <row r="116" spans="2:6" ht="14.25" customHeight="1">
      <c r="B116" s="291"/>
      <c r="C116" s="292">
        <v>18210800</v>
      </c>
      <c r="D116" s="293">
        <v>800</v>
      </c>
      <c r="E116" s="294" t="s">
        <v>1459</v>
      </c>
      <c r="F116" s="295" t="s">
        <v>1459</v>
      </c>
    </row>
    <row r="117" spans="2:6" ht="14.25" customHeight="1">
      <c r="B117" s="291"/>
      <c r="C117" s="305"/>
      <c r="D117" s="306"/>
      <c r="E117" s="307"/>
      <c r="F117" s="308"/>
    </row>
    <row r="118" spans="2:6" ht="14.25" customHeight="1" thickBot="1">
      <c r="B118" s="299"/>
      <c r="C118" s="300"/>
      <c r="D118" s="301"/>
      <c r="E118" s="302"/>
      <c r="F118" s="303"/>
    </row>
    <row r="119" spans="2:6" ht="14.25" customHeight="1">
      <c r="F119" s="180"/>
    </row>
    <row r="120" spans="2:6" ht="14.25" customHeight="1">
      <c r="F120" s="180"/>
    </row>
    <row r="121" spans="2:6" ht="14.25" customHeight="1">
      <c r="F121" s="180"/>
    </row>
    <row r="122" spans="2:6" ht="14.25" customHeight="1">
      <c r="F122" s="180"/>
    </row>
    <row r="123" spans="2:6" ht="14.25" customHeight="1">
      <c r="F123" s="180"/>
    </row>
    <row r="124" spans="2:6" ht="14.25" customHeight="1" thickBot="1">
      <c r="F124" s="180"/>
    </row>
    <row r="125" spans="2:6" ht="14.25" customHeight="1">
      <c r="B125" s="309"/>
      <c r="C125" s="310"/>
      <c r="D125" s="311"/>
      <c r="E125" s="312"/>
      <c r="F125" s="313"/>
    </row>
    <row r="126" spans="2:6" ht="14.25" customHeight="1">
      <c r="B126" s="279"/>
      <c r="C126" s="973" t="s">
        <v>1451</v>
      </c>
      <c r="D126" s="973"/>
      <c r="E126" s="973"/>
      <c r="F126" s="974"/>
    </row>
    <row r="127" spans="2:6" ht="14.25" customHeight="1">
      <c r="B127" s="280"/>
      <c r="C127" s="973"/>
      <c r="D127" s="973"/>
      <c r="E127" s="973"/>
      <c r="F127" s="974"/>
    </row>
    <row r="128" spans="2:6" ht="14.25" customHeight="1">
      <c r="B128" s="280"/>
      <c r="C128" s="282">
        <v>18016032</v>
      </c>
      <c r="D128" s="283">
        <v>32</v>
      </c>
      <c r="E128" s="284">
        <v>70.203009018421994</v>
      </c>
      <c r="F128" s="285">
        <f t="shared" ref="F128:F145" si="4">(E128*(100-$F$5))/100</f>
        <v>70.203009018421994</v>
      </c>
    </row>
    <row r="129" spans="2:6" ht="14.25" customHeight="1">
      <c r="B129" s="280"/>
      <c r="C129" s="287">
        <v>18016040</v>
      </c>
      <c r="D129" s="288">
        <v>40</v>
      </c>
      <c r="E129" s="289">
        <v>76.396281465447942</v>
      </c>
      <c r="F129" s="290">
        <f t="shared" si="4"/>
        <v>76.396281465447942</v>
      </c>
    </row>
    <row r="130" spans="2:6" ht="14.25" customHeight="1">
      <c r="B130" s="286" t="s">
        <v>1519</v>
      </c>
      <c r="C130" s="287">
        <v>18016050</v>
      </c>
      <c r="D130" s="288">
        <v>50</v>
      </c>
      <c r="E130" s="289">
        <v>105.32339545582518</v>
      </c>
      <c r="F130" s="290">
        <f t="shared" si="4"/>
        <v>105.32339545582518</v>
      </c>
    </row>
    <row r="131" spans="2:6" ht="14.25" customHeight="1">
      <c r="B131" s="280"/>
      <c r="C131" s="287">
        <v>18016063</v>
      </c>
      <c r="D131" s="288">
        <v>63</v>
      </c>
      <c r="E131" s="289">
        <v>147.16</v>
      </c>
      <c r="F131" s="290">
        <f t="shared" si="4"/>
        <v>147.16</v>
      </c>
    </row>
    <row r="132" spans="2:6" ht="14.25" customHeight="1">
      <c r="B132" s="291"/>
      <c r="C132" s="287">
        <v>18016075</v>
      </c>
      <c r="D132" s="288">
        <v>75</v>
      </c>
      <c r="E132" s="289">
        <v>161.47824989928594</v>
      </c>
      <c r="F132" s="290">
        <f t="shared" si="4"/>
        <v>161.47824989928594</v>
      </c>
    </row>
    <row r="133" spans="2:6" ht="14.25" customHeight="1">
      <c r="B133" s="291"/>
      <c r="C133" s="287">
        <v>18016090</v>
      </c>
      <c r="D133" s="288">
        <v>90</v>
      </c>
      <c r="E133" s="289">
        <v>178.90487714806187</v>
      </c>
      <c r="F133" s="290">
        <f t="shared" si="4"/>
        <v>178.90487714806187</v>
      </c>
    </row>
    <row r="134" spans="2:6" ht="14.25" customHeight="1">
      <c r="B134" s="291"/>
      <c r="C134" s="287">
        <v>18016110</v>
      </c>
      <c r="D134" s="288">
        <v>110</v>
      </c>
      <c r="E134" s="289">
        <v>231.26585649748057</v>
      </c>
      <c r="F134" s="290">
        <f t="shared" si="4"/>
        <v>231.26585649748057</v>
      </c>
    </row>
    <row r="135" spans="2:6" ht="14.25" customHeight="1">
      <c r="B135" s="291"/>
      <c r="C135" s="287">
        <v>18016125</v>
      </c>
      <c r="D135" s="288">
        <v>125</v>
      </c>
      <c r="E135" s="289">
        <v>257.66279211010942</v>
      </c>
      <c r="F135" s="290">
        <f t="shared" si="4"/>
        <v>257.66279211010942</v>
      </c>
    </row>
    <row r="136" spans="2:6" ht="14.25" customHeight="1">
      <c r="B136" s="291"/>
      <c r="C136" s="287">
        <v>18016140</v>
      </c>
      <c r="D136" s="288">
        <v>140</v>
      </c>
      <c r="E136" s="289">
        <v>289.82500979740871</v>
      </c>
      <c r="F136" s="290">
        <f t="shared" si="4"/>
        <v>289.82500979740871</v>
      </c>
    </row>
    <row r="137" spans="2:6" ht="14.25" customHeight="1">
      <c r="B137" s="291"/>
      <c r="C137" s="287">
        <v>18016160</v>
      </c>
      <c r="D137" s="288">
        <v>160</v>
      </c>
      <c r="E137" s="289">
        <v>340.39</v>
      </c>
      <c r="F137" s="290">
        <f t="shared" si="4"/>
        <v>340.39</v>
      </c>
    </row>
    <row r="138" spans="2:6" ht="14.25" customHeight="1">
      <c r="B138" s="291"/>
      <c r="C138" s="287">
        <v>18016180</v>
      </c>
      <c r="D138" s="288">
        <v>180</v>
      </c>
      <c r="E138" s="289">
        <v>569.26495908913364</v>
      </c>
      <c r="F138" s="290">
        <f t="shared" si="4"/>
        <v>569.26495908913364</v>
      </c>
    </row>
    <row r="139" spans="2:6" ht="14.25" customHeight="1">
      <c r="B139" s="291"/>
      <c r="C139" s="287">
        <v>18016200</v>
      </c>
      <c r="D139" s="288">
        <v>200</v>
      </c>
      <c r="E139" s="289">
        <v>689.32884648696563</v>
      </c>
      <c r="F139" s="290">
        <f t="shared" si="4"/>
        <v>689.32884648696563</v>
      </c>
    </row>
    <row r="140" spans="2:6" ht="14.25" customHeight="1">
      <c r="B140" s="291"/>
      <c r="C140" s="287">
        <v>18016225</v>
      </c>
      <c r="D140" s="288">
        <v>225</v>
      </c>
      <c r="E140" s="289">
        <v>822.5974956671763</v>
      </c>
      <c r="F140" s="290">
        <f t="shared" si="4"/>
        <v>822.5974956671763</v>
      </c>
    </row>
    <row r="141" spans="2:6" ht="14.25" customHeight="1">
      <c r="B141" s="291"/>
      <c r="C141" s="287">
        <v>18016250</v>
      </c>
      <c r="D141" s="288">
        <v>250</v>
      </c>
      <c r="E141" s="289">
        <v>958.95019311877127</v>
      </c>
      <c r="F141" s="290">
        <f t="shared" si="4"/>
        <v>958.95019311877127</v>
      </c>
    </row>
    <row r="142" spans="2:6" ht="14.25" customHeight="1">
      <c r="B142" s="291"/>
      <c r="C142" s="287">
        <v>18016280</v>
      </c>
      <c r="D142" s="288">
        <v>280</v>
      </c>
      <c r="E142" s="289">
        <v>1140.0908242421519</v>
      </c>
      <c r="F142" s="290">
        <f t="shared" si="4"/>
        <v>1140.0908242421519</v>
      </c>
    </row>
    <row r="143" spans="2:6" ht="14.25" customHeight="1">
      <c r="B143" s="291"/>
      <c r="C143" s="287">
        <v>18016315</v>
      </c>
      <c r="D143" s="288">
        <v>315</v>
      </c>
      <c r="E143" s="289">
        <v>1382.7314612454295</v>
      </c>
      <c r="F143" s="290">
        <f t="shared" si="4"/>
        <v>1382.7314612454295</v>
      </c>
    </row>
    <row r="144" spans="2:6" ht="14.25" customHeight="1">
      <c r="B144" s="291"/>
      <c r="C144" s="287">
        <v>18016355</v>
      </c>
      <c r="D144" s="288">
        <v>355</v>
      </c>
      <c r="E144" s="289">
        <v>2529.2720451951768</v>
      </c>
      <c r="F144" s="290">
        <f t="shared" si="4"/>
        <v>2529.2720451951768</v>
      </c>
    </row>
    <row r="145" spans="2:6" ht="14.25" customHeight="1">
      <c r="B145" s="291"/>
      <c r="C145" s="287">
        <v>18016400</v>
      </c>
      <c r="D145" s="288">
        <v>400</v>
      </c>
      <c r="E145" s="289">
        <v>2781.7486010285079</v>
      </c>
      <c r="F145" s="290">
        <f t="shared" si="4"/>
        <v>2781.7486010285079</v>
      </c>
    </row>
    <row r="146" spans="2:6" ht="14.25" customHeight="1">
      <c r="B146" s="291"/>
      <c r="C146" s="292">
        <v>18016450</v>
      </c>
      <c r="D146" s="293">
        <v>450</v>
      </c>
      <c r="E146" s="294" t="s">
        <v>1459</v>
      </c>
      <c r="F146" s="295" t="s">
        <v>1459</v>
      </c>
    </row>
    <row r="147" spans="2:6" ht="14.25" customHeight="1">
      <c r="B147" s="291"/>
      <c r="C147" s="292">
        <v>18016500</v>
      </c>
      <c r="D147" s="293">
        <v>500</v>
      </c>
      <c r="E147" s="294" t="s">
        <v>1459</v>
      </c>
      <c r="F147" s="295" t="s">
        <v>1459</v>
      </c>
    </row>
    <row r="148" spans="2:6" ht="14.25" customHeight="1">
      <c r="B148" s="291"/>
      <c r="C148" s="292">
        <v>18016560</v>
      </c>
      <c r="D148" s="293">
        <v>560</v>
      </c>
      <c r="E148" s="294" t="s">
        <v>1459</v>
      </c>
      <c r="F148" s="295" t="s">
        <v>1459</v>
      </c>
    </row>
    <row r="149" spans="2:6" ht="14.25" customHeight="1">
      <c r="B149" s="291"/>
      <c r="C149" s="292">
        <v>18016630</v>
      </c>
      <c r="D149" s="293">
        <v>630</v>
      </c>
      <c r="E149" s="294" t="s">
        <v>1459</v>
      </c>
      <c r="F149" s="295" t="s">
        <v>1459</v>
      </c>
    </row>
    <row r="150" spans="2:6" ht="14.25" customHeight="1">
      <c r="B150" s="291"/>
      <c r="C150" s="292">
        <v>18016710</v>
      </c>
      <c r="D150" s="293">
        <v>710</v>
      </c>
      <c r="E150" s="294" t="s">
        <v>1459</v>
      </c>
      <c r="F150" s="295" t="s">
        <v>1459</v>
      </c>
    </row>
    <row r="151" spans="2:6" ht="14.25" customHeight="1">
      <c r="B151" s="291"/>
      <c r="C151" s="292">
        <v>18016800</v>
      </c>
      <c r="D151" s="293">
        <v>800</v>
      </c>
      <c r="E151" s="294" t="s">
        <v>1459</v>
      </c>
      <c r="F151" s="295" t="s">
        <v>1459</v>
      </c>
    </row>
    <row r="152" spans="2:6" ht="14.25" customHeight="1">
      <c r="B152" s="291"/>
      <c r="C152" s="988" t="s">
        <v>1450</v>
      </c>
      <c r="D152" s="988"/>
      <c r="E152" s="988"/>
      <c r="F152" s="989"/>
    </row>
    <row r="153" spans="2:6" ht="14.25" customHeight="1">
      <c r="B153" s="291"/>
      <c r="C153" s="973"/>
      <c r="D153" s="973"/>
      <c r="E153" s="973"/>
      <c r="F153" s="974"/>
    </row>
    <row r="154" spans="2:6" ht="14.25" customHeight="1">
      <c r="B154" s="291"/>
      <c r="C154" s="328">
        <v>18016032</v>
      </c>
      <c r="D154" s="329">
        <v>32</v>
      </c>
      <c r="E154" s="335" t="s">
        <v>1459</v>
      </c>
      <c r="F154" s="331" t="s">
        <v>1459</v>
      </c>
    </row>
    <row r="155" spans="2:6" ht="14.25" customHeight="1">
      <c r="B155" s="280"/>
      <c r="C155" s="292">
        <v>18016040</v>
      </c>
      <c r="D155" s="293">
        <v>40</v>
      </c>
      <c r="E155" s="314" t="s">
        <v>1459</v>
      </c>
      <c r="F155" s="298" t="s">
        <v>1459</v>
      </c>
    </row>
    <row r="156" spans="2:6" ht="14.25" customHeight="1">
      <c r="B156" s="280"/>
      <c r="C156" s="287">
        <v>18016050</v>
      </c>
      <c r="D156" s="288">
        <v>50</v>
      </c>
      <c r="E156" s="315">
        <v>87.34</v>
      </c>
      <c r="F156" s="290">
        <f t="shared" ref="F156:F171" si="5">(E156*(100-$F$5))/100</f>
        <v>87.34</v>
      </c>
    </row>
    <row r="157" spans="2:6" ht="14.25" customHeight="1">
      <c r="B157" s="280"/>
      <c r="C157" s="287">
        <v>18016063</v>
      </c>
      <c r="D157" s="288">
        <v>63</v>
      </c>
      <c r="E157" s="315">
        <v>127.92181439914346</v>
      </c>
      <c r="F157" s="290">
        <f t="shared" si="5"/>
        <v>127.92181439914346</v>
      </c>
    </row>
    <row r="158" spans="2:6" ht="14.25" customHeight="1">
      <c r="B158" s="291"/>
      <c r="C158" s="287">
        <v>18016075</v>
      </c>
      <c r="D158" s="288">
        <v>75</v>
      </c>
      <c r="E158" s="315">
        <v>136.07</v>
      </c>
      <c r="F158" s="290">
        <f t="shared" si="5"/>
        <v>136.07</v>
      </c>
    </row>
    <row r="159" spans="2:6" ht="14.25" customHeight="1">
      <c r="B159" s="291"/>
      <c r="C159" s="287">
        <v>18016090</v>
      </c>
      <c r="D159" s="288">
        <v>90</v>
      </c>
      <c r="E159" s="315">
        <v>146.88</v>
      </c>
      <c r="F159" s="290">
        <f t="shared" si="5"/>
        <v>146.88</v>
      </c>
    </row>
    <row r="160" spans="2:6" ht="14.25" customHeight="1">
      <c r="B160" s="291"/>
      <c r="C160" s="287">
        <v>18016110</v>
      </c>
      <c r="D160" s="288">
        <v>110</v>
      </c>
      <c r="E160" s="315">
        <v>183.3938745543106</v>
      </c>
      <c r="F160" s="290">
        <f t="shared" si="5"/>
        <v>183.3938745543106</v>
      </c>
    </row>
    <row r="161" spans="2:6" ht="14.25" customHeight="1">
      <c r="B161" s="291"/>
      <c r="C161" s="287">
        <v>18016125</v>
      </c>
      <c r="D161" s="288">
        <v>125</v>
      </c>
      <c r="E161" s="315">
        <v>207.68862216154642</v>
      </c>
      <c r="F161" s="290">
        <f t="shared" si="5"/>
        <v>207.68862216154642</v>
      </c>
    </row>
    <row r="162" spans="2:6" ht="14.25" customHeight="1">
      <c r="B162" s="291"/>
      <c r="C162" s="287">
        <v>18016140</v>
      </c>
      <c r="D162" s="288">
        <v>140</v>
      </c>
      <c r="E162" s="315">
        <v>236.62131841977993</v>
      </c>
      <c r="F162" s="290">
        <f t="shared" si="5"/>
        <v>236.62131841977993</v>
      </c>
    </row>
    <row r="163" spans="2:6" ht="14.25" customHeight="1">
      <c r="B163" s="291"/>
      <c r="C163" s="287">
        <v>18016160</v>
      </c>
      <c r="D163" s="288">
        <v>160</v>
      </c>
      <c r="E163" s="315">
        <v>261.32</v>
      </c>
      <c r="F163" s="290">
        <f t="shared" si="5"/>
        <v>261.32</v>
      </c>
    </row>
    <row r="164" spans="2:6" ht="14.25" customHeight="1">
      <c r="B164" s="291"/>
      <c r="C164" s="287">
        <v>18016180</v>
      </c>
      <c r="D164" s="288">
        <v>180</v>
      </c>
      <c r="E164" s="315">
        <v>417.6</v>
      </c>
      <c r="F164" s="290">
        <f t="shared" si="5"/>
        <v>417.6</v>
      </c>
    </row>
    <row r="165" spans="2:6" ht="14.25" customHeight="1">
      <c r="B165" s="291"/>
      <c r="C165" s="287">
        <v>18016200</v>
      </c>
      <c r="D165" s="288">
        <v>200</v>
      </c>
      <c r="E165" s="315">
        <v>504.67</v>
      </c>
      <c r="F165" s="290">
        <f t="shared" si="5"/>
        <v>504.67</v>
      </c>
    </row>
    <row r="166" spans="2:6" ht="14.25" customHeight="1">
      <c r="B166" s="291"/>
      <c r="C166" s="287">
        <v>18016225</v>
      </c>
      <c r="D166" s="288">
        <v>225</v>
      </c>
      <c r="E166" s="315">
        <v>598.33054055292007</v>
      </c>
      <c r="F166" s="290">
        <f t="shared" si="5"/>
        <v>598.33054055292007</v>
      </c>
    </row>
    <row r="167" spans="2:6" ht="14.25" customHeight="1">
      <c r="B167" s="291"/>
      <c r="C167" s="287">
        <v>18016250</v>
      </c>
      <c r="D167" s="288">
        <v>250</v>
      </c>
      <c r="E167" s="315">
        <v>723.03938228602135</v>
      </c>
      <c r="F167" s="290">
        <f t="shared" si="5"/>
        <v>723.03938228602124</v>
      </c>
    </row>
    <row r="168" spans="2:6" ht="14.25" customHeight="1">
      <c r="B168" s="291"/>
      <c r="C168" s="287">
        <v>18016280</v>
      </c>
      <c r="D168" s="288">
        <v>280</v>
      </c>
      <c r="E168" s="315">
        <v>799.97240313798147</v>
      </c>
      <c r="F168" s="290">
        <f t="shared" si="5"/>
        <v>799.97240313798147</v>
      </c>
    </row>
    <row r="169" spans="2:6" ht="14.25" customHeight="1">
      <c r="B169" s="291"/>
      <c r="C169" s="287">
        <v>18016315</v>
      </c>
      <c r="D169" s="288">
        <v>315</v>
      </c>
      <c r="E169" s="315">
        <v>1032.2368295724209</v>
      </c>
      <c r="F169" s="290">
        <f t="shared" si="5"/>
        <v>1032.2368295724209</v>
      </c>
    </row>
    <row r="170" spans="2:6" ht="14.25" customHeight="1">
      <c r="B170" s="291"/>
      <c r="C170" s="287">
        <v>18016355</v>
      </c>
      <c r="D170" s="288">
        <v>355</v>
      </c>
      <c r="E170" s="315">
        <v>1630.3</v>
      </c>
      <c r="F170" s="290">
        <f t="shared" si="5"/>
        <v>1630.3</v>
      </c>
    </row>
    <row r="171" spans="2:6" ht="14.25" customHeight="1">
      <c r="B171" s="291"/>
      <c r="C171" s="287">
        <v>18016400</v>
      </c>
      <c r="D171" s="288">
        <v>400</v>
      </c>
      <c r="E171" s="315">
        <v>2262.7599227390115</v>
      </c>
      <c r="F171" s="290">
        <f t="shared" si="5"/>
        <v>2262.7599227390115</v>
      </c>
    </row>
    <row r="172" spans="2:6" ht="14.25" customHeight="1">
      <c r="B172" s="291"/>
      <c r="C172" s="292">
        <v>18016450</v>
      </c>
      <c r="D172" s="293">
        <v>450</v>
      </c>
      <c r="E172" s="294" t="s">
        <v>1459</v>
      </c>
      <c r="F172" s="295" t="s">
        <v>1459</v>
      </c>
    </row>
    <row r="173" spans="2:6" ht="14.25" customHeight="1">
      <c r="B173" s="291"/>
      <c r="C173" s="292">
        <v>18016500</v>
      </c>
      <c r="D173" s="293">
        <v>500</v>
      </c>
      <c r="E173" s="294" t="s">
        <v>1459</v>
      </c>
      <c r="F173" s="295" t="s">
        <v>1459</v>
      </c>
    </row>
    <row r="174" spans="2:6" ht="14.25" customHeight="1">
      <c r="B174" s="291"/>
      <c r="C174" s="292">
        <v>18016560</v>
      </c>
      <c r="D174" s="293">
        <v>560</v>
      </c>
      <c r="E174" s="294" t="s">
        <v>1459</v>
      </c>
      <c r="F174" s="295" t="s">
        <v>1459</v>
      </c>
    </row>
    <row r="175" spans="2:6" ht="14.25" customHeight="1">
      <c r="B175" s="291"/>
      <c r="C175" s="292">
        <v>18016630</v>
      </c>
      <c r="D175" s="293">
        <v>630</v>
      </c>
      <c r="E175" s="294" t="s">
        <v>1459</v>
      </c>
      <c r="F175" s="295" t="s">
        <v>1459</v>
      </c>
    </row>
    <row r="176" spans="2:6" ht="14.25" customHeight="1">
      <c r="B176" s="291"/>
      <c r="C176" s="292">
        <v>18016710</v>
      </c>
      <c r="D176" s="293">
        <v>710</v>
      </c>
      <c r="E176" s="294" t="s">
        <v>1459</v>
      </c>
      <c r="F176" s="295" t="s">
        <v>1459</v>
      </c>
    </row>
    <row r="177" spans="2:6" ht="14.25" customHeight="1">
      <c r="B177" s="291"/>
      <c r="C177" s="292">
        <v>18016800</v>
      </c>
      <c r="D177" s="293">
        <v>800</v>
      </c>
      <c r="E177" s="294" t="s">
        <v>1459</v>
      </c>
      <c r="F177" s="295" t="s">
        <v>1459</v>
      </c>
    </row>
    <row r="178" spans="2:6" ht="14.25" customHeight="1">
      <c r="B178" s="291"/>
      <c r="C178" s="305"/>
      <c r="D178" s="306"/>
      <c r="E178" s="307"/>
      <c r="F178" s="308"/>
    </row>
    <row r="179" spans="2:6" ht="14.25" customHeight="1" thickBot="1">
      <c r="B179" s="299"/>
      <c r="C179" s="300"/>
      <c r="D179" s="301"/>
      <c r="E179" s="302"/>
      <c r="F179" s="303"/>
    </row>
    <row r="180" spans="2:6" ht="14.25" customHeight="1">
      <c r="F180" s="180"/>
    </row>
    <row r="181" spans="2:6" ht="14.25" customHeight="1">
      <c r="F181" s="180"/>
    </row>
    <row r="182" spans="2:6" ht="14.25" customHeight="1">
      <c r="F182" s="180"/>
    </row>
    <row r="183" spans="2:6" ht="14.25" customHeight="1">
      <c r="F183" s="180"/>
    </row>
    <row r="184" spans="2:6" ht="14.25" customHeight="1" thickBot="1">
      <c r="F184" s="180"/>
    </row>
    <row r="185" spans="2:6" ht="14.25" customHeight="1">
      <c r="B185" s="316"/>
      <c r="C185" s="317"/>
      <c r="D185" s="318"/>
      <c r="E185" s="319"/>
      <c r="F185" s="320"/>
    </row>
    <row r="186" spans="2:6" ht="14.25" customHeight="1">
      <c r="B186" s="321"/>
      <c r="C186" s="973" t="s">
        <v>1451</v>
      </c>
      <c r="D186" s="973"/>
      <c r="E186" s="973"/>
      <c r="F186" s="974"/>
    </row>
    <row r="187" spans="2:6" ht="14.25" customHeight="1">
      <c r="B187" s="322"/>
      <c r="C187" s="973"/>
      <c r="D187" s="973"/>
      <c r="E187" s="973"/>
      <c r="F187" s="974"/>
    </row>
    <row r="188" spans="2:6" ht="14.25" customHeight="1">
      <c r="B188" s="322"/>
      <c r="C188" s="282">
        <v>18316032</v>
      </c>
      <c r="D188" s="283">
        <v>32</v>
      </c>
      <c r="E188" s="284">
        <v>70.203009018422009</v>
      </c>
      <c r="F188" s="285">
        <f t="shared" ref="F188:F205" si="6">(E188*(100-$F$5))/100</f>
        <v>70.203009018422009</v>
      </c>
    </row>
    <row r="189" spans="2:6" ht="14.25" customHeight="1">
      <c r="B189" s="286" t="s">
        <v>1520</v>
      </c>
      <c r="C189" s="287">
        <v>18316040</v>
      </c>
      <c r="D189" s="288">
        <v>40</v>
      </c>
      <c r="E189" s="289">
        <v>76.396281465447942</v>
      </c>
      <c r="F189" s="290">
        <f t="shared" si="6"/>
        <v>76.396281465447942</v>
      </c>
    </row>
    <row r="190" spans="2:6" ht="14.25" customHeight="1">
      <c r="B190" s="322"/>
      <c r="C190" s="287">
        <v>18316050</v>
      </c>
      <c r="D190" s="288">
        <v>50</v>
      </c>
      <c r="E190" s="289">
        <v>105.32339545582518</v>
      </c>
      <c r="F190" s="290">
        <f t="shared" si="6"/>
        <v>105.32339545582518</v>
      </c>
    </row>
    <row r="191" spans="2:6" ht="14.25" customHeight="1">
      <c r="B191" s="322"/>
      <c r="C191" s="287">
        <v>18316063</v>
      </c>
      <c r="D191" s="288">
        <v>63</v>
      </c>
      <c r="E191" s="289">
        <v>147.15316037750642</v>
      </c>
      <c r="F191" s="290">
        <f t="shared" si="6"/>
        <v>147.15316037750642</v>
      </c>
    </row>
    <row r="192" spans="2:6" ht="14.25" customHeight="1">
      <c r="B192" s="323"/>
      <c r="C192" s="287">
        <v>18316075</v>
      </c>
      <c r="D192" s="288">
        <v>75</v>
      </c>
      <c r="E192" s="289">
        <v>161.47824989928594</v>
      </c>
      <c r="F192" s="290">
        <f t="shared" si="6"/>
        <v>161.47824989928594</v>
      </c>
    </row>
    <row r="193" spans="2:6" ht="14.25" customHeight="1">
      <c r="B193" s="323"/>
      <c r="C193" s="287">
        <v>18316090</v>
      </c>
      <c r="D193" s="288">
        <v>90</v>
      </c>
      <c r="E193" s="289">
        <v>178.89997564457835</v>
      </c>
      <c r="F193" s="290">
        <f t="shared" si="6"/>
        <v>178.89997564457835</v>
      </c>
    </row>
    <row r="194" spans="2:6" ht="14.25" customHeight="1">
      <c r="B194" s="323"/>
      <c r="C194" s="287">
        <v>18316110</v>
      </c>
      <c r="D194" s="288">
        <v>110</v>
      </c>
      <c r="E194" s="289">
        <v>231.26585649748057</v>
      </c>
      <c r="F194" s="290">
        <f t="shared" si="6"/>
        <v>231.26585649748057</v>
      </c>
    </row>
    <row r="195" spans="2:6" ht="14.25" customHeight="1">
      <c r="B195" s="323"/>
      <c r="C195" s="287">
        <v>18316125</v>
      </c>
      <c r="D195" s="288">
        <v>125</v>
      </c>
      <c r="E195" s="289">
        <v>257.66279211010942</v>
      </c>
      <c r="F195" s="290">
        <f t="shared" si="6"/>
        <v>257.66279211010942</v>
      </c>
    </row>
    <row r="196" spans="2:6" ht="14.25" customHeight="1">
      <c r="B196" s="323"/>
      <c r="C196" s="287">
        <v>18316140</v>
      </c>
      <c r="D196" s="288">
        <v>140</v>
      </c>
      <c r="E196" s="289">
        <v>289.82500979740871</v>
      </c>
      <c r="F196" s="290">
        <f t="shared" si="6"/>
        <v>289.82500979740871</v>
      </c>
    </row>
    <row r="197" spans="2:6" ht="14.25" customHeight="1">
      <c r="B197" s="323"/>
      <c r="C197" s="287">
        <v>18316160</v>
      </c>
      <c r="D197" s="288">
        <v>160</v>
      </c>
      <c r="E197" s="289">
        <v>340.37822554386429</v>
      </c>
      <c r="F197" s="290">
        <f t="shared" si="6"/>
        <v>340.37822554386435</v>
      </c>
    </row>
    <row r="198" spans="2:6" ht="14.25" customHeight="1">
      <c r="B198" s="323"/>
      <c r="C198" s="287">
        <v>18316180</v>
      </c>
      <c r="D198" s="288">
        <v>180</v>
      </c>
      <c r="E198" s="289">
        <v>569.26495908913375</v>
      </c>
      <c r="F198" s="290">
        <f t="shared" si="6"/>
        <v>569.26495908913375</v>
      </c>
    </row>
    <row r="199" spans="2:6" ht="14.25" customHeight="1">
      <c r="B199" s="323"/>
      <c r="C199" s="287">
        <v>18316200</v>
      </c>
      <c r="D199" s="288">
        <v>200</v>
      </c>
      <c r="E199" s="289">
        <v>689.32884648696574</v>
      </c>
      <c r="F199" s="290">
        <f t="shared" si="6"/>
        <v>689.32884648696574</v>
      </c>
    </row>
    <row r="200" spans="2:6" ht="14.25" customHeight="1">
      <c r="B200" s="323"/>
      <c r="C200" s="287">
        <v>18316225</v>
      </c>
      <c r="D200" s="288">
        <v>225</v>
      </c>
      <c r="E200" s="289">
        <v>822.5974956671763</v>
      </c>
      <c r="F200" s="290">
        <f t="shared" si="6"/>
        <v>822.5974956671763</v>
      </c>
    </row>
    <row r="201" spans="2:6" ht="14.25" customHeight="1">
      <c r="B201" s="323"/>
      <c r="C201" s="287">
        <v>18316250</v>
      </c>
      <c r="D201" s="288">
        <v>250</v>
      </c>
      <c r="E201" s="289">
        <v>958.95019311877127</v>
      </c>
      <c r="F201" s="290">
        <f t="shared" si="6"/>
        <v>958.95019311877127</v>
      </c>
    </row>
    <row r="202" spans="2:6" ht="14.25" customHeight="1">
      <c r="B202" s="323"/>
      <c r="C202" s="287">
        <v>18316280</v>
      </c>
      <c r="D202" s="288">
        <v>280</v>
      </c>
      <c r="E202" s="289">
        <v>1140.0908242421519</v>
      </c>
      <c r="F202" s="290">
        <f t="shared" si="6"/>
        <v>1140.0908242421519</v>
      </c>
    </row>
    <row r="203" spans="2:6" ht="14.25" customHeight="1">
      <c r="B203" s="323"/>
      <c r="C203" s="287">
        <v>18316315</v>
      </c>
      <c r="D203" s="288">
        <v>315</v>
      </c>
      <c r="E203" s="289">
        <v>1382.7361894634362</v>
      </c>
      <c r="F203" s="290">
        <f t="shared" si="6"/>
        <v>1382.7361894634364</v>
      </c>
    </row>
    <row r="204" spans="2:6" ht="14.25" customHeight="1">
      <c r="B204" s="323"/>
      <c r="C204" s="287">
        <v>18316355</v>
      </c>
      <c r="D204" s="288">
        <v>355</v>
      </c>
      <c r="E204" s="289">
        <v>2529.2720451951768</v>
      </c>
      <c r="F204" s="290">
        <f t="shared" si="6"/>
        <v>2529.2720451951768</v>
      </c>
    </row>
    <row r="205" spans="2:6" ht="14.25" customHeight="1">
      <c r="B205" s="323"/>
      <c r="C205" s="287">
        <v>18316400</v>
      </c>
      <c r="D205" s="288">
        <v>400</v>
      </c>
      <c r="E205" s="289">
        <v>2781.7486010285079</v>
      </c>
      <c r="F205" s="290">
        <f t="shared" si="6"/>
        <v>2781.7486010285079</v>
      </c>
    </row>
    <row r="206" spans="2:6" ht="14.25" customHeight="1">
      <c r="B206" s="323"/>
      <c r="C206" s="292">
        <v>18316450</v>
      </c>
      <c r="D206" s="293">
        <v>450</v>
      </c>
      <c r="E206" s="294" t="s">
        <v>1459</v>
      </c>
      <c r="F206" s="295" t="s">
        <v>1459</v>
      </c>
    </row>
    <row r="207" spans="2:6" ht="14.25" customHeight="1">
      <c r="B207" s="323"/>
      <c r="C207" s="292">
        <v>18316500</v>
      </c>
      <c r="D207" s="293">
        <v>500</v>
      </c>
      <c r="E207" s="294" t="s">
        <v>1459</v>
      </c>
      <c r="F207" s="295" t="s">
        <v>1459</v>
      </c>
    </row>
    <row r="208" spans="2:6" ht="14.25" customHeight="1">
      <c r="B208" s="323"/>
      <c r="C208" s="292">
        <v>18316560</v>
      </c>
      <c r="D208" s="293">
        <v>560</v>
      </c>
      <c r="E208" s="294" t="s">
        <v>1459</v>
      </c>
      <c r="F208" s="295" t="s">
        <v>1459</v>
      </c>
    </row>
    <row r="209" spans="2:6" ht="14.25" customHeight="1">
      <c r="B209" s="323"/>
      <c r="C209" s="292">
        <v>18316630</v>
      </c>
      <c r="D209" s="293">
        <v>630</v>
      </c>
      <c r="E209" s="294" t="s">
        <v>1459</v>
      </c>
      <c r="F209" s="295" t="s">
        <v>1459</v>
      </c>
    </row>
    <row r="210" spans="2:6" ht="14.25" customHeight="1">
      <c r="B210" s="323"/>
      <c r="C210" s="292">
        <v>18316710</v>
      </c>
      <c r="D210" s="293">
        <v>710</v>
      </c>
      <c r="E210" s="294" t="s">
        <v>1459</v>
      </c>
      <c r="F210" s="295" t="s">
        <v>1459</v>
      </c>
    </row>
    <row r="211" spans="2:6" ht="14.25" customHeight="1">
      <c r="B211" s="323"/>
      <c r="C211" s="292">
        <v>18316800</v>
      </c>
      <c r="D211" s="293">
        <v>800</v>
      </c>
      <c r="E211" s="294" t="s">
        <v>1459</v>
      </c>
      <c r="F211" s="295" t="s">
        <v>1459</v>
      </c>
    </row>
    <row r="212" spans="2:6" ht="14.25" customHeight="1">
      <c r="B212" s="323"/>
      <c r="C212" s="988" t="s">
        <v>1450</v>
      </c>
      <c r="D212" s="988"/>
      <c r="E212" s="988"/>
      <c r="F212" s="989"/>
    </row>
    <row r="213" spans="2:6" ht="14.25" customHeight="1">
      <c r="B213" s="323"/>
      <c r="C213" s="973"/>
      <c r="D213" s="973"/>
      <c r="E213" s="973"/>
      <c r="F213" s="974"/>
    </row>
    <row r="214" spans="2:6" ht="14.25" customHeight="1">
      <c r="B214" s="323"/>
      <c r="C214" s="328">
        <v>18310032</v>
      </c>
      <c r="D214" s="329">
        <v>32</v>
      </c>
      <c r="E214" s="330" t="s">
        <v>1459</v>
      </c>
      <c r="F214" s="331" t="s">
        <v>1459</v>
      </c>
    </row>
    <row r="215" spans="2:6" ht="14.25" customHeight="1">
      <c r="B215" s="322"/>
      <c r="C215" s="292">
        <v>18310040</v>
      </c>
      <c r="D215" s="293">
        <v>40</v>
      </c>
      <c r="E215" s="297" t="s">
        <v>1459</v>
      </c>
      <c r="F215" s="298" t="s">
        <v>1459</v>
      </c>
    </row>
    <row r="216" spans="2:6" ht="14.25" customHeight="1">
      <c r="B216" s="322"/>
      <c r="C216" s="287">
        <v>18310050</v>
      </c>
      <c r="D216" s="288">
        <v>50</v>
      </c>
      <c r="E216" s="289">
        <v>87.347799816896242</v>
      </c>
      <c r="F216" s="290">
        <f t="shared" ref="F216:F231" si="7">(E216*(100-$F$5))/100</f>
        <v>87.347799816896242</v>
      </c>
    </row>
    <row r="217" spans="2:6" ht="14.25" customHeight="1">
      <c r="B217" s="322"/>
      <c r="C217" s="287">
        <v>18310063</v>
      </c>
      <c r="D217" s="288">
        <v>63</v>
      </c>
      <c r="E217" s="289">
        <v>127.91876952576736</v>
      </c>
      <c r="F217" s="290">
        <f t="shared" si="7"/>
        <v>127.91876952576736</v>
      </c>
    </row>
    <row r="218" spans="2:6" ht="14.25" customHeight="1">
      <c r="B218" s="323"/>
      <c r="C218" s="287">
        <v>18310075</v>
      </c>
      <c r="D218" s="288">
        <v>75</v>
      </c>
      <c r="E218" s="289">
        <v>136.063174552649</v>
      </c>
      <c r="F218" s="290">
        <f t="shared" si="7"/>
        <v>136.063174552649</v>
      </c>
    </row>
    <row r="219" spans="2:6" ht="14.25" customHeight="1">
      <c r="B219" s="323"/>
      <c r="C219" s="287">
        <v>18310090</v>
      </c>
      <c r="D219" s="288">
        <v>90</v>
      </c>
      <c r="E219" s="289">
        <v>146.88881338281629</v>
      </c>
      <c r="F219" s="290">
        <f t="shared" si="7"/>
        <v>146.88881338281629</v>
      </c>
    </row>
    <row r="220" spans="2:6" ht="14.25" customHeight="1">
      <c r="B220" s="323"/>
      <c r="C220" s="287">
        <v>18310110</v>
      </c>
      <c r="D220" s="288">
        <v>110</v>
      </c>
      <c r="E220" s="289">
        <v>183.3938745543106</v>
      </c>
      <c r="F220" s="290">
        <f t="shared" si="7"/>
        <v>183.3938745543106</v>
      </c>
    </row>
    <row r="221" spans="2:6" ht="14.25" customHeight="1">
      <c r="B221" s="323"/>
      <c r="C221" s="287">
        <v>18310125</v>
      </c>
      <c r="D221" s="288">
        <v>125</v>
      </c>
      <c r="E221" s="289">
        <v>207.68862216154642</v>
      </c>
      <c r="F221" s="290">
        <f t="shared" si="7"/>
        <v>207.68862216154642</v>
      </c>
    </row>
    <row r="222" spans="2:6" ht="14.25" customHeight="1">
      <c r="B222" s="323"/>
      <c r="C222" s="287">
        <v>18310140</v>
      </c>
      <c r="D222" s="288">
        <v>140</v>
      </c>
      <c r="E222" s="289">
        <v>236.61573615192364</v>
      </c>
      <c r="F222" s="290">
        <f t="shared" si="7"/>
        <v>236.61573615192364</v>
      </c>
    </row>
    <row r="223" spans="2:6" ht="14.25" customHeight="1">
      <c r="B223" s="323"/>
      <c r="C223" s="287">
        <v>18310160</v>
      </c>
      <c r="D223" s="288">
        <v>160</v>
      </c>
      <c r="E223" s="289">
        <v>261.32588617938688</v>
      </c>
      <c r="F223" s="290">
        <f t="shared" si="7"/>
        <v>261.32588617938688</v>
      </c>
    </row>
    <row r="224" spans="2:6" ht="14.25" customHeight="1">
      <c r="B224" s="323"/>
      <c r="C224" s="287">
        <v>18310180</v>
      </c>
      <c r="D224" s="288">
        <v>180</v>
      </c>
      <c r="E224" s="289">
        <v>417.59272389763879</v>
      </c>
      <c r="F224" s="290">
        <f t="shared" si="7"/>
        <v>417.59272389763879</v>
      </c>
    </row>
    <row r="225" spans="2:6" ht="14.25" customHeight="1">
      <c r="B225" s="323"/>
      <c r="C225" s="287">
        <v>18310200</v>
      </c>
      <c r="D225" s="288">
        <v>200</v>
      </c>
      <c r="E225" s="289">
        <v>504.66358876771699</v>
      </c>
      <c r="F225" s="290">
        <f t="shared" si="7"/>
        <v>504.66358876771699</v>
      </c>
    </row>
    <row r="226" spans="2:6" ht="14.25" customHeight="1">
      <c r="B226" s="323"/>
      <c r="C226" s="287">
        <v>18310225</v>
      </c>
      <c r="D226" s="288">
        <v>225</v>
      </c>
      <c r="E226" s="289">
        <v>598.33054055292007</v>
      </c>
      <c r="F226" s="290">
        <f t="shared" si="7"/>
        <v>598.33054055292007</v>
      </c>
    </row>
    <row r="227" spans="2:6" ht="14.25" customHeight="1">
      <c r="B227" s="323"/>
      <c r="C227" s="287">
        <v>18310250</v>
      </c>
      <c r="D227" s="288">
        <v>250</v>
      </c>
      <c r="E227" s="289">
        <v>723.03938228602135</v>
      </c>
      <c r="F227" s="290">
        <f t="shared" si="7"/>
        <v>723.03938228602124</v>
      </c>
    </row>
    <row r="228" spans="2:6" ht="14.25" customHeight="1">
      <c r="B228" s="323"/>
      <c r="C228" s="287">
        <v>18310280</v>
      </c>
      <c r="D228" s="288">
        <v>280</v>
      </c>
      <c r="E228" s="289">
        <v>799.97694569297778</v>
      </c>
      <c r="F228" s="290">
        <f t="shared" si="7"/>
        <v>799.97694569297778</v>
      </c>
    </row>
    <row r="229" spans="2:6" ht="14.25" customHeight="1">
      <c r="B229" s="323"/>
      <c r="C229" s="287">
        <v>18310315</v>
      </c>
      <c r="D229" s="288">
        <v>315</v>
      </c>
      <c r="E229" s="289">
        <v>1032.2372504085783</v>
      </c>
      <c r="F229" s="290">
        <f t="shared" si="7"/>
        <v>1032.2372504085783</v>
      </c>
    </row>
    <row r="230" spans="2:6" ht="14.25" customHeight="1">
      <c r="B230" s="323"/>
      <c r="C230" s="287">
        <v>18310355</v>
      </c>
      <c r="D230" s="288">
        <v>355</v>
      </c>
      <c r="E230" s="289">
        <v>1630.2908560146805</v>
      </c>
      <c r="F230" s="290">
        <f t="shared" si="7"/>
        <v>1630.2908560146805</v>
      </c>
    </row>
    <row r="231" spans="2:6" ht="14.25" customHeight="1">
      <c r="B231" s="323"/>
      <c r="C231" s="287">
        <v>18310400</v>
      </c>
      <c r="D231" s="288">
        <v>400</v>
      </c>
      <c r="E231" s="289">
        <v>2262.7599227390119</v>
      </c>
      <c r="F231" s="290">
        <f t="shared" si="7"/>
        <v>2262.7599227390119</v>
      </c>
    </row>
    <row r="232" spans="2:6" ht="14.25" customHeight="1">
      <c r="B232" s="323"/>
      <c r="C232" s="292">
        <v>18310450</v>
      </c>
      <c r="D232" s="293">
        <v>450</v>
      </c>
      <c r="E232" s="294" t="s">
        <v>1459</v>
      </c>
      <c r="F232" s="295" t="s">
        <v>1459</v>
      </c>
    </row>
    <row r="233" spans="2:6" ht="14.25" customHeight="1">
      <c r="B233" s="323"/>
      <c r="C233" s="292">
        <v>18310500</v>
      </c>
      <c r="D233" s="293">
        <v>500</v>
      </c>
      <c r="E233" s="294" t="s">
        <v>1459</v>
      </c>
      <c r="F233" s="295" t="s">
        <v>1459</v>
      </c>
    </row>
    <row r="234" spans="2:6" ht="14.25" customHeight="1">
      <c r="B234" s="323"/>
      <c r="C234" s="292">
        <v>18310560</v>
      </c>
      <c r="D234" s="293">
        <v>560</v>
      </c>
      <c r="E234" s="294" t="s">
        <v>1459</v>
      </c>
      <c r="F234" s="295" t="s">
        <v>1459</v>
      </c>
    </row>
    <row r="235" spans="2:6" ht="14.25" customHeight="1">
      <c r="B235" s="323"/>
      <c r="C235" s="292">
        <v>18310630</v>
      </c>
      <c r="D235" s="293">
        <v>630</v>
      </c>
      <c r="E235" s="294" t="s">
        <v>1459</v>
      </c>
      <c r="F235" s="295" t="s">
        <v>1459</v>
      </c>
    </row>
    <row r="236" spans="2:6" ht="14.25" customHeight="1">
      <c r="B236" s="323"/>
      <c r="C236" s="292">
        <v>18310710</v>
      </c>
      <c r="D236" s="293">
        <v>710</v>
      </c>
      <c r="E236" s="294" t="s">
        <v>1459</v>
      </c>
      <c r="F236" s="295" t="s">
        <v>1459</v>
      </c>
    </row>
    <row r="237" spans="2:6" ht="14.25" customHeight="1">
      <c r="B237" s="323"/>
      <c r="C237" s="292">
        <v>18310800</v>
      </c>
      <c r="D237" s="293">
        <v>800</v>
      </c>
      <c r="E237" s="294" t="s">
        <v>1459</v>
      </c>
      <c r="F237" s="295" t="s">
        <v>1459</v>
      </c>
    </row>
    <row r="238" spans="2:6" ht="14.25" customHeight="1">
      <c r="B238" s="323"/>
      <c r="C238" s="305"/>
      <c r="D238" s="306"/>
      <c r="E238" s="307"/>
      <c r="F238" s="308"/>
    </row>
    <row r="239" spans="2:6" ht="14.25" customHeight="1" thickBot="1">
      <c r="B239" s="324"/>
      <c r="C239" s="300"/>
      <c r="D239" s="301"/>
      <c r="E239" s="302"/>
      <c r="F239" s="303"/>
    </row>
    <row r="240" spans="2:6" ht="14.25" customHeight="1">
      <c r="F240" s="180"/>
    </row>
    <row r="241" spans="2:6" ht="14.25" customHeight="1">
      <c r="F241" s="180"/>
    </row>
    <row r="242" spans="2:6" ht="14.25" customHeight="1">
      <c r="F242" s="180"/>
    </row>
    <row r="243" spans="2:6" ht="14.25" customHeight="1">
      <c r="F243" s="180"/>
    </row>
    <row r="244" spans="2:6" ht="14.25" customHeight="1" thickBot="1">
      <c r="F244" s="180"/>
    </row>
    <row r="245" spans="2:6" ht="14.25" customHeight="1">
      <c r="B245" s="309"/>
      <c r="C245" s="310"/>
      <c r="D245" s="311"/>
      <c r="E245" s="312"/>
      <c r="F245" s="313"/>
    </row>
    <row r="246" spans="2:6" ht="14.25" customHeight="1">
      <c r="B246" s="279"/>
      <c r="C246" s="973" t="s">
        <v>1451</v>
      </c>
      <c r="D246" s="973"/>
      <c r="E246" s="973"/>
      <c r="F246" s="974"/>
    </row>
    <row r="247" spans="2:6" ht="14.25" customHeight="1">
      <c r="B247" s="280"/>
      <c r="C247" s="973"/>
      <c r="D247" s="973"/>
      <c r="E247" s="973"/>
      <c r="F247" s="974"/>
    </row>
    <row r="248" spans="2:6" ht="14.25" customHeight="1">
      <c r="B248" s="280"/>
      <c r="C248" s="282">
        <v>18616032</v>
      </c>
      <c r="D248" s="283">
        <v>32</v>
      </c>
      <c r="E248" s="284">
        <v>70.492531917368339</v>
      </c>
      <c r="F248" s="285">
        <f t="shared" ref="F248:F265" si="8">(E248*(100-$F$5))/100</f>
        <v>70.492531917368339</v>
      </c>
    </row>
    <row r="249" spans="2:6" ht="14.25" customHeight="1">
      <c r="B249" s="286" t="s">
        <v>1521</v>
      </c>
      <c r="C249" s="287">
        <v>18616040</v>
      </c>
      <c r="D249" s="288">
        <v>40</v>
      </c>
      <c r="E249" s="289">
        <v>76.811683885675308</v>
      </c>
      <c r="F249" s="290">
        <f t="shared" si="8"/>
        <v>76.811683885675308</v>
      </c>
    </row>
    <row r="250" spans="2:6" ht="14.25" customHeight="1">
      <c r="B250" s="280"/>
      <c r="C250" s="287">
        <v>18616050</v>
      </c>
      <c r="D250" s="288">
        <v>50</v>
      </c>
      <c r="E250" s="289">
        <v>106.15420029627988</v>
      </c>
      <c r="F250" s="290">
        <f t="shared" si="8"/>
        <v>106.15420029627988</v>
      </c>
    </row>
    <row r="251" spans="2:6" ht="14.25" customHeight="1">
      <c r="B251" s="280"/>
      <c r="C251" s="287">
        <v>18616063</v>
      </c>
      <c r="D251" s="288">
        <v>63</v>
      </c>
      <c r="E251" s="289">
        <v>148.71406644139103</v>
      </c>
      <c r="F251" s="290">
        <f t="shared" si="8"/>
        <v>148.71406644139103</v>
      </c>
    </row>
    <row r="252" spans="2:6" ht="14.25" customHeight="1">
      <c r="B252" s="291"/>
      <c r="C252" s="287">
        <v>18616075</v>
      </c>
      <c r="D252" s="288">
        <v>75</v>
      </c>
      <c r="E252" s="289">
        <v>163.74408128234424</v>
      </c>
      <c r="F252" s="290">
        <f t="shared" si="8"/>
        <v>163.74408128234424</v>
      </c>
    </row>
    <row r="253" spans="2:6" ht="14.25" customHeight="1">
      <c r="B253" s="291"/>
      <c r="C253" s="287">
        <v>18616090</v>
      </c>
      <c r="D253" s="288">
        <v>90</v>
      </c>
      <c r="E253" s="289">
        <v>182.68894923513687</v>
      </c>
      <c r="F253" s="290">
        <f t="shared" si="8"/>
        <v>182.68894923513687</v>
      </c>
    </row>
    <row r="254" spans="2:6" ht="14.25" customHeight="1">
      <c r="B254" s="291"/>
      <c r="C254" s="287">
        <v>18616110</v>
      </c>
      <c r="D254" s="288">
        <v>110</v>
      </c>
      <c r="E254" s="289">
        <v>237.73606389132476</v>
      </c>
      <c r="F254" s="290">
        <f t="shared" si="8"/>
        <v>237.73606389132476</v>
      </c>
    </row>
    <row r="255" spans="2:6" ht="14.25" customHeight="1">
      <c r="B255" s="291"/>
      <c r="C255" s="287">
        <v>18616125</v>
      </c>
      <c r="D255" s="288">
        <v>125</v>
      </c>
      <c r="E255" s="289">
        <v>268.61431046155769</v>
      </c>
      <c r="F255" s="290">
        <f t="shared" si="8"/>
        <v>268.61431046155769</v>
      </c>
    </row>
    <row r="256" spans="2:6" ht="14.25" customHeight="1">
      <c r="B256" s="291"/>
      <c r="C256" s="287">
        <v>18616140</v>
      </c>
      <c r="D256" s="288">
        <v>140</v>
      </c>
      <c r="E256" s="289">
        <v>304.16268727131626</v>
      </c>
      <c r="F256" s="290">
        <f t="shared" si="8"/>
        <v>304.16268727131626</v>
      </c>
    </row>
    <row r="257" spans="2:6" ht="14.25" customHeight="1">
      <c r="B257" s="291"/>
      <c r="C257" s="287">
        <v>18616160</v>
      </c>
      <c r="D257" s="288">
        <v>160</v>
      </c>
      <c r="E257" s="289">
        <v>360.17907424136797</v>
      </c>
      <c r="F257" s="290">
        <f t="shared" si="8"/>
        <v>360.17907424136797</v>
      </c>
    </row>
    <row r="258" spans="2:6" ht="14.25" customHeight="1">
      <c r="B258" s="291"/>
      <c r="C258" s="287">
        <v>18616180</v>
      </c>
      <c r="D258" s="288">
        <v>180</v>
      </c>
      <c r="E258" s="289">
        <v>593.83664164318759</v>
      </c>
      <c r="F258" s="290">
        <f t="shared" si="8"/>
        <v>593.83664164318759</v>
      </c>
    </row>
    <row r="259" spans="2:6" ht="14.25" customHeight="1">
      <c r="B259" s="291"/>
      <c r="C259" s="287">
        <v>18616200</v>
      </c>
      <c r="D259" s="288">
        <v>200</v>
      </c>
      <c r="E259" s="289">
        <v>719.38887616887212</v>
      </c>
      <c r="F259" s="290">
        <f t="shared" si="8"/>
        <v>719.38887616887212</v>
      </c>
    </row>
    <row r="260" spans="2:6" ht="14.25" customHeight="1">
      <c r="B260" s="291"/>
      <c r="C260" s="287">
        <v>18616225</v>
      </c>
      <c r="D260" s="288">
        <v>225</v>
      </c>
      <c r="E260" s="289">
        <v>853.48833018953724</v>
      </c>
      <c r="F260" s="290">
        <f t="shared" si="8"/>
        <v>853.48833018953724</v>
      </c>
    </row>
    <row r="261" spans="2:6" ht="14.25" customHeight="1">
      <c r="B261" s="291"/>
      <c r="C261" s="287">
        <v>18616250</v>
      </c>
      <c r="D261" s="288">
        <v>250</v>
      </c>
      <c r="E261" s="289">
        <v>1028.1713418712015</v>
      </c>
      <c r="F261" s="290">
        <f t="shared" si="8"/>
        <v>1028.1713418712015</v>
      </c>
    </row>
    <row r="262" spans="2:6" ht="14.25" customHeight="1">
      <c r="B262" s="291"/>
      <c r="C262" s="287">
        <v>18616280</v>
      </c>
      <c r="D262" s="288">
        <v>280</v>
      </c>
      <c r="E262" s="289">
        <v>1235.1424507614461</v>
      </c>
      <c r="F262" s="290">
        <f t="shared" si="8"/>
        <v>1235.1424507614461</v>
      </c>
    </row>
    <row r="263" spans="2:6" ht="14.25" customHeight="1">
      <c r="B263" s="291"/>
      <c r="C263" s="287">
        <v>18616315</v>
      </c>
      <c r="D263" s="288">
        <v>315</v>
      </c>
      <c r="E263" s="289">
        <v>1519.7812242820769</v>
      </c>
      <c r="F263" s="290">
        <f t="shared" si="8"/>
        <v>1519.7812242820769</v>
      </c>
    </row>
    <row r="264" spans="2:6" ht="14.25" customHeight="1">
      <c r="B264" s="291"/>
      <c r="C264" s="287">
        <v>18616355</v>
      </c>
      <c r="D264" s="288">
        <v>355</v>
      </c>
      <c r="E264" s="289">
        <v>2581.3735790533883</v>
      </c>
      <c r="F264" s="290">
        <f t="shared" si="8"/>
        <v>2581.3735790533883</v>
      </c>
    </row>
    <row r="265" spans="2:6" ht="14.25" customHeight="1">
      <c r="B265" s="291"/>
      <c r="C265" s="287">
        <v>18616400</v>
      </c>
      <c r="D265" s="288">
        <v>400</v>
      </c>
      <c r="E265" s="289">
        <v>2848.0367569350906</v>
      </c>
      <c r="F265" s="290">
        <f t="shared" si="8"/>
        <v>2848.0367569350906</v>
      </c>
    </row>
    <row r="266" spans="2:6" ht="14.25" customHeight="1">
      <c r="B266" s="291"/>
      <c r="C266" s="292">
        <v>18616450</v>
      </c>
      <c r="D266" s="293">
        <v>450</v>
      </c>
      <c r="E266" s="294" t="s">
        <v>1459</v>
      </c>
      <c r="F266" s="295" t="s">
        <v>1459</v>
      </c>
    </row>
    <row r="267" spans="2:6" ht="14.25" customHeight="1">
      <c r="B267" s="291"/>
      <c r="C267" s="292">
        <v>18616500</v>
      </c>
      <c r="D267" s="293">
        <v>500</v>
      </c>
      <c r="E267" s="294" t="s">
        <v>1459</v>
      </c>
      <c r="F267" s="295" t="s">
        <v>1459</v>
      </c>
    </row>
    <row r="268" spans="2:6" ht="14.25" customHeight="1">
      <c r="B268" s="291"/>
      <c r="C268" s="292">
        <v>18616560</v>
      </c>
      <c r="D268" s="293">
        <v>560</v>
      </c>
      <c r="E268" s="294" t="s">
        <v>1459</v>
      </c>
      <c r="F268" s="295" t="s">
        <v>1459</v>
      </c>
    </row>
    <row r="269" spans="2:6" ht="14.25" customHeight="1">
      <c r="B269" s="291"/>
      <c r="C269" s="292">
        <v>18616630</v>
      </c>
      <c r="D269" s="293">
        <v>630</v>
      </c>
      <c r="E269" s="294" t="s">
        <v>1459</v>
      </c>
      <c r="F269" s="295" t="s">
        <v>1459</v>
      </c>
    </row>
    <row r="270" spans="2:6" ht="14.25" customHeight="1">
      <c r="B270" s="291"/>
      <c r="C270" s="292">
        <v>18616710</v>
      </c>
      <c r="D270" s="293">
        <v>710</v>
      </c>
      <c r="E270" s="294" t="s">
        <v>1459</v>
      </c>
      <c r="F270" s="295" t="s">
        <v>1459</v>
      </c>
    </row>
    <row r="271" spans="2:6" ht="14.25" customHeight="1">
      <c r="B271" s="291"/>
      <c r="C271" s="292">
        <v>18616800</v>
      </c>
      <c r="D271" s="293">
        <v>800</v>
      </c>
      <c r="E271" s="294" t="s">
        <v>1459</v>
      </c>
      <c r="F271" s="295" t="s">
        <v>1459</v>
      </c>
    </row>
    <row r="272" spans="2:6" ht="14.25" customHeight="1">
      <c r="B272" s="291"/>
      <c r="C272" s="988" t="s">
        <v>1450</v>
      </c>
      <c r="D272" s="988"/>
      <c r="E272" s="988"/>
      <c r="F272" s="989"/>
    </row>
    <row r="273" spans="2:6" ht="14.25" customHeight="1">
      <c r="B273" s="291"/>
      <c r="C273" s="973"/>
      <c r="D273" s="973"/>
      <c r="E273" s="973"/>
      <c r="F273" s="974"/>
    </row>
    <row r="274" spans="2:6" ht="14.25" customHeight="1">
      <c r="B274" s="291"/>
      <c r="C274" s="328">
        <v>18610032</v>
      </c>
      <c r="D274" s="329">
        <v>32</v>
      </c>
      <c r="E274" s="330" t="s">
        <v>1459</v>
      </c>
      <c r="F274" s="331" t="s">
        <v>1459</v>
      </c>
    </row>
    <row r="275" spans="2:6" ht="14.25" customHeight="1">
      <c r="B275" s="280"/>
      <c r="C275" s="292">
        <v>18610040</v>
      </c>
      <c r="D275" s="293">
        <v>40</v>
      </c>
      <c r="E275" s="297" t="s">
        <v>1459</v>
      </c>
      <c r="F275" s="298" t="s">
        <v>1459</v>
      </c>
    </row>
    <row r="276" spans="2:6" ht="14.25" customHeight="1">
      <c r="B276" s="280"/>
      <c r="C276" s="287">
        <v>18610050</v>
      </c>
      <c r="D276" s="288">
        <v>50</v>
      </c>
      <c r="E276" s="289">
        <v>87.901669710532701</v>
      </c>
      <c r="F276" s="290">
        <f t="shared" ref="F276:F291" si="9">(E276*(100-$F$5))/100</f>
        <v>87.901669710532701</v>
      </c>
    </row>
    <row r="277" spans="2:6" ht="14.25" customHeight="1">
      <c r="B277" s="280"/>
      <c r="C277" s="287">
        <v>18610063</v>
      </c>
      <c r="D277" s="288">
        <v>63</v>
      </c>
      <c r="E277" s="289">
        <v>129.03909726516841</v>
      </c>
      <c r="F277" s="290">
        <f t="shared" si="9"/>
        <v>129.03909726516841</v>
      </c>
    </row>
    <row r="278" spans="2:6" ht="14.25" customHeight="1">
      <c r="B278" s="291"/>
      <c r="C278" s="287">
        <v>18610075</v>
      </c>
      <c r="D278" s="288">
        <v>75</v>
      </c>
      <c r="E278" s="289">
        <v>137.47302519099637</v>
      </c>
      <c r="F278" s="290">
        <f t="shared" si="9"/>
        <v>137.47302519099637</v>
      </c>
    </row>
    <row r="279" spans="2:6" ht="14.25" customHeight="1">
      <c r="B279" s="291"/>
      <c r="C279" s="287">
        <v>18610090</v>
      </c>
      <c r="D279" s="288">
        <v>90</v>
      </c>
      <c r="E279" s="289">
        <v>148.97841343608113</v>
      </c>
      <c r="F279" s="290">
        <f t="shared" si="9"/>
        <v>148.97841343608113</v>
      </c>
    </row>
    <row r="280" spans="2:6" ht="14.25" customHeight="1">
      <c r="B280" s="291"/>
      <c r="C280" s="287">
        <v>18610110</v>
      </c>
      <c r="D280" s="288">
        <v>110</v>
      </c>
      <c r="E280" s="289">
        <v>188.16470841086104</v>
      </c>
      <c r="F280" s="290">
        <f t="shared" si="9"/>
        <v>188.16470841086101</v>
      </c>
    </row>
    <row r="281" spans="2:6" ht="14.25" customHeight="1">
      <c r="B281" s="291"/>
      <c r="C281" s="287">
        <v>18610125</v>
      </c>
      <c r="D281" s="288">
        <v>125</v>
      </c>
      <c r="E281" s="289">
        <v>214.85116692243625</v>
      </c>
      <c r="F281" s="290">
        <f t="shared" si="9"/>
        <v>214.85116692243625</v>
      </c>
    </row>
    <row r="282" spans="2:6" ht="14.25" customHeight="1">
      <c r="B282" s="291"/>
      <c r="C282" s="287">
        <v>18610140</v>
      </c>
      <c r="D282" s="288">
        <v>140</v>
      </c>
      <c r="E282" s="289">
        <v>245.3265990245699</v>
      </c>
      <c r="F282" s="290">
        <f t="shared" si="9"/>
        <v>245.3265990245699</v>
      </c>
    </row>
    <row r="283" spans="2:6" ht="14.25" customHeight="1">
      <c r="B283" s="291"/>
      <c r="C283" s="287">
        <v>18610160</v>
      </c>
      <c r="D283" s="288">
        <v>160</v>
      </c>
      <c r="E283" s="289">
        <v>273.82572264259164</v>
      </c>
      <c r="F283" s="290">
        <f t="shared" si="9"/>
        <v>273.82572264259164</v>
      </c>
    </row>
    <row r="284" spans="2:6" ht="14.25" customHeight="1">
      <c r="B284" s="291"/>
      <c r="C284" s="287">
        <v>18610180</v>
      </c>
      <c r="D284" s="288">
        <v>180</v>
      </c>
      <c r="E284" s="289">
        <v>434.18364480247652</v>
      </c>
      <c r="F284" s="290">
        <f t="shared" si="9"/>
        <v>434.18364480247658</v>
      </c>
    </row>
    <row r="285" spans="2:6" ht="14.25" customHeight="1">
      <c r="B285" s="291"/>
      <c r="C285" s="287">
        <v>18610200</v>
      </c>
      <c r="D285" s="288">
        <v>200</v>
      </c>
      <c r="E285" s="289">
        <v>523.21823020453826</v>
      </c>
      <c r="F285" s="290">
        <f t="shared" si="9"/>
        <v>523.21823020453826</v>
      </c>
    </row>
    <row r="286" spans="2:6" ht="14.25" customHeight="1">
      <c r="B286" s="291"/>
      <c r="C286" s="287">
        <v>18610225</v>
      </c>
      <c r="D286" s="288">
        <v>225</v>
      </c>
      <c r="E286" s="289">
        <v>616.87259403761357</v>
      </c>
      <c r="F286" s="290">
        <f t="shared" si="9"/>
        <v>616.87259403761357</v>
      </c>
    </row>
    <row r="287" spans="2:6" ht="14.25" customHeight="1">
      <c r="B287" s="291"/>
      <c r="C287" s="287">
        <v>18610250</v>
      </c>
      <c r="D287" s="288">
        <v>250</v>
      </c>
      <c r="E287" s="289">
        <v>771.46523412282806</v>
      </c>
      <c r="F287" s="290">
        <f t="shared" si="9"/>
        <v>771.46523412282806</v>
      </c>
    </row>
    <row r="288" spans="2:6" ht="14.25" customHeight="1">
      <c r="B288" s="291"/>
      <c r="C288" s="287">
        <v>18610280</v>
      </c>
      <c r="D288" s="288">
        <v>280</v>
      </c>
      <c r="E288" s="289">
        <v>861.34321231747265</v>
      </c>
      <c r="F288" s="290">
        <f t="shared" si="9"/>
        <v>861.34321231747265</v>
      </c>
    </row>
    <row r="289" spans="2:6" ht="14.25" customHeight="1">
      <c r="B289" s="291"/>
      <c r="C289" s="287">
        <v>18610315</v>
      </c>
      <c r="D289" s="288">
        <v>315</v>
      </c>
      <c r="E289" s="289">
        <v>1119.8619851722926</v>
      </c>
      <c r="F289" s="290">
        <f t="shared" si="9"/>
        <v>1119.8619851722926</v>
      </c>
    </row>
    <row r="290" spans="2:6" ht="14.25" customHeight="1">
      <c r="B290" s="291"/>
      <c r="C290" s="287">
        <v>18610355</v>
      </c>
      <c r="D290" s="288">
        <v>355</v>
      </c>
      <c r="E290" s="289">
        <v>1645.8873287013976</v>
      </c>
      <c r="F290" s="290">
        <f t="shared" si="9"/>
        <v>1645.8873287013976</v>
      </c>
    </row>
    <row r="291" spans="2:6" ht="14.25" customHeight="1">
      <c r="B291" s="291"/>
      <c r="C291" s="287">
        <v>18610400</v>
      </c>
      <c r="D291" s="288">
        <v>400</v>
      </c>
      <c r="E291" s="289">
        <v>2349.4027972367335</v>
      </c>
      <c r="F291" s="290">
        <f t="shared" si="9"/>
        <v>2349.4027972367335</v>
      </c>
    </row>
    <row r="292" spans="2:6" ht="14.25" customHeight="1">
      <c r="B292" s="291"/>
      <c r="C292" s="292">
        <v>18610450</v>
      </c>
      <c r="D292" s="293">
        <v>450</v>
      </c>
      <c r="E292" s="294" t="s">
        <v>1459</v>
      </c>
      <c r="F292" s="295" t="s">
        <v>1459</v>
      </c>
    </row>
    <row r="293" spans="2:6" ht="14.25" customHeight="1">
      <c r="B293" s="291"/>
      <c r="C293" s="292">
        <v>18610500</v>
      </c>
      <c r="D293" s="293">
        <v>500</v>
      </c>
      <c r="E293" s="294" t="s">
        <v>1459</v>
      </c>
      <c r="F293" s="295" t="s">
        <v>1459</v>
      </c>
    </row>
    <row r="294" spans="2:6" ht="14.25" customHeight="1">
      <c r="B294" s="291"/>
      <c r="C294" s="292">
        <v>18610560</v>
      </c>
      <c r="D294" s="293">
        <v>560</v>
      </c>
      <c r="E294" s="294" t="s">
        <v>1459</v>
      </c>
      <c r="F294" s="295" t="s">
        <v>1459</v>
      </c>
    </row>
    <row r="295" spans="2:6" ht="14.25" customHeight="1">
      <c r="B295" s="291"/>
      <c r="C295" s="292">
        <v>18610630</v>
      </c>
      <c r="D295" s="293">
        <v>630</v>
      </c>
      <c r="E295" s="294" t="s">
        <v>1459</v>
      </c>
      <c r="F295" s="295" t="s">
        <v>1459</v>
      </c>
    </row>
    <row r="296" spans="2:6" ht="14.25" customHeight="1">
      <c r="B296" s="291"/>
      <c r="C296" s="292">
        <v>18610710</v>
      </c>
      <c r="D296" s="293">
        <v>710</v>
      </c>
      <c r="E296" s="294" t="s">
        <v>1459</v>
      </c>
      <c r="F296" s="295" t="s">
        <v>1459</v>
      </c>
    </row>
    <row r="297" spans="2:6" ht="14.25" customHeight="1">
      <c r="B297" s="291"/>
      <c r="C297" s="292">
        <v>18610800</v>
      </c>
      <c r="D297" s="293">
        <v>800</v>
      </c>
      <c r="E297" s="294" t="s">
        <v>1459</v>
      </c>
      <c r="F297" s="295" t="s">
        <v>1459</v>
      </c>
    </row>
    <row r="298" spans="2:6" ht="14.25" customHeight="1">
      <c r="B298" s="291"/>
      <c r="C298" s="305"/>
      <c r="D298" s="306"/>
      <c r="E298" s="307"/>
      <c r="F298" s="308"/>
    </row>
    <row r="299" spans="2:6" ht="14.25" customHeight="1" thickBot="1">
      <c r="B299" s="299"/>
      <c r="C299" s="300"/>
      <c r="D299" s="301"/>
      <c r="E299" s="302"/>
      <c r="F299" s="303"/>
    </row>
    <row r="304" spans="2:6" ht="14.25" customHeight="1" thickBot="1"/>
    <row r="305" spans="2:6" ht="14.25" customHeight="1">
      <c r="B305" s="309"/>
      <c r="C305" s="310"/>
      <c r="D305" s="311"/>
      <c r="E305" s="312"/>
      <c r="F305" s="325"/>
    </row>
    <row r="306" spans="2:6" ht="14.25" customHeight="1">
      <c r="B306" s="279"/>
      <c r="C306" s="973" t="s">
        <v>1451</v>
      </c>
      <c r="D306" s="973"/>
      <c r="E306" s="973"/>
      <c r="F306" s="974"/>
    </row>
    <row r="307" spans="2:6" ht="14.25" customHeight="1">
      <c r="B307" s="280"/>
      <c r="C307" s="973"/>
      <c r="D307" s="973"/>
      <c r="E307" s="973"/>
      <c r="F307" s="974"/>
    </row>
    <row r="308" spans="2:6" ht="14.25" customHeight="1">
      <c r="B308" s="280"/>
      <c r="C308" s="282">
        <v>18416032</v>
      </c>
      <c r="D308" s="283">
        <v>32</v>
      </c>
      <c r="E308" s="284">
        <v>70.630999390777461</v>
      </c>
      <c r="F308" s="285">
        <f t="shared" ref="F308:F325" si="10">(E308*(100-$F$5))/100</f>
        <v>70.630999390777461</v>
      </c>
    </row>
    <row r="309" spans="2:6" ht="14.25" customHeight="1">
      <c r="B309" s="615" t="s">
        <v>1754</v>
      </c>
      <c r="C309" s="287">
        <v>18416040</v>
      </c>
      <c r="D309" s="288">
        <v>40</v>
      </c>
      <c r="E309" s="289">
        <v>77.227086305902645</v>
      </c>
      <c r="F309" s="290">
        <f t="shared" si="10"/>
        <v>77.227086305902645</v>
      </c>
    </row>
    <row r="310" spans="2:6" ht="14.25" customHeight="1">
      <c r="B310" s="280"/>
      <c r="C310" s="287">
        <v>18416050</v>
      </c>
      <c r="D310" s="288">
        <v>50</v>
      </c>
      <c r="E310" s="289">
        <v>106.70807018991631</v>
      </c>
      <c r="F310" s="290">
        <f t="shared" si="10"/>
        <v>106.70807018991631</v>
      </c>
    </row>
    <row r="311" spans="2:6" ht="14.25" customHeight="1">
      <c r="B311" s="280"/>
      <c r="C311" s="287">
        <v>18416063</v>
      </c>
      <c r="D311" s="288">
        <v>63</v>
      </c>
      <c r="E311" s="289">
        <v>149.12946886161834</v>
      </c>
      <c r="F311" s="290">
        <f t="shared" si="10"/>
        <v>149.12946886161834</v>
      </c>
    </row>
    <row r="312" spans="2:6" ht="14.25" customHeight="1">
      <c r="B312" s="291"/>
      <c r="C312" s="287">
        <v>18416075</v>
      </c>
      <c r="D312" s="288">
        <v>75</v>
      </c>
      <c r="E312" s="289">
        <v>165.83368133560901</v>
      </c>
      <c r="F312" s="290">
        <f t="shared" si="10"/>
        <v>165.83368133560899</v>
      </c>
    </row>
    <row r="313" spans="2:6" ht="14.25" customHeight="1">
      <c r="B313" s="291"/>
      <c r="C313" s="287">
        <v>18416090</v>
      </c>
      <c r="D313" s="288">
        <v>90</v>
      </c>
      <c r="E313" s="289">
        <v>185.7855854586499</v>
      </c>
      <c r="F313" s="290">
        <f t="shared" si="10"/>
        <v>185.7855854586499</v>
      </c>
    </row>
    <row r="314" spans="2:6" ht="14.25" customHeight="1">
      <c r="B314" s="291"/>
      <c r="C314" s="287">
        <v>18416110</v>
      </c>
      <c r="D314" s="288">
        <v>110</v>
      </c>
      <c r="E314" s="289">
        <v>240.82011216270962</v>
      </c>
      <c r="F314" s="290">
        <f t="shared" si="10"/>
        <v>240.82011216270962</v>
      </c>
    </row>
    <row r="315" spans="2:6" ht="14.25" customHeight="1">
      <c r="B315" s="291"/>
      <c r="C315" s="287">
        <v>18416125</v>
      </c>
      <c r="D315" s="288">
        <v>125</v>
      </c>
      <c r="E315" s="289">
        <v>276.21743354693103</v>
      </c>
      <c r="F315" s="290">
        <f t="shared" si="10"/>
        <v>276.21743354693103</v>
      </c>
    </row>
    <row r="316" spans="2:6" ht="14.25" customHeight="1">
      <c r="B316" s="291"/>
      <c r="C316" s="287">
        <v>18416140</v>
      </c>
      <c r="D316" s="288">
        <v>140</v>
      </c>
      <c r="E316" s="289">
        <v>317.6317960483849</v>
      </c>
      <c r="F316" s="290">
        <f t="shared" si="10"/>
        <v>317.6317960483849</v>
      </c>
    </row>
    <row r="317" spans="2:6" ht="14.25" customHeight="1">
      <c r="B317" s="291"/>
      <c r="C317" s="287">
        <v>18416160</v>
      </c>
      <c r="D317" s="288">
        <v>160</v>
      </c>
      <c r="E317" s="289">
        <v>379.9799229388716</v>
      </c>
      <c r="F317" s="290">
        <f t="shared" si="10"/>
        <v>379.9799229388716</v>
      </c>
    </row>
    <row r="318" spans="2:6" ht="14.25" customHeight="1">
      <c r="B318" s="291"/>
      <c r="C318" s="287">
        <v>18416180</v>
      </c>
      <c r="D318" s="288">
        <v>180</v>
      </c>
      <c r="E318" s="289">
        <v>627.3961220167065</v>
      </c>
      <c r="F318" s="290">
        <f t="shared" si="10"/>
        <v>627.3961220167065</v>
      </c>
    </row>
    <row r="319" spans="2:6" ht="14.25" customHeight="1">
      <c r="B319" s="291"/>
      <c r="C319" s="287">
        <v>18416200</v>
      </c>
      <c r="D319" s="288">
        <v>200</v>
      </c>
      <c r="E319" s="289">
        <v>761.36969651609047</v>
      </c>
      <c r="F319" s="290">
        <f t="shared" si="10"/>
        <v>761.36969651609047</v>
      </c>
    </row>
    <row r="320" spans="2:6" ht="14.25" customHeight="1">
      <c r="B320" s="291"/>
      <c r="C320" s="287">
        <v>18416225</v>
      </c>
      <c r="D320" s="288">
        <v>225</v>
      </c>
      <c r="E320" s="289">
        <v>903.61355556363765</v>
      </c>
      <c r="F320" s="290">
        <f t="shared" si="10"/>
        <v>903.61355556363765</v>
      </c>
    </row>
    <row r="321" spans="2:6" ht="14.25" customHeight="1">
      <c r="B321" s="291"/>
      <c r="C321" s="287">
        <v>18416250</v>
      </c>
      <c r="D321" s="288">
        <v>250</v>
      </c>
      <c r="E321" s="289">
        <v>1093.5909290809452</v>
      </c>
      <c r="F321" s="290">
        <f t="shared" si="10"/>
        <v>1093.5909290809452</v>
      </c>
    </row>
    <row r="322" spans="2:6" ht="14.25" customHeight="1">
      <c r="B322" s="291"/>
      <c r="C322" s="287">
        <v>18416280</v>
      </c>
      <c r="D322" s="288">
        <v>280</v>
      </c>
      <c r="E322" s="289">
        <v>1330.496188131815</v>
      </c>
      <c r="F322" s="290">
        <f t="shared" si="10"/>
        <v>1330.496188131815</v>
      </c>
    </row>
    <row r="323" spans="2:6" ht="14.25" customHeight="1">
      <c r="B323" s="291"/>
      <c r="C323" s="287">
        <v>18416315</v>
      </c>
      <c r="D323" s="288">
        <v>315</v>
      </c>
      <c r="E323" s="289">
        <v>1651.2246204037133</v>
      </c>
      <c r="F323" s="290">
        <f t="shared" si="10"/>
        <v>1651.2246204037133</v>
      </c>
    </row>
    <row r="324" spans="2:6" ht="14.25" customHeight="1">
      <c r="B324" s="291"/>
      <c r="C324" s="287">
        <v>18416355</v>
      </c>
      <c r="D324" s="288">
        <v>355</v>
      </c>
      <c r="E324" s="289">
        <v>2377.6123979558097</v>
      </c>
      <c r="F324" s="290">
        <f t="shared" si="10"/>
        <v>2377.6123979558097</v>
      </c>
    </row>
    <row r="325" spans="2:6" ht="14.25" customHeight="1">
      <c r="B325" s="291"/>
      <c r="C325" s="287">
        <v>18416400</v>
      </c>
      <c r="D325" s="288">
        <v>400</v>
      </c>
      <c r="E325" s="289">
        <v>2725.8580935797368</v>
      </c>
      <c r="F325" s="290">
        <f t="shared" si="10"/>
        <v>2725.8580935797368</v>
      </c>
    </row>
    <row r="326" spans="2:6" ht="14.25" customHeight="1">
      <c r="B326" s="291"/>
      <c r="C326" s="292">
        <v>18416450</v>
      </c>
      <c r="D326" s="293">
        <v>450</v>
      </c>
      <c r="E326" s="294" t="s">
        <v>1459</v>
      </c>
      <c r="F326" s="295" t="s">
        <v>1459</v>
      </c>
    </row>
    <row r="327" spans="2:6" ht="14.25" customHeight="1">
      <c r="B327" s="291"/>
      <c r="C327" s="292">
        <v>18416500</v>
      </c>
      <c r="D327" s="293">
        <v>500</v>
      </c>
      <c r="E327" s="294" t="s">
        <v>1459</v>
      </c>
      <c r="F327" s="295" t="s">
        <v>1459</v>
      </c>
    </row>
    <row r="328" spans="2:6" ht="14.25" customHeight="1">
      <c r="B328" s="291"/>
      <c r="C328" s="292">
        <v>18416560</v>
      </c>
      <c r="D328" s="293">
        <v>560</v>
      </c>
      <c r="E328" s="294" t="s">
        <v>1459</v>
      </c>
      <c r="F328" s="295" t="s">
        <v>1459</v>
      </c>
    </row>
    <row r="329" spans="2:6" ht="14.25" customHeight="1">
      <c r="B329" s="291"/>
      <c r="C329" s="292">
        <v>18416630</v>
      </c>
      <c r="D329" s="293">
        <v>630</v>
      </c>
      <c r="E329" s="294" t="s">
        <v>1459</v>
      </c>
      <c r="F329" s="295" t="s">
        <v>1459</v>
      </c>
    </row>
    <row r="330" spans="2:6" ht="14.25" customHeight="1">
      <c r="B330" s="291"/>
      <c r="C330" s="292">
        <v>18416710</v>
      </c>
      <c r="D330" s="293">
        <v>710</v>
      </c>
      <c r="E330" s="294" t="s">
        <v>1459</v>
      </c>
      <c r="F330" s="295" t="s">
        <v>1459</v>
      </c>
    </row>
    <row r="331" spans="2:6" ht="14.25" customHeight="1">
      <c r="B331" s="291"/>
      <c r="C331" s="292">
        <v>18416800</v>
      </c>
      <c r="D331" s="293">
        <v>800</v>
      </c>
      <c r="E331" s="294" t="s">
        <v>1459</v>
      </c>
      <c r="F331" s="295" t="s">
        <v>1459</v>
      </c>
    </row>
    <row r="332" spans="2:6" ht="14.25" customHeight="1">
      <c r="B332" s="291"/>
      <c r="C332" s="973" t="s">
        <v>1450</v>
      </c>
      <c r="D332" s="973"/>
      <c r="E332" s="973"/>
      <c r="F332" s="974"/>
    </row>
    <row r="333" spans="2:6" ht="14.25" customHeight="1">
      <c r="B333" s="291"/>
      <c r="C333" s="973"/>
      <c r="D333" s="973"/>
      <c r="E333" s="973"/>
      <c r="F333" s="974"/>
    </row>
    <row r="334" spans="2:6" ht="14.25" customHeight="1">
      <c r="B334" s="291"/>
      <c r="C334" s="328">
        <v>18410032</v>
      </c>
      <c r="D334" s="329">
        <v>32</v>
      </c>
      <c r="E334" s="330" t="s">
        <v>1459</v>
      </c>
      <c r="F334" s="331" t="s">
        <v>1459</v>
      </c>
    </row>
    <row r="335" spans="2:6" ht="14.25" customHeight="1">
      <c r="B335" s="280"/>
      <c r="C335" s="292">
        <v>18410040</v>
      </c>
      <c r="D335" s="293">
        <v>40</v>
      </c>
      <c r="E335" s="297" t="s">
        <v>1459</v>
      </c>
      <c r="F335" s="298" t="s">
        <v>1459</v>
      </c>
    </row>
    <row r="336" spans="2:6" ht="14.25" customHeight="1">
      <c r="B336" s="280"/>
      <c r="C336" s="287">
        <v>18410050</v>
      </c>
      <c r="D336" s="288">
        <v>50</v>
      </c>
      <c r="E336" s="289">
        <v>88.05272513606991</v>
      </c>
      <c r="F336" s="290">
        <f t="shared" ref="F336:F351" si="11">(E336*(100-$F$5))/100</f>
        <v>88.05272513606991</v>
      </c>
    </row>
    <row r="337" spans="2:6" ht="14.25" customHeight="1">
      <c r="B337" s="280"/>
      <c r="C337" s="287">
        <v>18410063</v>
      </c>
      <c r="D337" s="288">
        <v>63</v>
      </c>
      <c r="E337" s="289">
        <v>129.61814306306107</v>
      </c>
      <c r="F337" s="290">
        <f t="shared" si="11"/>
        <v>129.61814306306107</v>
      </c>
    </row>
    <row r="338" spans="2:6" ht="14.25" customHeight="1">
      <c r="B338" s="291"/>
      <c r="C338" s="287">
        <v>18410075</v>
      </c>
      <c r="D338" s="288">
        <v>75</v>
      </c>
      <c r="E338" s="289">
        <v>138.87028787721565</v>
      </c>
      <c r="F338" s="290">
        <f t="shared" si="11"/>
        <v>138.87028787721565</v>
      </c>
    </row>
    <row r="339" spans="2:6" ht="14.25" customHeight="1">
      <c r="B339" s="291"/>
      <c r="C339" s="287">
        <v>18410090</v>
      </c>
      <c r="D339" s="288">
        <v>90</v>
      </c>
      <c r="E339" s="289">
        <v>151.65964723936679</v>
      </c>
      <c r="F339" s="290">
        <f t="shared" si="11"/>
        <v>151.65964723936679</v>
      </c>
    </row>
    <row r="340" spans="2:6" ht="14.25" customHeight="1">
      <c r="B340" s="291"/>
      <c r="C340" s="287">
        <v>18410110</v>
      </c>
      <c r="D340" s="288">
        <v>110</v>
      </c>
      <c r="E340" s="289">
        <v>189.71302652261758</v>
      </c>
      <c r="F340" s="290">
        <f t="shared" si="11"/>
        <v>189.71302652261758</v>
      </c>
    </row>
    <row r="341" spans="2:6" ht="14.25" customHeight="1">
      <c r="B341" s="291"/>
      <c r="C341" s="287">
        <v>18410125</v>
      </c>
      <c r="D341" s="288">
        <v>125</v>
      </c>
      <c r="E341" s="289">
        <v>219.76046825239584</v>
      </c>
      <c r="F341" s="290">
        <f t="shared" si="11"/>
        <v>219.76046825239584</v>
      </c>
    </row>
    <row r="342" spans="2:6" ht="14.25" customHeight="1">
      <c r="B342" s="291"/>
      <c r="C342" s="287">
        <v>18410140</v>
      </c>
      <c r="D342" s="288">
        <v>140</v>
      </c>
      <c r="E342" s="289">
        <v>253.59688357273254</v>
      </c>
      <c r="F342" s="290">
        <f t="shared" si="11"/>
        <v>253.59688357273254</v>
      </c>
    </row>
    <row r="343" spans="2:6" ht="14.25" customHeight="1">
      <c r="B343" s="291"/>
      <c r="C343" s="287">
        <v>18410160</v>
      </c>
      <c r="D343" s="288">
        <v>160</v>
      </c>
      <c r="E343" s="289">
        <v>286.3129711536684</v>
      </c>
      <c r="F343" s="290">
        <f t="shared" si="11"/>
        <v>286.3129711536684</v>
      </c>
    </row>
    <row r="344" spans="2:6" ht="14.25" customHeight="1">
      <c r="B344" s="291"/>
      <c r="C344" s="287">
        <v>18410180</v>
      </c>
      <c r="D344" s="288">
        <v>180</v>
      </c>
      <c r="E344" s="289">
        <v>456.93007429795603</v>
      </c>
      <c r="F344" s="290">
        <f t="shared" si="11"/>
        <v>456.93007429795603</v>
      </c>
    </row>
    <row r="345" spans="2:6" ht="14.25" customHeight="1">
      <c r="B345" s="291"/>
      <c r="C345" s="287">
        <v>18410200</v>
      </c>
      <c r="D345" s="288">
        <v>200</v>
      </c>
      <c r="E345" s="289">
        <v>549.33823087034898</v>
      </c>
      <c r="F345" s="290">
        <f t="shared" si="11"/>
        <v>549.33823087034898</v>
      </c>
    </row>
    <row r="346" spans="2:6" ht="14.25" customHeight="1">
      <c r="B346" s="291"/>
      <c r="C346" s="287">
        <v>18410225</v>
      </c>
      <c r="D346" s="288">
        <v>225</v>
      </c>
      <c r="E346" s="289">
        <v>647.90189603338376</v>
      </c>
      <c r="F346" s="290">
        <f t="shared" si="11"/>
        <v>647.90189603338376</v>
      </c>
    </row>
    <row r="347" spans="2:6" ht="14.25" customHeight="1">
      <c r="B347" s="291"/>
      <c r="C347" s="287">
        <v>18410250</v>
      </c>
      <c r="D347" s="288">
        <v>250</v>
      </c>
      <c r="E347" s="289">
        <v>817.38608348614218</v>
      </c>
      <c r="F347" s="290">
        <f t="shared" si="11"/>
        <v>817.38608348614218</v>
      </c>
    </row>
    <row r="348" spans="2:6" ht="14.25" customHeight="1">
      <c r="B348" s="291"/>
      <c r="C348" s="287">
        <v>18410280</v>
      </c>
      <c r="D348" s="288">
        <v>280</v>
      </c>
      <c r="E348" s="289">
        <v>921.72761867597535</v>
      </c>
      <c r="F348" s="290">
        <f t="shared" si="11"/>
        <v>921.72761867597535</v>
      </c>
    </row>
    <row r="349" spans="2:6" ht="14.25" customHeight="1">
      <c r="B349" s="291"/>
      <c r="C349" s="287">
        <v>18410315</v>
      </c>
      <c r="D349" s="288">
        <v>315</v>
      </c>
      <c r="E349" s="289">
        <v>1203.6977463454489</v>
      </c>
      <c r="F349" s="290">
        <f t="shared" si="11"/>
        <v>1203.6977463454489</v>
      </c>
    </row>
    <row r="350" spans="2:6" ht="14.25" customHeight="1">
      <c r="B350" s="291"/>
      <c r="C350" s="287">
        <v>18410355</v>
      </c>
      <c r="D350" s="288">
        <v>355</v>
      </c>
      <c r="E350" s="289">
        <v>1580.3166860661174</v>
      </c>
      <c r="F350" s="290">
        <f t="shared" si="11"/>
        <v>1580.3166860661177</v>
      </c>
    </row>
    <row r="351" spans="2:6" ht="14.25" customHeight="1">
      <c r="B351" s="291"/>
      <c r="C351" s="287">
        <v>18410400</v>
      </c>
      <c r="D351" s="288">
        <v>400</v>
      </c>
      <c r="E351" s="289">
        <v>2221.1945048120206</v>
      </c>
      <c r="F351" s="290">
        <f t="shared" si="11"/>
        <v>2221.1945048120206</v>
      </c>
    </row>
    <row r="352" spans="2:6" ht="14.25" customHeight="1">
      <c r="B352" s="291"/>
      <c r="C352" s="292">
        <v>18410450</v>
      </c>
      <c r="D352" s="293">
        <v>450</v>
      </c>
      <c r="E352" s="294" t="s">
        <v>1459</v>
      </c>
      <c r="F352" s="295" t="s">
        <v>1459</v>
      </c>
    </row>
    <row r="353" spans="2:6" ht="14.25" customHeight="1">
      <c r="B353" s="291"/>
      <c r="C353" s="292">
        <v>18410500</v>
      </c>
      <c r="D353" s="293">
        <v>500</v>
      </c>
      <c r="E353" s="294" t="s">
        <v>1459</v>
      </c>
      <c r="F353" s="295" t="s">
        <v>1459</v>
      </c>
    </row>
    <row r="354" spans="2:6" ht="14.25" customHeight="1">
      <c r="B354" s="291"/>
      <c r="C354" s="292">
        <v>18410560</v>
      </c>
      <c r="D354" s="293">
        <v>560</v>
      </c>
      <c r="E354" s="294" t="s">
        <v>1459</v>
      </c>
      <c r="F354" s="295" t="s">
        <v>1459</v>
      </c>
    </row>
    <row r="355" spans="2:6" ht="14.25" customHeight="1">
      <c r="B355" s="291"/>
      <c r="C355" s="292">
        <v>18410630</v>
      </c>
      <c r="D355" s="293">
        <v>630</v>
      </c>
      <c r="E355" s="294" t="s">
        <v>1459</v>
      </c>
      <c r="F355" s="295" t="s">
        <v>1459</v>
      </c>
    </row>
    <row r="356" spans="2:6" ht="14.25" customHeight="1">
      <c r="B356" s="291"/>
      <c r="C356" s="292">
        <v>18410710</v>
      </c>
      <c r="D356" s="293">
        <v>710</v>
      </c>
      <c r="E356" s="294" t="s">
        <v>1459</v>
      </c>
      <c r="F356" s="295" t="s">
        <v>1459</v>
      </c>
    </row>
    <row r="357" spans="2:6" ht="14.25" customHeight="1">
      <c r="B357" s="291"/>
      <c r="C357" s="292">
        <v>18410800</v>
      </c>
      <c r="D357" s="293">
        <v>800</v>
      </c>
      <c r="E357" s="294" t="s">
        <v>1459</v>
      </c>
      <c r="F357" s="295" t="s">
        <v>1459</v>
      </c>
    </row>
    <row r="358" spans="2:6" ht="14.25" customHeight="1">
      <c r="B358" s="291"/>
      <c r="C358" s="305"/>
      <c r="D358" s="304"/>
      <c r="E358" s="326"/>
      <c r="F358" s="327"/>
    </row>
    <row r="359" spans="2:6" ht="14.25" customHeight="1" thickBot="1">
      <c r="B359" s="299"/>
      <c r="C359" s="300"/>
      <c r="D359" s="332"/>
      <c r="E359" s="333"/>
      <c r="F359" s="334"/>
    </row>
  </sheetData>
  <mergeCells count="18">
    <mergeCell ref="B2:F2"/>
    <mergeCell ref="B3:B5"/>
    <mergeCell ref="C3:C5"/>
    <mergeCell ref="D3:D5"/>
    <mergeCell ref="E3:E5"/>
    <mergeCell ref="F3:F4"/>
    <mergeCell ref="C332:F333"/>
    <mergeCell ref="C8:F9"/>
    <mergeCell ref="C34:F35"/>
    <mergeCell ref="C65:F67"/>
    <mergeCell ref="C92:F93"/>
    <mergeCell ref="C126:F127"/>
    <mergeCell ref="C152:F153"/>
    <mergeCell ref="C186:F187"/>
    <mergeCell ref="C212:F213"/>
    <mergeCell ref="C246:F247"/>
    <mergeCell ref="C272:F273"/>
    <mergeCell ref="C306:F307"/>
  </mergeCells>
  <printOptions horizontalCentered="1"/>
  <pageMargins left="0.59055118110236227" right="0.39370078740157483" top="0" bottom="1.1811023622047245" header="0" footer="0"/>
  <pageSetup paperSize="9" scale="84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K10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87" customWidth="1"/>
    <col min="2" max="2" width="35.7109375" style="184" customWidth="1"/>
    <col min="3" max="3" width="13.28515625" style="185" customWidth="1"/>
    <col min="4" max="4" width="15.7109375" style="186" customWidth="1"/>
    <col min="5" max="5" width="10.7109375" style="187" customWidth="1"/>
    <col min="6" max="6" width="14.7109375" style="188" customWidth="1"/>
    <col min="7" max="7" width="14.7109375" style="336" customWidth="1"/>
    <col min="8" max="8" width="0.85546875" style="187" customWidth="1"/>
    <col min="9" max="9" width="9.140625" style="187"/>
    <col min="10" max="10" width="12.140625" style="187" bestFit="1" customWidth="1"/>
    <col min="11" max="11" width="13.7109375" style="186" bestFit="1" customWidth="1"/>
    <col min="12" max="12" width="9.140625" style="187"/>
    <col min="13" max="13" width="9.42578125" style="187" bestFit="1" customWidth="1"/>
    <col min="14" max="16384" width="9.140625" style="187"/>
  </cols>
  <sheetData>
    <row r="1" spans="2:7" ht="12.75" customHeight="1"/>
    <row r="2" spans="2:7" ht="20.85" customHeight="1">
      <c r="B2" s="999" t="s">
        <v>1544</v>
      </c>
      <c r="C2" s="1000"/>
      <c r="D2" s="1000"/>
      <c r="E2" s="1000"/>
      <c r="F2" s="1000"/>
      <c r="G2" s="1001"/>
    </row>
    <row r="3" spans="2:7" ht="14.25" customHeight="1">
      <c r="B3" s="1002" t="s">
        <v>1460</v>
      </c>
      <c r="C3" s="1005" t="s">
        <v>1461</v>
      </c>
      <c r="D3" s="1008" t="s">
        <v>1547</v>
      </c>
      <c r="E3" s="1005" t="s">
        <v>1546</v>
      </c>
      <c r="F3" s="1013" t="s">
        <v>1462</v>
      </c>
      <c r="G3" s="963" t="s">
        <v>1491</v>
      </c>
    </row>
    <row r="4" spans="2:7" ht="14.25" customHeight="1">
      <c r="B4" s="1003"/>
      <c r="C4" s="1006"/>
      <c r="D4" s="1009"/>
      <c r="E4" s="1011"/>
      <c r="F4" s="1014"/>
      <c r="G4" s="964"/>
    </row>
    <row r="5" spans="2:7" ht="14.25" customHeight="1">
      <c r="B5" s="1004"/>
      <c r="C5" s="1007"/>
      <c r="D5" s="1010"/>
      <c r="E5" s="1012"/>
      <c r="F5" s="1015"/>
      <c r="G5" s="635">
        <f>'DISCOUNT CARD'!J12</f>
        <v>0</v>
      </c>
    </row>
    <row r="6" spans="2:7" ht="14.25" customHeight="1" thickBot="1">
      <c r="B6" s="337"/>
      <c r="C6" s="338"/>
      <c r="D6" s="43"/>
      <c r="E6" s="339"/>
      <c r="F6" s="340"/>
    </row>
    <row r="7" spans="2:7" ht="14.25" customHeight="1">
      <c r="B7" s="348"/>
      <c r="C7" s="981" t="s">
        <v>1523</v>
      </c>
      <c r="D7" s="981"/>
      <c r="E7" s="981"/>
      <c r="F7" s="981"/>
      <c r="G7" s="982"/>
    </row>
    <row r="8" spans="2:7" ht="14.25" customHeight="1">
      <c r="B8" s="349"/>
      <c r="C8" s="983"/>
      <c r="D8" s="983"/>
      <c r="E8" s="983"/>
      <c r="F8" s="983"/>
      <c r="G8" s="984"/>
    </row>
    <row r="9" spans="2:7" ht="14.25" customHeight="1">
      <c r="B9" s="349"/>
      <c r="C9" s="194" t="s">
        <v>901</v>
      </c>
      <c r="D9" s="194" t="s">
        <v>60</v>
      </c>
      <c r="E9" s="194">
        <v>1</v>
      </c>
      <c r="F9" s="263">
        <v>12.75159550576681</v>
      </c>
      <c r="G9" s="264">
        <f>F9*(100-$G$5)/100</f>
        <v>12.751595505766808</v>
      </c>
    </row>
    <row r="10" spans="2:7" ht="14.25" customHeight="1">
      <c r="B10" s="197" t="s">
        <v>1545</v>
      </c>
      <c r="C10" s="199" t="s">
        <v>902</v>
      </c>
      <c r="D10" s="199" t="s">
        <v>61</v>
      </c>
      <c r="E10" s="199">
        <v>1</v>
      </c>
      <c r="F10" s="265">
        <v>17.459489601676765</v>
      </c>
      <c r="G10" s="266">
        <f t="shared" ref="G10:G20" si="0">F10*(100-$G$5)/100</f>
        <v>17.459489601676765</v>
      </c>
    </row>
    <row r="11" spans="2:7" ht="14.25" customHeight="1">
      <c r="B11" s="197" t="s">
        <v>1548</v>
      </c>
      <c r="C11" s="199" t="s">
        <v>903</v>
      </c>
      <c r="D11" s="199" t="s">
        <v>62</v>
      </c>
      <c r="E11" s="199">
        <v>1</v>
      </c>
      <c r="F11" s="265">
        <v>20.896000532648475</v>
      </c>
      <c r="G11" s="266">
        <f t="shared" si="0"/>
        <v>20.896000532648475</v>
      </c>
    </row>
    <row r="12" spans="2:7" ht="14.25" customHeight="1">
      <c r="B12" s="341"/>
      <c r="C12" s="199" t="s">
        <v>904</v>
      </c>
      <c r="D12" s="199" t="s">
        <v>63</v>
      </c>
      <c r="E12" s="199">
        <v>1</v>
      </c>
      <c r="F12" s="265">
        <v>24.861205453000441</v>
      </c>
      <c r="G12" s="266">
        <f t="shared" si="0"/>
        <v>24.861205453000437</v>
      </c>
    </row>
    <row r="13" spans="2:7" ht="14.25" customHeight="1">
      <c r="B13" s="341"/>
      <c r="C13" s="199" t="s">
        <v>905</v>
      </c>
      <c r="D13" s="199" t="s">
        <v>64</v>
      </c>
      <c r="E13" s="199">
        <v>1</v>
      </c>
      <c r="F13" s="265">
        <v>31.671287554303348</v>
      </c>
      <c r="G13" s="266">
        <f t="shared" si="0"/>
        <v>31.671287554303348</v>
      </c>
    </row>
    <row r="14" spans="2:7" ht="14.25" customHeight="1">
      <c r="B14" s="341"/>
      <c r="C14" s="199" t="s">
        <v>906</v>
      </c>
      <c r="D14" s="199" t="s">
        <v>65</v>
      </c>
      <c r="E14" s="199">
        <v>1</v>
      </c>
      <c r="F14" s="265">
        <v>35.712020187423924</v>
      </c>
      <c r="G14" s="266">
        <f t="shared" si="0"/>
        <v>35.712020187423924</v>
      </c>
    </row>
    <row r="15" spans="2:7" ht="14.25" customHeight="1">
      <c r="B15" s="341"/>
      <c r="C15" s="199" t="s">
        <v>907</v>
      </c>
      <c r="D15" s="199" t="s">
        <v>66</v>
      </c>
      <c r="E15" s="199">
        <v>1</v>
      </c>
      <c r="F15" s="265">
        <v>42.522102288726828</v>
      </c>
      <c r="G15" s="266">
        <f t="shared" si="0"/>
        <v>42.522102288726828</v>
      </c>
    </row>
    <row r="16" spans="2:7" ht="14.25" customHeight="1">
      <c r="B16" s="341"/>
      <c r="C16" s="199" t="s">
        <v>908</v>
      </c>
      <c r="D16" s="199" t="s">
        <v>82</v>
      </c>
      <c r="E16" s="199">
        <v>1</v>
      </c>
      <c r="F16" s="265">
        <v>49.067837395339602</v>
      </c>
      <c r="G16" s="266">
        <f t="shared" si="0"/>
        <v>49.067837395339602</v>
      </c>
    </row>
    <row r="17" spans="2:7" ht="14.25" customHeight="1">
      <c r="B17" s="341"/>
      <c r="C17" s="199" t="s">
        <v>909</v>
      </c>
      <c r="D17" s="199" t="s">
        <v>68</v>
      </c>
      <c r="E17" s="199">
        <v>1</v>
      </c>
      <c r="F17" s="265">
        <v>49.067837395339602</v>
      </c>
      <c r="G17" s="266">
        <f t="shared" si="0"/>
        <v>49.067837395339602</v>
      </c>
    </row>
    <row r="18" spans="2:7" ht="14.25" customHeight="1">
      <c r="B18" s="341"/>
      <c r="C18" s="199" t="s">
        <v>910</v>
      </c>
      <c r="D18" s="199" t="s">
        <v>69</v>
      </c>
      <c r="E18" s="199">
        <v>1</v>
      </c>
      <c r="F18" s="265">
        <v>73.400348858959788</v>
      </c>
      <c r="G18" s="266">
        <f t="shared" si="0"/>
        <v>73.400348858959788</v>
      </c>
    </row>
    <row r="19" spans="2:7" ht="14.25" customHeight="1">
      <c r="B19" s="341"/>
      <c r="C19" s="199" t="s">
        <v>911</v>
      </c>
      <c r="D19" s="199" t="s">
        <v>70</v>
      </c>
      <c r="E19" s="199">
        <v>1</v>
      </c>
      <c r="F19" s="265">
        <v>91.187125215967171</v>
      </c>
      <c r="G19" s="266">
        <f t="shared" si="0"/>
        <v>91.187125215967171</v>
      </c>
    </row>
    <row r="20" spans="2:7" ht="14.25" customHeight="1">
      <c r="B20" s="341"/>
      <c r="C20" s="199" t="s">
        <v>912</v>
      </c>
      <c r="D20" s="199" t="s">
        <v>71</v>
      </c>
      <c r="E20" s="199">
        <v>1</v>
      </c>
      <c r="F20" s="265">
        <v>94.825043380988504</v>
      </c>
      <c r="G20" s="266">
        <f t="shared" si="0"/>
        <v>94.825043380988504</v>
      </c>
    </row>
    <row r="21" spans="2:7" ht="14.25" customHeight="1">
      <c r="B21" s="341"/>
      <c r="C21" s="223"/>
      <c r="D21" s="223"/>
      <c r="E21" s="223"/>
      <c r="F21" s="343"/>
      <c r="G21" s="308"/>
    </row>
    <row r="22" spans="2:7" ht="14.25" customHeight="1">
      <c r="B22" s="341"/>
      <c r="C22" s="983" t="s">
        <v>1498</v>
      </c>
      <c r="D22" s="983"/>
      <c r="E22" s="983"/>
      <c r="F22" s="983"/>
      <c r="G22" s="984"/>
    </row>
    <row r="23" spans="2:7" ht="14.25" customHeight="1">
      <c r="B23" s="341"/>
      <c r="C23" s="983"/>
      <c r="D23" s="983"/>
      <c r="E23" s="983"/>
      <c r="F23" s="983"/>
      <c r="G23" s="984"/>
    </row>
    <row r="24" spans="2:7" ht="14.25" customHeight="1">
      <c r="B24" s="349"/>
      <c r="C24" s="194" t="s">
        <v>2317</v>
      </c>
      <c r="D24" s="194" t="s">
        <v>72</v>
      </c>
      <c r="E24" s="194">
        <v>1</v>
      </c>
      <c r="F24" s="263">
        <v>136.40304926010774</v>
      </c>
      <c r="G24" s="264">
        <f t="shared" ref="G24:G27" si="1">F24*(100-$G$5)/100</f>
        <v>136.40304926010774</v>
      </c>
    </row>
    <row r="25" spans="2:7" ht="14.25" customHeight="1">
      <c r="B25" s="349"/>
      <c r="C25" s="199" t="s">
        <v>2318</v>
      </c>
      <c r="D25" s="199" t="s">
        <v>73</v>
      </c>
      <c r="E25" s="199">
        <v>1</v>
      </c>
      <c r="F25" s="265">
        <v>136.40304926010774</v>
      </c>
      <c r="G25" s="266">
        <f t="shared" si="1"/>
        <v>136.40304926010774</v>
      </c>
    </row>
    <row r="26" spans="2:7" ht="14.25" customHeight="1">
      <c r="B26" s="341"/>
      <c r="C26" s="199" t="s">
        <v>2319</v>
      </c>
      <c r="D26" s="199" t="s">
        <v>74</v>
      </c>
      <c r="E26" s="199">
        <v>1</v>
      </c>
      <c r="F26" s="265">
        <v>182.70153718726502</v>
      </c>
      <c r="G26" s="266">
        <f t="shared" si="1"/>
        <v>182.70153718726502</v>
      </c>
    </row>
    <row r="27" spans="2:7" ht="14.25" customHeight="1">
      <c r="B27" s="341"/>
      <c r="C27" s="199" t="s">
        <v>2320</v>
      </c>
      <c r="D27" s="199" t="s">
        <v>75</v>
      </c>
      <c r="E27" s="199">
        <v>1</v>
      </c>
      <c r="F27" s="265">
        <v>191.36204825139885</v>
      </c>
      <c r="G27" s="266">
        <f t="shared" si="1"/>
        <v>191.36204825139885</v>
      </c>
    </row>
    <row r="28" spans="2:7" ht="14.25" customHeight="1">
      <c r="B28" s="341"/>
      <c r="C28" s="199" t="s">
        <v>2321</v>
      </c>
      <c r="D28" s="199" t="s">
        <v>76</v>
      </c>
      <c r="E28" s="199">
        <v>1</v>
      </c>
      <c r="F28" s="265">
        <v>288.83056157928866</v>
      </c>
      <c r="G28" s="266">
        <f>F28*(100-$G$5)/100</f>
        <v>288.83056157928866</v>
      </c>
    </row>
    <row r="29" spans="2:7" ht="14.25" customHeight="1">
      <c r="B29" s="341"/>
      <c r="C29" s="131" t="s">
        <v>2322</v>
      </c>
      <c r="D29" s="131" t="s">
        <v>77</v>
      </c>
      <c r="E29" s="131">
        <v>1</v>
      </c>
      <c r="F29" s="829" t="s">
        <v>1459</v>
      </c>
      <c r="G29" s="817" t="s">
        <v>1459</v>
      </c>
    </row>
    <row r="30" spans="2:7" ht="14.25" customHeight="1">
      <c r="B30" s="341"/>
      <c r="C30" s="131" t="s">
        <v>2323</v>
      </c>
      <c r="D30" s="131" t="s">
        <v>78</v>
      </c>
      <c r="E30" s="131">
        <v>1</v>
      </c>
      <c r="F30" s="829" t="s">
        <v>1459</v>
      </c>
      <c r="G30" s="817" t="s">
        <v>1459</v>
      </c>
    </row>
    <row r="31" spans="2:7" ht="14.25" customHeight="1">
      <c r="B31" s="341"/>
      <c r="C31" s="131" t="s">
        <v>2405</v>
      </c>
      <c r="D31" s="131" t="s">
        <v>58</v>
      </c>
      <c r="E31" s="131">
        <v>1</v>
      </c>
      <c r="F31" s="829" t="s">
        <v>1459</v>
      </c>
      <c r="G31" s="817" t="s">
        <v>1459</v>
      </c>
    </row>
    <row r="32" spans="2:7" ht="14.25" customHeight="1">
      <c r="B32" s="341"/>
      <c r="C32" s="131" t="s">
        <v>2406</v>
      </c>
      <c r="D32" s="131" t="s">
        <v>79</v>
      </c>
      <c r="E32" s="131">
        <v>1</v>
      </c>
      <c r="F32" s="829" t="s">
        <v>1459</v>
      </c>
      <c r="G32" s="817" t="s">
        <v>1459</v>
      </c>
    </row>
    <row r="33" spans="2:7" ht="14.25" customHeight="1">
      <c r="B33" s="341"/>
      <c r="C33" s="131" t="s">
        <v>2407</v>
      </c>
      <c r="D33" s="131" t="s">
        <v>80</v>
      </c>
      <c r="E33" s="131">
        <v>1</v>
      </c>
      <c r="F33" s="829" t="s">
        <v>1459</v>
      </c>
      <c r="G33" s="817" t="s">
        <v>1459</v>
      </c>
    </row>
    <row r="34" spans="2:7" ht="14.25" customHeight="1">
      <c r="B34" s="341"/>
      <c r="C34" s="131" t="s">
        <v>2408</v>
      </c>
      <c r="D34" s="131" t="s">
        <v>81</v>
      </c>
      <c r="E34" s="131">
        <v>1</v>
      </c>
      <c r="F34" s="829" t="s">
        <v>1459</v>
      </c>
      <c r="G34" s="817" t="s">
        <v>1459</v>
      </c>
    </row>
    <row r="35" spans="2:7" ht="14.25" customHeight="1">
      <c r="B35" s="341"/>
      <c r="C35" s="995"/>
      <c r="D35" s="995"/>
      <c r="E35" s="995"/>
      <c r="F35" s="995"/>
      <c r="G35" s="996"/>
    </row>
    <row r="36" spans="2:7" ht="14.25" customHeight="1">
      <c r="B36" s="341"/>
      <c r="C36" s="983" t="s">
        <v>1497</v>
      </c>
      <c r="D36" s="983"/>
      <c r="E36" s="983"/>
      <c r="F36" s="983"/>
      <c r="G36" s="984"/>
    </row>
    <row r="37" spans="2:7" ht="14.25" customHeight="1">
      <c r="B37" s="341"/>
      <c r="C37" s="983"/>
      <c r="D37" s="983"/>
      <c r="E37" s="983"/>
      <c r="F37" s="983"/>
      <c r="G37" s="984"/>
    </row>
    <row r="38" spans="2:7" ht="14.25" customHeight="1">
      <c r="B38" s="349"/>
      <c r="C38" s="194" t="s">
        <v>913</v>
      </c>
      <c r="D38" s="194" t="s">
        <v>72</v>
      </c>
      <c r="E38" s="194">
        <v>1</v>
      </c>
      <c r="F38" s="263">
        <v>164.59644778711265</v>
      </c>
      <c r="G38" s="264">
        <f t="shared" ref="G38:G42" si="2">F38*(100-$G$5)/100</f>
        <v>164.59644778711265</v>
      </c>
    </row>
    <row r="39" spans="2:7" ht="14.25" customHeight="1">
      <c r="B39" s="349"/>
      <c r="C39" s="199" t="s">
        <v>914</v>
      </c>
      <c r="D39" s="199" t="s">
        <v>73</v>
      </c>
      <c r="E39" s="199">
        <v>1</v>
      </c>
      <c r="F39" s="265">
        <v>164.59644778711265</v>
      </c>
      <c r="G39" s="266">
        <f t="shared" si="2"/>
        <v>164.59644778711265</v>
      </c>
    </row>
    <row r="40" spans="2:7" ht="14.25" customHeight="1">
      <c r="B40" s="341"/>
      <c r="C40" s="199" t="s">
        <v>915</v>
      </c>
      <c r="D40" s="199" t="s">
        <v>74</v>
      </c>
      <c r="E40" s="199">
        <v>1</v>
      </c>
      <c r="F40" s="265">
        <v>232.64812998996618</v>
      </c>
      <c r="G40" s="266">
        <f t="shared" si="2"/>
        <v>232.64812998996618</v>
      </c>
    </row>
    <row r="41" spans="2:7" ht="14.25" customHeight="1">
      <c r="B41" s="341"/>
      <c r="C41" s="199" t="s">
        <v>916</v>
      </c>
      <c r="D41" s="199" t="s">
        <v>75</v>
      </c>
      <c r="E41" s="199">
        <v>1</v>
      </c>
      <c r="F41" s="265">
        <v>228.09319745983703</v>
      </c>
      <c r="G41" s="266">
        <f t="shared" si="2"/>
        <v>228.09319745983703</v>
      </c>
    </row>
    <row r="42" spans="2:7" ht="14.25" customHeight="1">
      <c r="B42" s="341"/>
      <c r="C42" s="199" t="s">
        <v>917</v>
      </c>
      <c r="D42" s="199" t="s">
        <v>76</v>
      </c>
      <c r="E42" s="199">
        <v>1</v>
      </c>
      <c r="F42" s="265">
        <v>381.50306514637185</v>
      </c>
      <c r="G42" s="266">
        <f t="shared" si="2"/>
        <v>381.50306514637191</v>
      </c>
    </row>
    <row r="43" spans="2:7" ht="14.25" customHeight="1">
      <c r="B43" s="341"/>
      <c r="C43" s="131" t="s">
        <v>918</v>
      </c>
      <c r="D43" s="131" t="s">
        <v>77</v>
      </c>
      <c r="E43" s="131">
        <v>1</v>
      </c>
      <c r="F43" s="829" t="s">
        <v>1459</v>
      </c>
      <c r="G43" s="817" t="s">
        <v>1459</v>
      </c>
    </row>
    <row r="44" spans="2:7" ht="14.25" customHeight="1">
      <c r="B44" s="341"/>
      <c r="C44" s="131" t="s">
        <v>919</v>
      </c>
      <c r="D44" s="131" t="s">
        <v>78</v>
      </c>
      <c r="E44" s="131">
        <v>1</v>
      </c>
      <c r="F44" s="829" t="s">
        <v>1459</v>
      </c>
      <c r="G44" s="817" t="s">
        <v>1459</v>
      </c>
    </row>
    <row r="45" spans="2:7" ht="14.25" customHeight="1">
      <c r="B45" s="341"/>
      <c r="C45" s="995"/>
      <c r="D45" s="995"/>
      <c r="E45" s="995"/>
      <c r="F45" s="995"/>
      <c r="G45" s="996"/>
    </row>
    <row r="46" spans="2:7" ht="14.25" customHeight="1" thickBot="1">
      <c r="B46" s="345"/>
      <c r="C46" s="1016"/>
      <c r="D46" s="1016"/>
      <c r="E46" s="1016"/>
      <c r="F46" s="1016"/>
      <c r="G46" s="1017"/>
    </row>
    <row r="47" spans="2:7" ht="14.25" customHeight="1" thickBot="1">
      <c r="B47" s="337"/>
      <c r="C47" s="338"/>
      <c r="D47" s="43"/>
      <c r="E47" s="339"/>
      <c r="F47" s="340"/>
    </row>
    <row r="48" spans="2:7" ht="14.25" customHeight="1">
      <c r="B48" s="245"/>
      <c r="C48" s="991" t="s">
        <v>1498</v>
      </c>
      <c r="D48" s="991"/>
      <c r="E48" s="991"/>
      <c r="F48" s="991"/>
      <c r="G48" s="992"/>
    </row>
    <row r="49" spans="2:10" ht="14.25" customHeight="1">
      <c r="B49" s="204"/>
      <c r="C49" s="993"/>
      <c r="D49" s="993"/>
      <c r="E49" s="993"/>
      <c r="F49" s="993"/>
      <c r="G49" s="994"/>
    </row>
    <row r="50" spans="2:10" ht="14.25" customHeight="1">
      <c r="B50" s="204"/>
      <c r="C50" s="993"/>
      <c r="D50" s="993"/>
      <c r="E50" s="993"/>
      <c r="F50" s="993"/>
      <c r="G50" s="994"/>
    </row>
    <row r="51" spans="2:10" ht="14.25" customHeight="1">
      <c r="B51" s="197" t="s">
        <v>1545</v>
      </c>
      <c r="C51" s="133">
        <v>17810200</v>
      </c>
      <c r="D51" s="133" t="s">
        <v>72</v>
      </c>
      <c r="E51" s="133">
        <v>1</v>
      </c>
      <c r="F51" s="594" t="s">
        <v>1459</v>
      </c>
      <c r="G51" s="595" t="s">
        <v>1459</v>
      </c>
    </row>
    <row r="52" spans="2:10" ht="14.25" customHeight="1">
      <c r="B52" s="197" t="s">
        <v>1522</v>
      </c>
      <c r="C52" s="131">
        <v>17810225</v>
      </c>
      <c r="D52" s="131" t="s">
        <v>73</v>
      </c>
      <c r="E52" s="131">
        <v>1</v>
      </c>
      <c r="F52" s="829" t="s">
        <v>1459</v>
      </c>
      <c r="G52" s="817" t="s">
        <v>1459</v>
      </c>
      <c r="J52" s="342"/>
    </row>
    <row r="53" spans="2:10" ht="14.25" customHeight="1">
      <c r="B53" s="341"/>
      <c r="C53" s="131">
        <v>17810250</v>
      </c>
      <c r="D53" s="131" t="s">
        <v>74</v>
      </c>
      <c r="E53" s="131">
        <v>1</v>
      </c>
      <c r="F53" s="829" t="s">
        <v>1459</v>
      </c>
      <c r="G53" s="817" t="s">
        <v>1459</v>
      </c>
      <c r="J53" s="342"/>
    </row>
    <row r="54" spans="2:10" ht="14.25" customHeight="1">
      <c r="B54" s="197"/>
      <c r="C54" s="131">
        <v>17810280</v>
      </c>
      <c r="D54" s="131" t="s">
        <v>75</v>
      </c>
      <c r="E54" s="131">
        <v>1</v>
      </c>
      <c r="F54" s="829" t="s">
        <v>1459</v>
      </c>
      <c r="G54" s="817" t="s">
        <v>1459</v>
      </c>
      <c r="J54" s="342"/>
    </row>
    <row r="55" spans="2:10" ht="14.25" customHeight="1">
      <c r="B55" s="341"/>
      <c r="C55" s="131">
        <v>17810315</v>
      </c>
      <c r="D55" s="131" t="s">
        <v>76</v>
      </c>
      <c r="E55" s="131">
        <v>1</v>
      </c>
      <c r="F55" s="829" t="s">
        <v>1459</v>
      </c>
      <c r="G55" s="817" t="s">
        <v>1459</v>
      </c>
      <c r="J55" s="342"/>
    </row>
    <row r="56" spans="2:10" ht="14.25" customHeight="1">
      <c r="B56" s="341"/>
      <c r="C56" s="131">
        <v>17810355</v>
      </c>
      <c r="D56" s="131" t="s">
        <v>77</v>
      </c>
      <c r="E56" s="131">
        <v>1</v>
      </c>
      <c r="F56" s="829" t="s">
        <v>1459</v>
      </c>
      <c r="G56" s="817" t="s">
        <v>1459</v>
      </c>
      <c r="J56" s="342"/>
    </row>
    <row r="57" spans="2:10" ht="14.25" customHeight="1">
      <c r="B57" s="341"/>
      <c r="C57" s="131">
        <v>17810400</v>
      </c>
      <c r="D57" s="131" t="s">
        <v>78</v>
      </c>
      <c r="E57" s="131">
        <v>1</v>
      </c>
      <c r="F57" s="829" t="s">
        <v>1459</v>
      </c>
      <c r="G57" s="817" t="s">
        <v>1459</v>
      </c>
      <c r="J57" s="342"/>
    </row>
    <row r="58" spans="2:10" ht="14.25" customHeight="1">
      <c r="B58" s="341"/>
      <c r="C58" s="223"/>
      <c r="D58" s="223"/>
      <c r="E58" s="223"/>
      <c r="F58" s="343"/>
      <c r="G58" s="308"/>
      <c r="J58" s="342"/>
    </row>
    <row r="59" spans="2:10" ht="14.25" customHeight="1">
      <c r="B59" s="341"/>
      <c r="C59" s="223"/>
      <c r="D59" s="223"/>
      <c r="E59" s="223"/>
      <c r="F59" s="343"/>
      <c r="G59" s="308"/>
      <c r="J59" s="342"/>
    </row>
    <row r="60" spans="2:10" ht="14.25" customHeight="1">
      <c r="B60" s="341"/>
      <c r="C60" s="223"/>
      <c r="D60" s="223"/>
      <c r="E60" s="223"/>
      <c r="F60" s="343"/>
      <c r="G60" s="308"/>
      <c r="J60" s="342"/>
    </row>
    <row r="61" spans="2:10" ht="14.25" customHeight="1">
      <c r="B61" s="341"/>
      <c r="C61" s="995"/>
      <c r="D61" s="995"/>
      <c r="E61" s="995"/>
      <c r="F61" s="995"/>
      <c r="G61" s="996"/>
      <c r="J61" s="342"/>
    </row>
    <row r="62" spans="2:10" ht="14.25" customHeight="1">
      <c r="B62" s="341"/>
      <c r="C62" s="223"/>
      <c r="D62" s="223"/>
      <c r="E62" s="223"/>
      <c r="F62" s="223"/>
      <c r="G62" s="872"/>
      <c r="J62" s="342"/>
    </row>
    <row r="63" spans="2:10" ht="14.25" customHeight="1">
      <c r="B63" s="341"/>
      <c r="C63" s="983" t="s">
        <v>1451</v>
      </c>
      <c r="D63" s="983"/>
      <c r="E63" s="983"/>
      <c r="F63" s="983"/>
      <c r="G63" s="984"/>
      <c r="J63" s="342"/>
    </row>
    <row r="64" spans="2:10" ht="14.25" customHeight="1">
      <c r="B64" s="341"/>
      <c r="C64" s="983"/>
      <c r="D64" s="983"/>
      <c r="E64" s="983"/>
      <c r="F64" s="983"/>
      <c r="G64" s="984"/>
      <c r="J64" s="342"/>
    </row>
    <row r="65" spans="2:10" ht="14.25" customHeight="1">
      <c r="B65" s="197" t="s">
        <v>1545</v>
      </c>
      <c r="C65" s="133">
        <v>17816200</v>
      </c>
      <c r="D65" s="133" t="s">
        <v>72</v>
      </c>
      <c r="E65" s="133">
        <v>1</v>
      </c>
      <c r="F65" s="594" t="s">
        <v>1459</v>
      </c>
      <c r="G65" s="595" t="s">
        <v>1459</v>
      </c>
      <c r="J65" s="342"/>
    </row>
    <row r="66" spans="2:10" ht="14.25" customHeight="1">
      <c r="B66" s="2" t="s">
        <v>1522</v>
      </c>
      <c r="C66" s="131">
        <v>17816225</v>
      </c>
      <c r="D66" s="131" t="s">
        <v>73</v>
      </c>
      <c r="E66" s="131">
        <v>1</v>
      </c>
      <c r="F66" s="829" t="s">
        <v>1459</v>
      </c>
      <c r="G66" s="817" t="s">
        <v>1459</v>
      </c>
      <c r="J66" s="342"/>
    </row>
    <row r="67" spans="2:10" ht="14.25" customHeight="1">
      <c r="B67" s="341"/>
      <c r="C67" s="131">
        <v>17816250</v>
      </c>
      <c r="D67" s="131" t="s">
        <v>74</v>
      </c>
      <c r="E67" s="131">
        <v>1</v>
      </c>
      <c r="F67" s="829" t="s">
        <v>1459</v>
      </c>
      <c r="G67" s="817" t="s">
        <v>1459</v>
      </c>
      <c r="J67" s="342"/>
    </row>
    <row r="68" spans="2:10" ht="14.25" customHeight="1">
      <c r="B68" s="341"/>
      <c r="C68" s="131">
        <v>17816280</v>
      </c>
      <c r="D68" s="131" t="s">
        <v>75</v>
      </c>
      <c r="E68" s="131">
        <v>1</v>
      </c>
      <c r="F68" s="829" t="s">
        <v>1459</v>
      </c>
      <c r="G68" s="817" t="s">
        <v>1459</v>
      </c>
      <c r="J68" s="342"/>
    </row>
    <row r="69" spans="2:10" ht="14.25" customHeight="1">
      <c r="B69" s="341"/>
      <c r="C69" s="131">
        <v>17816315</v>
      </c>
      <c r="D69" s="131" t="s">
        <v>76</v>
      </c>
      <c r="E69" s="131">
        <v>1</v>
      </c>
      <c r="F69" s="829" t="s">
        <v>1459</v>
      </c>
      <c r="G69" s="817" t="s">
        <v>1459</v>
      </c>
      <c r="J69" s="342"/>
    </row>
    <row r="70" spans="2:10" ht="14.25" customHeight="1">
      <c r="B70" s="341"/>
      <c r="C70" s="131">
        <v>17816355</v>
      </c>
      <c r="D70" s="131" t="s">
        <v>77</v>
      </c>
      <c r="E70" s="131">
        <v>1</v>
      </c>
      <c r="F70" s="829" t="s">
        <v>1459</v>
      </c>
      <c r="G70" s="817" t="s">
        <v>1459</v>
      </c>
      <c r="J70" s="342"/>
    </row>
    <row r="71" spans="2:10" ht="14.25" customHeight="1">
      <c r="B71" s="341"/>
      <c r="C71" s="131">
        <v>17816400</v>
      </c>
      <c r="D71" s="131" t="s">
        <v>78</v>
      </c>
      <c r="E71" s="131">
        <v>1</v>
      </c>
      <c r="F71" s="829" t="s">
        <v>1459</v>
      </c>
      <c r="G71" s="817" t="s">
        <v>1459</v>
      </c>
      <c r="J71" s="342"/>
    </row>
    <row r="72" spans="2:10" ht="14.25" customHeight="1">
      <c r="B72" s="341"/>
      <c r="C72" s="983" t="s">
        <v>1524</v>
      </c>
      <c r="D72" s="983"/>
      <c r="E72" s="983"/>
      <c r="F72" s="983"/>
      <c r="G72" s="984"/>
      <c r="J72" s="342"/>
    </row>
    <row r="73" spans="2:10" ht="14.25" customHeight="1">
      <c r="B73" s="341"/>
      <c r="C73" s="983"/>
      <c r="D73" s="983"/>
      <c r="E73" s="983"/>
      <c r="F73" s="983"/>
      <c r="G73" s="984"/>
      <c r="J73" s="342"/>
    </row>
    <row r="74" spans="2:10" ht="14.25" customHeight="1">
      <c r="B74" s="341"/>
      <c r="C74" s="354">
        <v>17825075</v>
      </c>
      <c r="D74" s="354" t="s">
        <v>65</v>
      </c>
      <c r="E74" s="354">
        <v>1</v>
      </c>
      <c r="F74" s="355" t="s">
        <v>1459</v>
      </c>
      <c r="G74" s="356" t="s">
        <v>1459</v>
      </c>
      <c r="J74" s="342"/>
    </row>
    <row r="75" spans="2:10" ht="14.25" customHeight="1">
      <c r="B75" s="197"/>
      <c r="C75" s="239">
        <v>17825090</v>
      </c>
      <c r="D75" s="239" t="s">
        <v>66</v>
      </c>
      <c r="E75" s="239">
        <v>1</v>
      </c>
      <c r="F75" s="294" t="s">
        <v>1459</v>
      </c>
      <c r="G75" s="295" t="s">
        <v>1459</v>
      </c>
      <c r="J75" s="342"/>
    </row>
    <row r="76" spans="2:10" ht="14.25" customHeight="1">
      <c r="B76" s="2"/>
      <c r="C76" s="239">
        <v>17825110</v>
      </c>
      <c r="D76" s="239" t="s">
        <v>67</v>
      </c>
      <c r="E76" s="239">
        <v>1</v>
      </c>
      <c r="F76" s="294" t="s">
        <v>1459</v>
      </c>
      <c r="G76" s="295" t="s">
        <v>1459</v>
      </c>
      <c r="J76" s="342"/>
    </row>
    <row r="77" spans="2:10" ht="14.25" customHeight="1">
      <c r="B77" s="846"/>
      <c r="C77" s="239">
        <v>17825125</v>
      </c>
      <c r="D77" s="239" t="s">
        <v>68</v>
      </c>
      <c r="E77" s="239">
        <v>1</v>
      </c>
      <c r="F77" s="294" t="s">
        <v>1459</v>
      </c>
      <c r="G77" s="295" t="s">
        <v>1459</v>
      </c>
      <c r="J77" s="342"/>
    </row>
    <row r="78" spans="2:10" ht="14.25" customHeight="1">
      <c r="B78" s="846"/>
      <c r="C78" s="239">
        <v>17825140</v>
      </c>
      <c r="D78" s="239" t="s">
        <v>69</v>
      </c>
      <c r="E78" s="239">
        <v>1</v>
      </c>
      <c r="F78" s="294" t="s">
        <v>1459</v>
      </c>
      <c r="G78" s="295" t="s">
        <v>1459</v>
      </c>
      <c r="J78" s="342"/>
    </row>
    <row r="79" spans="2:10" ht="14.25" customHeight="1">
      <c r="B79" s="846"/>
      <c r="C79" s="239">
        <v>17825160</v>
      </c>
      <c r="D79" s="239" t="s">
        <v>70</v>
      </c>
      <c r="E79" s="239">
        <v>1</v>
      </c>
      <c r="F79" s="294" t="s">
        <v>1459</v>
      </c>
      <c r="G79" s="295" t="s">
        <v>1459</v>
      </c>
      <c r="J79" s="342"/>
    </row>
    <row r="80" spans="2:10" ht="14.25" customHeight="1">
      <c r="B80" s="846"/>
      <c r="C80" s="995"/>
      <c r="D80" s="995"/>
      <c r="E80" s="995"/>
      <c r="F80" s="995"/>
      <c r="G80" s="996"/>
      <c r="J80" s="342"/>
    </row>
    <row r="81" spans="2:10" ht="14.25" customHeight="1" thickBot="1">
      <c r="B81" s="345"/>
      <c r="C81" s="230"/>
      <c r="D81" s="230"/>
      <c r="E81" s="230"/>
      <c r="F81" s="346"/>
      <c r="G81" s="347"/>
      <c r="J81" s="342"/>
    </row>
    <row r="82" spans="2:10" ht="9.9499999999999993" customHeight="1" thickBot="1">
      <c r="B82" s="350"/>
      <c r="C82" s="235"/>
      <c r="D82" s="235"/>
      <c r="E82" s="235"/>
      <c r="F82" s="353"/>
      <c r="G82" s="353"/>
      <c r="J82" s="342"/>
    </row>
    <row r="83" spans="2:10" ht="14.25" customHeight="1">
      <c r="B83" s="348"/>
      <c r="C83" s="981" t="s">
        <v>1523</v>
      </c>
      <c r="D83" s="981"/>
      <c r="E83" s="981"/>
      <c r="F83" s="981"/>
      <c r="G83" s="982"/>
      <c r="J83" s="342"/>
    </row>
    <row r="84" spans="2:10" ht="14.25" customHeight="1">
      <c r="B84" s="349"/>
      <c r="C84" s="983"/>
      <c r="D84" s="983"/>
      <c r="E84" s="983"/>
      <c r="F84" s="983"/>
      <c r="G84" s="984"/>
      <c r="J84" s="342"/>
    </row>
    <row r="85" spans="2:10" ht="14.25" customHeight="1">
      <c r="B85" s="349"/>
      <c r="C85" s="354" t="s">
        <v>1525</v>
      </c>
      <c r="D85" s="354" t="s">
        <v>59</v>
      </c>
      <c r="E85" s="354">
        <v>1</v>
      </c>
      <c r="F85" s="355" t="s">
        <v>1459</v>
      </c>
      <c r="G85" s="356" t="s">
        <v>1459</v>
      </c>
      <c r="J85" s="342"/>
    </row>
    <row r="86" spans="2:10" ht="14.25" customHeight="1">
      <c r="B86" s="197" t="s">
        <v>1549</v>
      </c>
      <c r="C86" s="239" t="s">
        <v>1526</v>
      </c>
      <c r="D86" s="239" t="s">
        <v>60</v>
      </c>
      <c r="E86" s="239">
        <v>1</v>
      </c>
      <c r="F86" s="294" t="s">
        <v>1459</v>
      </c>
      <c r="G86" s="295" t="s">
        <v>1459</v>
      </c>
      <c r="J86" s="342"/>
    </row>
    <row r="87" spans="2:10" ht="14.25" customHeight="1">
      <c r="B87" s="197" t="s">
        <v>1527</v>
      </c>
      <c r="C87" s="354" t="s">
        <v>1528</v>
      </c>
      <c r="D87" s="354" t="s">
        <v>61</v>
      </c>
      <c r="E87" s="354">
        <v>1</v>
      </c>
      <c r="F87" s="355" t="s">
        <v>1459</v>
      </c>
      <c r="G87" s="356" t="s">
        <v>1459</v>
      </c>
      <c r="J87" s="342"/>
    </row>
    <row r="88" spans="2:10" ht="14.25" customHeight="1">
      <c r="B88" s="341"/>
      <c r="C88" s="354" t="s">
        <v>1529</v>
      </c>
      <c r="D88" s="354" t="s">
        <v>62</v>
      </c>
      <c r="E88" s="354">
        <v>1</v>
      </c>
      <c r="F88" s="294" t="s">
        <v>1459</v>
      </c>
      <c r="G88" s="295" t="s">
        <v>1459</v>
      </c>
      <c r="J88" s="342"/>
    </row>
    <row r="89" spans="2:10" ht="14.25" customHeight="1">
      <c r="B89" s="341"/>
      <c r="C89" s="354" t="s">
        <v>1530</v>
      </c>
      <c r="D89" s="354" t="s">
        <v>63</v>
      </c>
      <c r="E89" s="354">
        <v>1</v>
      </c>
      <c r="F89" s="355" t="s">
        <v>1459</v>
      </c>
      <c r="G89" s="356" t="s">
        <v>1459</v>
      </c>
      <c r="J89" s="342"/>
    </row>
    <row r="90" spans="2:10" ht="14.25" customHeight="1">
      <c r="B90" s="341"/>
      <c r="C90" s="354" t="s">
        <v>1531</v>
      </c>
      <c r="D90" s="354" t="s">
        <v>64</v>
      </c>
      <c r="E90" s="354">
        <v>1</v>
      </c>
      <c r="F90" s="294" t="s">
        <v>1459</v>
      </c>
      <c r="G90" s="295" t="s">
        <v>1459</v>
      </c>
      <c r="J90" s="342"/>
    </row>
    <row r="91" spans="2:10" ht="14.25" customHeight="1">
      <c r="B91" s="341"/>
      <c r="C91" s="354" t="s">
        <v>1532</v>
      </c>
      <c r="D91" s="354" t="s">
        <v>65</v>
      </c>
      <c r="E91" s="354">
        <v>1</v>
      </c>
      <c r="F91" s="355" t="s">
        <v>1459</v>
      </c>
      <c r="G91" s="356" t="s">
        <v>1459</v>
      </c>
      <c r="J91" s="342"/>
    </row>
    <row r="92" spans="2:10" ht="14.25" customHeight="1">
      <c r="B92" s="341"/>
      <c r="C92" s="354" t="s">
        <v>1533</v>
      </c>
      <c r="D92" s="354" t="s">
        <v>66</v>
      </c>
      <c r="E92" s="354">
        <v>1</v>
      </c>
      <c r="F92" s="294" t="s">
        <v>1459</v>
      </c>
      <c r="G92" s="295" t="s">
        <v>1459</v>
      </c>
      <c r="J92" s="342"/>
    </row>
    <row r="93" spans="2:10" ht="14.25" customHeight="1">
      <c r="B93" s="341"/>
      <c r="C93" s="354" t="s">
        <v>1534</v>
      </c>
      <c r="D93" s="354" t="s">
        <v>82</v>
      </c>
      <c r="E93" s="354">
        <v>1</v>
      </c>
      <c r="F93" s="355" t="s">
        <v>1459</v>
      </c>
      <c r="G93" s="356" t="s">
        <v>1459</v>
      </c>
      <c r="J93" s="342"/>
    </row>
    <row r="94" spans="2:10" ht="14.25" customHeight="1">
      <c r="B94" s="341"/>
      <c r="C94" s="354" t="s">
        <v>1535</v>
      </c>
      <c r="D94" s="354" t="s">
        <v>68</v>
      </c>
      <c r="E94" s="354">
        <v>1</v>
      </c>
      <c r="F94" s="294" t="s">
        <v>1459</v>
      </c>
      <c r="G94" s="295" t="s">
        <v>1459</v>
      </c>
      <c r="J94" s="342"/>
    </row>
    <row r="95" spans="2:10" ht="14.25" customHeight="1">
      <c r="B95" s="341"/>
      <c r="C95" s="354" t="s">
        <v>1536</v>
      </c>
      <c r="D95" s="354" t="s">
        <v>69</v>
      </c>
      <c r="E95" s="354">
        <v>1</v>
      </c>
      <c r="F95" s="355" t="s">
        <v>1459</v>
      </c>
      <c r="G95" s="356" t="s">
        <v>1459</v>
      </c>
      <c r="J95" s="342"/>
    </row>
    <row r="96" spans="2:10" ht="14.25" customHeight="1">
      <c r="B96" s="341"/>
      <c r="C96" s="354" t="s">
        <v>1537</v>
      </c>
      <c r="D96" s="354" t="s">
        <v>70</v>
      </c>
      <c r="E96" s="354">
        <v>1</v>
      </c>
      <c r="F96" s="294" t="s">
        <v>1459</v>
      </c>
      <c r="G96" s="295" t="s">
        <v>1459</v>
      </c>
      <c r="J96" s="342"/>
    </row>
    <row r="97" spans="2:10" ht="14.25" customHeight="1">
      <c r="B97" s="341"/>
      <c r="C97" s="354" t="s">
        <v>1538</v>
      </c>
      <c r="D97" s="354" t="s">
        <v>71</v>
      </c>
      <c r="E97" s="354">
        <v>1</v>
      </c>
      <c r="F97" s="294" t="s">
        <v>1459</v>
      </c>
      <c r="G97" s="295" t="s">
        <v>1459</v>
      </c>
      <c r="J97" s="342"/>
    </row>
    <row r="98" spans="2:10" ht="14.25" customHeight="1">
      <c r="B98" s="341"/>
      <c r="C98" s="995"/>
      <c r="D98" s="995"/>
      <c r="E98" s="995"/>
      <c r="F98" s="995"/>
      <c r="G98" s="996"/>
      <c r="J98" s="342"/>
    </row>
    <row r="99" spans="2:10" ht="14.25" customHeight="1">
      <c r="B99" s="341"/>
      <c r="C99" s="983" t="s">
        <v>1498</v>
      </c>
      <c r="D99" s="983"/>
      <c r="E99" s="983"/>
      <c r="F99" s="983"/>
      <c r="G99" s="984"/>
      <c r="J99" s="342"/>
    </row>
    <row r="100" spans="2:10" ht="14.25" customHeight="1">
      <c r="B100" s="341"/>
      <c r="C100" s="997"/>
      <c r="D100" s="997"/>
      <c r="E100" s="997"/>
      <c r="F100" s="997"/>
      <c r="G100" s="998"/>
      <c r="J100" s="342"/>
    </row>
    <row r="101" spans="2:10" ht="14.25" customHeight="1">
      <c r="B101" s="341"/>
      <c r="C101" s="354" t="s">
        <v>1539</v>
      </c>
      <c r="D101" s="354" t="s">
        <v>72</v>
      </c>
      <c r="E101" s="354">
        <v>1</v>
      </c>
      <c r="F101" s="355" t="s">
        <v>1459</v>
      </c>
      <c r="G101" s="356" t="s">
        <v>1459</v>
      </c>
      <c r="J101" s="342"/>
    </row>
    <row r="102" spans="2:10" ht="14.25" customHeight="1">
      <c r="B102" s="197"/>
      <c r="C102" s="239" t="s">
        <v>1540</v>
      </c>
      <c r="D102" s="239" t="s">
        <v>73</v>
      </c>
      <c r="E102" s="239">
        <v>1</v>
      </c>
      <c r="F102" s="294" t="s">
        <v>1459</v>
      </c>
      <c r="G102" s="295" t="s">
        <v>1459</v>
      </c>
      <c r="J102" s="342"/>
    </row>
    <row r="103" spans="2:10" ht="14.25" customHeight="1">
      <c r="B103" s="2"/>
      <c r="C103" s="239" t="s">
        <v>1541</v>
      </c>
      <c r="D103" s="239" t="s">
        <v>74</v>
      </c>
      <c r="E103" s="239">
        <v>1</v>
      </c>
      <c r="F103" s="355" t="s">
        <v>1459</v>
      </c>
      <c r="G103" s="356" t="s">
        <v>1459</v>
      </c>
      <c r="J103" s="342"/>
    </row>
    <row r="104" spans="2:10" ht="14.25" customHeight="1">
      <c r="B104" s="846"/>
      <c r="C104" s="239" t="s">
        <v>1542</v>
      </c>
      <c r="D104" s="239" t="s">
        <v>75</v>
      </c>
      <c r="E104" s="239">
        <v>1</v>
      </c>
      <c r="F104" s="294" t="s">
        <v>1459</v>
      </c>
      <c r="G104" s="295" t="s">
        <v>1459</v>
      </c>
      <c r="J104" s="342"/>
    </row>
    <row r="105" spans="2:10" ht="14.25" customHeight="1">
      <c r="B105" s="846"/>
      <c r="C105" s="239" t="s">
        <v>1543</v>
      </c>
      <c r="D105" s="239" t="s">
        <v>76</v>
      </c>
      <c r="E105" s="239">
        <v>1</v>
      </c>
      <c r="F105" s="355" t="s">
        <v>1459</v>
      </c>
      <c r="G105" s="356" t="s">
        <v>1459</v>
      </c>
      <c r="J105" s="342"/>
    </row>
    <row r="106" spans="2:10" ht="14.25" customHeight="1">
      <c r="B106" s="341"/>
      <c r="C106" s="223"/>
      <c r="D106" s="223"/>
      <c r="E106" s="223"/>
      <c r="F106" s="343"/>
      <c r="G106" s="344"/>
      <c r="J106" s="342"/>
    </row>
    <row r="107" spans="2:10" ht="14.25" customHeight="1" thickBot="1">
      <c r="B107" s="345"/>
      <c r="C107" s="230"/>
      <c r="D107" s="230"/>
      <c r="E107" s="230"/>
      <c r="F107" s="346"/>
      <c r="G107" s="347"/>
      <c r="J107" s="342"/>
    </row>
    <row r="108" spans="2:10" ht="14.25" customHeight="1">
      <c r="B108" s="350"/>
      <c r="C108" s="257"/>
      <c r="D108" s="235"/>
      <c r="E108" s="257"/>
      <c r="F108" s="351"/>
      <c r="G108" s="352"/>
      <c r="J108" s="342"/>
    </row>
  </sheetData>
  <mergeCells count="21">
    <mergeCell ref="C83:G84"/>
    <mergeCell ref="C98:G98"/>
    <mergeCell ref="C99:G100"/>
    <mergeCell ref="C80:G80"/>
    <mergeCell ref="B2:G2"/>
    <mergeCell ref="B3:B5"/>
    <mergeCell ref="C3:C5"/>
    <mergeCell ref="D3:D5"/>
    <mergeCell ref="E3:E5"/>
    <mergeCell ref="F3:F5"/>
    <mergeCell ref="G3:G4"/>
    <mergeCell ref="C61:G61"/>
    <mergeCell ref="C72:G73"/>
    <mergeCell ref="C46:G46"/>
    <mergeCell ref="C48:G50"/>
    <mergeCell ref="C63:G64"/>
    <mergeCell ref="C7:G8"/>
    <mergeCell ref="C22:G23"/>
    <mergeCell ref="C35:G35"/>
    <mergeCell ref="C36:G37"/>
    <mergeCell ref="C45:G45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&amp;"-,Tučné"CLEVELINGS s.r.o.&amp;"-,Obyčejné"
Míškovice 238
768 52 Míškovice
Czech Republic&amp;C&amp;G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List6">
    <tabColor theme="2"/>
  </sheetPr>
  <dimension ref="B1:T30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357" customWidth="1"/>
    <col min="2" max="2" width="38.7109375" style="358" customWidth="1"/>
    <col min="3" max="3" width="10.85546875" style="359" customWidth="1"/>
    <col min="4" max="4" width="16.42578125" style="360" customWidth="1"/>
    <col min="5" max="5" width="15.28515625" style="357" customWidth="1"/>
    <col min="6" max="6" width="14.28515625" style="706" customWidth="1"/>
    <col min="7" max="7" width="14.28515625" style="362" customWidth="1"/>
    <col min="8" max="8" width="2.140625" style="357" customWidth="1"/>
    <col min="9" max="9" width="13.7109375" style="357" bestFit="1" customWidth="1"/>
    <col min="10" max="16384" width="9.140625" style="357"/>
  </cols>
  <sheetData>
    <row r="1" spans="2:10" ht="12.75" customHeight="1"/>
    <row r="2" spans="2:10" ht="20.85" customHeight="1">
      <c r="B2" s="1067" t="s">
        <v>2297</v>
      </c>
      <c r="C2" s="1068"/>
      <c r="D2" s="1068"/>
      <c r="E2" s="1068"/>
      <c r="F2" s="1068"/>
      <c r="G2" s="1069"/>
      <c r="H2" s="363"/>
    </row>
    <row r="3" spans="2:10" ht="14.25" customHeight="1">
      <c r="B3" s="1070" t="s">
        <v>2038</v>
      </c>
      <c r="C3" s="1073" t="s">
        <v>1571</v>
      </c>
      <c r="D3" s="1076" t="s">
        <v>1460</v>
      </c>
      <c r="E3" s="1076"/>
      <c r="F3" s="1079" t="s">
        <v>2039</v>
      </c>
      <c r="G3" s="1082" t="s">
        <v>2040</v>
      </c>
    </row>
    <row r="4" spans="2:10" ht="14.25" customHeight="1">
      <c r="B4" s="1071"/>
      <c r="C4" s="1074"/>
      <c r="D4" s="1077"/>
      <c r="E4" s="1077"/>
      <c r="F4" s="1080"/>
      <c r="G4" s="1083"/>
    </row>
    <row r="5" spans="2:10" ht="14.25" customHeight="1">
      <c r="B5" s="1072"/>
      <c r="C5" s="1075"/>
      <c r="D5" s="1078"/>
      <c r="E5" s="1078"/>
      <c r="F5" s="1081"/>
      <c r="G5" s="636">
        <v>0</v>
      </c>
    </row>
    <row r="6" spans="2:10" ht="9.9499999999999993" customHeight="1" thickBot="1">
      <c r="B6" s="364"/>
      <c r="C6" s="365"/>
      <c r="D6" s="366"/>
      <c r="E6" s="366"/>
      <c r="F6" s="707"/>
      <c r="G6" s="368"/>
    </row>
    <row r="7" spans="2:10" ht="14.25" customHeight="1">
      <c r="B7" s="708"/>
      <c r="C7" s="402"/>
      <c r="D7" s="402"/>
      <c r="E7" s="402"/>
      <c r="F7" s="404"/>
      <c r="G7" s="709"/>
    </row>
    <row r="8" spans="2:10" ht="14.25" customHeight="1">
      <c r="B8" s="710" t="s">
        <v>2041</v>
      </c>
      <c r="C8" s="406"/>
      <c r="D8" s="406"/>
      <c r="E8" s="406"/>
      <c r="F8" s="408"/>
      <c r="G8" s="711"/>
    </row>
    <row r="9" spans="2:10" ht="14.25" customHeight="1">
      <c r="B9" s="414"/>
      <c r="C9" s="1065" t="s">
        <v>1987</v>
      </c>
      <c r="D9" s="1048" t="s">
        <v>2410</v>
      </c>
      <c r="E9" s="1048"/>
      <c r="F9" s="1061">
        <v>1595</v>
      </c>
      <c r="G9" s="1063">
        <f>F9*(100-$G$5)/100</f>
        <v>1595</v>
      </c>
    </row>
    <row r="10" spans="2:10" ht="14.25" customHeight="1">
      <c r="B10" s="379"/>
      <c r="C10" s="1065"/>
      <c r="D10" s="1048"/>
      <c r="E10" s="1048"/>
      <c r="F10" s="1061"/>
      <c r="G10" s="1063"/>
      <c r="I10" s="380"/>
      <c r="J10" s="859"/>
    </row>
    <row r="11" spans="2:10" ht="14.25" customHeight="1">
      <c r="B11" s="379"/>
      <c r="C11" s="1066"/>
      <c r="D11" s="1049"/>
      <c r="E11" s="1049"/>
      <c r="F11" s="1062"/>
      <c r="G11" s="1064"/>
      <c r="I11" s="380"/>
      <c r="J11" s="859"/>
    </row>
    <row r="12" spans="2:10" ht="14.25" customHeight="1">
      <c r="B12" s="379"/>
      <c r="C12" s="1050" t="s">
        <v>2409</v>
      </c>
      <c r="D12" s="1052" t="s">
        <v>2411</v>
      </c>
      <c r="E12" s="1052"/>
      <c r="F12" s="1084">
        <v>1615</v>
      </c>
      <c r="G12" s="1085">
        <f>F12*(100-$G$5)/100</f>
        <v>1615</v>
      </c>
      <c r="I12" s="380"/>
      <c r="J12" s="859"/>
    </row>
    <row r="13" spans="2:10" ht="14.25" customHeight="1">
      <c r="B13" s="379"/>
      <c r="C13" s="1059"/>
      <c r="D13" s="1048"/>
      <c r="E13" s="1048"/>
      <c r="F13" s="1061"/>
      <c r="G13" s="1063"/>
      <c r="I13" s="380"/>
      <c r="J13" s="859"/>
    </row>
    <row r="14" spans="2:10" ht="14.25" customHeight="1">
      <c r="B14" s="379"/>
      <c r="C14" s="1060"/>
      <c r="D14" s="1049"/>
      <c r="E14" s="1049"/>
      <c r="F14" s="1062"/>
      <c r="G14" s="1064"/>
      <c r="I14" s="380"/>
      <c r="J14" s="859"/>
    </row>
    <row r="15" spans="2:10" ht="14.25" customHeight="1" thickBot="1">
      <c r="B15" s="381"/>
      <c r="C15" s="862"/>
      <c r="D15" s="880"/>
      <c r="E15" s="880"/>
      <c r="F15" s="881"/>
      <c r="G15" s="882"/>
      <c r="I15" s="380"/>
      <c r="J15" s="859"/>
    </row>
    <row r="16" spans="2:10" ht="9.9499999999999993" customHeight="1" thickBot="1">
      <c r="B16" s="364"/>
      <c r="C16" s="365"/>
      <c r="D16" s="366"/>
      <c r="E16" s="366"/>
      <c r="F16" s="707"/>
      <c r="G16" s="368"/>
      <c r="I16" s="380"/>
      <c r="J16" s="859"/>
    </row>
    <row r="17" spans="2:10" ht="14.25" customHeight="1">
      <c r="B17" s="714"/>
      <c r="C17" s="715"/>
      <c r="D17" s="716"/>
      <c r="E17" s="716"/>
      <c r="F17" s="717"/>
      <c r="G17" s="718"/>
      <c r="I17" s="380"/>
      <c r="J17" s="859"/>
    </row>
    <row r="18" spans="2:10" ht="14.25" customHeight="1">
      <c r="B18" s="719" t="s">
        <v>2042</v>
      </c>
      <c r="C18" s="375"/>
      <c r="D18" s="376"/>
      <c r="E18" s="376"/>
      <c r="F18" s="720"/>
      <c r="G18" s="721"/>
      <c r="I18" s="380"/>
      <c r="J18" s="859"/>
    </row>
    <row r="19" spans="2:10" ht="14.25" customHeight="1">
      <c r="B19" s="374"/>
      <c r="C19" s="375"/>
      <c r="D19" s="376"/>
      <c r="E19" s="377"/>
      <c r="F19" s="722"/>
      <c r="G19" s="378"/>
      <c r="I19" s="380"/>
      <c r="J19" s="859"/>
    </row>
    <row r="20" spans="2:10" ht="14.25" customHeight="1">
      <c r="B20" s="379"/>
      <c r="C20" s="1059" t="s">
        <v>1988</v>
      </c>
      <c r="D20" s="1048" t="s">
        <v>2043</v>
      </c>
      <c r="E20" s="1048"/>
      <c r="F20" s="1061">
        <v>1688</v>
      </c>
      <c r="G20" s="1063">
        <f>F20*(100-$G$5)/100</f>
        <v>1688</v>
      </c>
      <c r="I20" s="380"/>
      <c r="J20" s="859"/>
    </row>
    <row r="21" spans="2:10" ht="14.25" customHeight="1">
      <c r="B21" s="379"/>
      <c r="C21" s="1059"/>
      <c r="D21" s="1048"/>
      <c r="E21" s="1048"/>
      <c r="F21" s="1061"/>
      <c r="G21" s="1063"/>
      <c r="I21" s="380"/>
      <c r="J21" s="859"/>
    </row>
    <row r="22" spans="2:10" ht="14.25" customHeight="1">
      <c r="B22" s="379"/>
      <c r="C22" s="1060"/>
      <c r="D22" s="1049"/>
      <c r="E22" s="1049"/>
      <c r="F22" s="1062"/>
      <c r="G22" s="1064"/>
      <c r="I22" s="380"/>
      <c r="J22" s="859"/>
    </row>
    <row r="23" spans="2:10" ht="14.25" customHeight="1">
      <c r="B23" s="379"/>
      <c r="C23" s="406"/>
      <c r="D23" s="406"/>
      <c r="E23" s="406"/>
      <c r="F23" s="406"/>
      <c r="G23" s="711"/>
      <c r="I23" s="380"/>
      <c r="J23" s="859"/>
    </row>
    <row r="24" spans="2:10" ht="14.25" customHeight="1" thickBot="1">
      <c r="B24" s="381"/>
      <c r="C24" s="862"/>
      <c r="D24" s="862"/>
      <c r="E24" s="862"/>
      <c r="F24" s="862"/>
      <c r="G24" s="863"/>
      <c r="I24" s="380"/>
      <c r="J24" s="859"/>
    </row>
    <row r="25" spans="2:10" ht="9.9499999999999993" customHeight="1" thickBot="1">
      <c r="B25" s="364"/>
      <c r="C25" s="365"/>
      <c r="D25" s="366"/>
      <c r="E25" s="366"/>
      <c r="F25" s="707"/>
      <c r="G25" s="368"/>
      <c r="I25" s="380"/>
      <c r="J25" s="859"/>
    </row>
    <row r="26" spans="2:10" ht="14.25" customHeight="1">
      <c r="B26" s="714"/>
      <c r="C26" s="715"/>
      <c r="D26" s="716"/>
      <c r="E26" s="716"/>
      <c r="F26" s="717"/>
      <c r="G26" s="718"/>
      <c r="I26" s="380"/>
      <c r="J26" s="859"/>
    </row>
    <row r="27" spans="2:10" ht="14.25" customHeight="1">
      <c r="B27" s="719" t="s">
        <v>1699</v>
      </c>
      <c r="C27" s="375"/>
      <c r="D27" s="376"/>
      <c r="E27" s="376"/>
      <c r="F27" s="720"/>
      <c r="G27" s="721"/>
      <c r="I27" s="380"/>
      <c r="J27" s="859"/>
    </row>
    <row r="28" spans="2:10" ht="14.25" customHeight="1">
      <c r="B28" s="374"/>
      <c r="C28" s="375"/>
      <c r="D28" s="376"/>
      <c r="E28" s="377"/>
      <c r="F28" s="722"/>
      <c r="G28" s="378"/>
      <c r="I28" s="380"/>
      <c r="J28" s="859"/>
    </row>
    <row r="29" spans="2:10" ht="14.25" customHeight="1">
      <c r="B29" s="379"/>
      <c r="C29" s="1059" t="s">
        <v>1989</v>
      </c>
      <c r="D29" s="1048" t="s">
        <v>2044</v>
      </c>
      <c r="E29" s="1048"/>
      <c r="F29" s="1061">
        <v>2485</v>
      </c>
      <c r="G29" s="1063">
        <f>F29*(100-$G$5)/100</f>
        <v>2485</v>
      </c>
      <c r="I29" s="380"/>
      <c r="J29" s="859"/>
    </row>
    <row r="30" spans="2:10" ht="14.25" customHeight="1">
      <c r="B30" s="379"/>
      <c r="C30" s="1059"/>
      <c r="D30" s="1048"/>
      <c r="E30" s="1048"/>
      <c r="F30" s="1061"/>
      <c r="G30" s="1063"/>
      <c r="I30" s="380"/>
      <c r="J30" s="859"/>
    </row>
    <row r="31" spans="2:10" ht="14.25" customHeight="1">
      <c r="B31" s="379"/>
      <c r="C31" s="1060"/>
      <c r="D31" s="1049"/>
      <c r="E31" s="1049"/>
      <c r="F31" s="1062"/>
      <c r="G31" s="1064"/>
      <c r="I31" s="380"/>
      <c r="J31" s="859"/>
    </row>
    <row r="32" spans="2:10" ht="14.25" customHeight="1">
      <c r="B32" s="414"/>
      <c r="C32" s="858"/>
      <c r="D32" s="858"/>
      <c r="E32" s="858"/>
      <c r="F32" s="858"/>
      <c r="G32" s="864"/>
      <c r="I32" s="380"/>
      <c r="J32" s="859"/>
    </row>
    <row r="33" spans="2:20" ht="14.25" customHeight="1" thickBot="1">
      <c r="B33" s="417"/>
      <c r="C33" s="862"/>
      <c r="D33" s="862"/>
      <c r="E33" s="862"/>
      <c r="F33" s="862"/>
      <c r="G33" s="863"/>
      <c r="I33" s="380"/>
      <c r="J33" s="859"/>
    </row>
    <row r="34" spans="2:20" ht="9.9499999999999993" customHeight="1" thickBot="1">
      <c r="B34" s="364"/>
      <c r="C34" s="365"/>
      <c r="D34" s="366"/>
      <c r="E34" s="366"/>
      <c r="F34" s="707"/>
      <c r="G34" s="368"/>
      <c r="I34" s="380"/>
      <c r="J34" s="859"/>
    </row>
    <row r="35" spans="2:20" ht="14.25" customHeight="1">
      <c r="B35" s="714"/>
      <c r="C35" s="723"/>
      <c r="D35" s="724"/>
      <c r="E35" s="724"/>
      <c r="F35" s="725"/>
      <c r="G35" s="726"/>
      <c r="I35" s="380"/>
      <c r="J35" s="859"/>
    </row>
    <row r="36" spans="2:20" ht="14.25" customHeight="1">
      <c r="B36" s="719" t="s">
        <v>2294</v>
      </c>
      <c r="C36" s="375"/>
      <c r="D36" s="376"/>
      <c r="E36" s="376"/>
      <c r="F36" s="720"/>
      <c r="G36" s="721"/>
      <c r="I36" s="380"/>
      <c r="J36" s="859"/>
    </row>
    <row r="37" spans="2:20" s="695" customFormat="1" ht="14.25" customHeight="1">
      <c r="B37" s="374"/>
      <c r="C37" s="375"/>
      <c r="D37" s="376"/>
      <c r="E37" s="377"/>
      <c r="F37" s="722"/>
      <c r="G37" s="378"/>
      <c r="I37" s="380"/>
      <c r="J37" s="859"/>
      <c r="K37" s="357"/>
      <c r="L37" s="357"/>
      <c r="M37" s="357"/>
      <c r="N37" s="357"/>
      <c r="O37" s="357"/>
      <c r="P37" s="357"/>
      <c r="Q37" s="357"/>
      <c r="R37" s="357"/>
      <c r="S37" s="357"/>
      <c r="T37" s="357"/>
    </row>
    <row r="38" spans="2:20" ht="14.25" customHeight="1">
      <c r="B38" s="414"/>
      <c r="C38" s="1059" t="s">
        <v>1990</v>
      </c>
      <c r="D38" s="1048" t="s">
        <v>2295</v>
      </c>
      <c r="E38" s="1048"/>
      <c r="F38" s="1061">
        <v>4471</v>
      </c>
      <c r="G38" s="1063">
        <f>F38*(100-$G$5)/100</f>
        <v>4471</v>
      </c>
      <c r="I38" s="380"/>
      <c r="J38" s="859"/>
    </row>
    <row r="39" spans="2:20" ht="14.25" customHeight="1">
      <c r="B39" s="414"/>
      <c r="C39" s="1059"/>
      <c r="D39" s="1048"/>
      <c r="E39" s="1048"/>
      <c r="F39" s="1061"/>
      <c r="G39" s="1063"/>
      <c r="I39" s="380"/>
      <c r="J39" s="859"/>
    </row>
    <row r="40" spans="2:20" ht="14.25" customHeight="1">
      <c r="B40" s="414"/>
      <c r="C40" s="1060"/>
      <c r="D40" s="1049"/>
      <c r="E40" s="1049"/>
      <c r="F40" s="1062"/>
      <c r="G40" s="1064"/>
      <c r="I40" s="380"/>
      <c r="J40" s="859"/>
    </row>
    <row r="41" spans="2:20" ht="14.25" customHeight="1">
      <c r="B41" s="414"/>
      <c r="C41" s="406"/>
      <c r="D41" s="406"/>
      <c r="E41" s="406"/>
      <c r="F41" s="406"/>
      <c r="G41" s="711"/>
      <c r="I41" s="380"/>
      <c r="J41" s="859"/>
    </row>
    <row r="42" spans="2:20" ht="14.25" customHeight="1" thickBot="1">
      <c r="B42" s="417"/>
      <c r="C42" s="862"/>
      <c r="D42" s="862"/>
      <c r="E42" s="862"/>
      <c r="F42" s="862"/>
      <c r="G42" s="863"/>
      <c r="I42" s="380"/>
      <c r="J42" s="859"/>
    </row>
    <row r="43" spans="2:20" ht="9.9499999999999993" customHeight="1" thickBot="1">
      <c r="B43" s="382"/>
      <c r="C43" s="383"/>
      <c r="D43" s="383"/>
      <c r="E43" s="383"/>
      <c r="F43" s="364"/>
      <c r="G43" s="383"/>
      <c r="I43" s="380"/>
      <c r="J43" s="859"/>
    </row>
    <row r="44" spans="2:20" ht="14.25" customHeight="1">
      <c r="B44" s="392"/>
      <c r="C44" s="727"/>
      <c r="D44" s="727"/>
      <c r="E44" s="727"/>
      <c r="F44" s="403"/>
      <c r="G44" s="728"/>
      <c r="I44" s="380"/>
      <c r="J44" s="859"/>
    </row>
    <row r="45" spans="2:20" ht="14.25" customHeight="1">
      <c r="B45" s="393" t="s">
        <v>2045</v>
      </c>
      <c r="C45" s="729"/>
      <c r="D45" s="415"/>
      <c r="E45" s="415"/>
      <c r="F45" s="407"/>
      <c r="G45" s="416"/>
      <c r="I45" s="380"/>
      <c r="J45" s="859"/>
    </row>
    <row r="46" spans="2:20" ht="14.25" customHeight="1">
      <c r="B46" s="414"/>
      <c r="C46" s="415"/>
      <c r="D46" s="415"/>
      <c r="E46" s="415"/>
      <c r="F46" s="407"/>
      <c r="G46" s="416"/>
      <c r="I46" s="380"/>
      <c r="J46" s="859"/>
    </row>
    <row r="47" spans="2:20" ht="14.25" customHeight="1">
      <c r="B47" s="414"/>
      <c r="C47" s="1059" t="s">
        <v>1991</v>
      </c>
      <c r="D47" s="1048" t="s">
        <v>2421</v>
      </c>
      <c r="E47" s="1048"/>
      <c r="F47" s="1061">
        <v>3475</v>
      </c>
      <c r="G47" s="1063">
        <f>F47*(100-$G$5)/100</f>
        <v>3475</v>
      </c>
      <c r="I47" s="380"/>
      <c r="J47" s="859"/>
    </row>
    <row r="48" spans="2:20" ht="14.25" customHeight="1">
      <c r="B48" s="414"/>
      <c r="C48" s="1059"/>
      <c r="D48" s="1048"/>
      <c r="E48" s="1048"/>
      <c r="F48" s="1061"/>
      <c r="G48" s="1063"/>
      <c r="I48" s="380"/>
      <c r="J48" s="859"/>
    </row>
    <row r="49" spans="2:10" ht="14.25" customHeight="1">
      <c r="B49" s="414"/>
      <c r="C49" s="1060"/>
      <c r="D49" s="1049"/>
      <c r="E49" s="1049"/>
      <c r="F49" s="1062"/>
      <c r="G49" s="1064"/>
      <c r="I49" s="380"/>
      <c r="J49" s="859"/>
    </row>
    <row r="50" spans="2:10" ht="14.25" customHeight="1">
      <c r="B50" s="414"/>
      <c r="C50" s="394"/>
      <c r="D50" s="394"/>
      <c r="E50" s="394"/>
      <c r="F50" s="712"/>
      <c r="G50" s="395"/>
      <c r="I50" s="380"/>
      <c r="J50" s="859"/>
    </row>
    <row r="51" spans="2:10" ht="14.25" customHeight="1" thickBot="1">
      <c r="B51" s="417"/>
      <c r="C51" s="396"/>
      <c r="D51" s="396"/>
      <c r="E51" s="396"/>
      <c r="F51" s="713"/>
      <c r="G51" s="397"/>
      <c r="I51" s="380"/>
      <c r="J51" s="859"/>
    </row>
    <row r="52" spans="2:10" ht="9.9499999999999993" customHeight="1" thickBot="1">
      <c r="B52" s="382"/>
      <c r="C52" s="394"/>
      <c r="D52" s="394"/>
      <c r="E52" s="394"/>
      <c r="F52" s="712"/>
      <c r="G52" s="394"/>
      <c r="I52" s="380"/>
      <c r="J52" s="859"/>
    </row>
    <row r="53" spans="2:10" ht="14.25" customHeight="1">
      <c r="B53" s="708"/>
      <c r="C53" s="727"/>
      <c r="D53" s="727"/>
      <c r="E53" s="727"/>
      <c r="F53" s="403"/>
      <c r="G53" s="728"/>
      <c r="I53" s="380"/>
      <c r="J53" s="859"/>
    </row>
    <row r="54" spans="2:10" ht="14.25" customHeight="1">
      <c r="B54" s="710" t="s">
        <v>2046</v>
      </c>
      <c r="C54" s="729"/>
      <c r="D54" s="415"/>
      <c r="E54" s="415"/>
      <c r="F54" s="407"/>
      <c r="G54" s="416"/>
      <c r="I54" s="380"/>
      <c r="J54" s="859"/>
    </row>
    <row r="55" spans="2:10" ht="14.25" customHeight="1">
      <c r="B55" s="414"/>
      <c r="C55" s="415"/>
      <c r="D55" s="415"/>
      <c r="E55" s="415"/>
      <c r="F55" s="407"/>
      <c r="G55" s="416"/>
      <c r="I55" s="380"/>
      <c r="J55" s="859"/>
    </row>
    <row r="56" spans="2:10" ht="14.25" customHeight="1">
      <c r="B56" s="379"/>
      <c r="C56" s="1059" t="s">
        <v>1992</v>
      </c>
      <c r="D56" s="1048" t="s">
        <v>2047</v>
      </c>
      <c r="E56" s="1048"/>
      <c r="F56" s="1061">
        <v>4502</v>
      </c>
      <c r="G56" s="1063">
        <f>F56*(100-$G$5)/100</f>
        <v>4502</v>
      </c>
      <c r="I56" s="380"/>
      <c r="J56" s="859"/>
    </row>
    <row r="57" spans="2:10" ht="14.25" customHeight="1">
      <c r="B57" s="379"/>
      <c r="C57" s="1059"/>
      <c r="D57" s="1048"/>
      <c r="E57" s="1048"/>
      <c r="F57" s="1061"/>
      <c r="G57" s="1063"/>
      <c r="I57" s="380"/>
      <c r="J57" s="859"/>
    </row>
    <row r="58" spans="2:10" ht="14.25" customHeight="1">
      <c r="B58" s="379"/>
      <c r="C58" s="1060"/>
      <c r="D58" s="1049"/>
      <c r="E58" s="1049"/>
      <c r="F58" s="1062"/>
      <c r="G58" s="1064"/>
      <c r="I58" s="380"/>
      <c r="J58" s="859"/>
    </row>
    <row r="59" spans="2:10" ht="14.25" customHeight="1">
      <c r="B59" s="379"/>
      <c r="C59" s="394"/>
      <c r="D59" s="394"/>
      <c r="E59" s="394"/>
      <c r="F59" s="712"/>
      <c r="G59" s="395"/>
      <c r="I59" s="380"/>
      <c r="J59" s="859"/>
    </row>
    <row r="60" spans="2:10" ht="14.25" customHeight="1" thickBot="1">
      <c r="B60" s="381"/>
      <c r="C60" s="396"/>
      <c r="D60" s="396"/>
      <c r="E60" s="396"/>
      <c r="F60" s="713"/>
      <c r="G60" s="397"/>
      <c r="I60" s="380"/>
      <c r="J60" s="859"/>
    </row>
    <row r="61" spans="2:10" ht="14.25" customHeight="1">
      <c r="B61" s="382"/>
      <c r="C61" s="394"/>
      <c r="D61" s="394"/>
      <c r="E61" s="394"/>
      <c r="F61" s="712"/>
      <c r="G61" s="394"/>
      <c r="I61" s="380"/>
      <c r="J61" s="859"/>
    </row>
    <row r="62" spans="2:10" ht="14.25" customHeight="1">
      <c r="B62" s="382"/>
      <c r="C62" s="394"/>
      <c r="D62" s="394"/>
      <c r="E62" s="394"/>
      <c r="F62" s="712"/>
      <c r="G62" s="394"/>
      <c r="I62" s="380"/>
      <c r="J62" s="859"/>
    </row>
    <row r="63" spans="2:10" ht="14.25" customHeight="1">
      <c r="B63" s="382"/>
      <c r="C63" s="394"/>
      <c r="D63" s="394"/>
      <c r="E63" s="394"/>
      <c r="F63" s="712"/>
      <c r="G63" s="394"/>
      <c r="I63" s="380"/>
      <c r="J63" s="859"/>
    </row>
    <row r="64" spans="2:10" ht="14.25" customHeight="1">
      <c r="B64" s="382"/>
      <c r="C64" s="394"/>
      <c r="D64" s="394"/>
      <c r="E64" s="394"/>
      <c r="F64" s="712"/>
      <c r="G64" s="394"/>
      <c r="I64" s="380"/>
      <c r="J64" s="859"/>
    </row>
    <row r="65" spans="2:10" ht="14.25" customHeight="1">
      <c r="B65" s="382"/>
      <c r="C65" s="394"/>
      <c r="D65" s="394"/>
      <c r="E65" s="394"/>
      <c r="F65" s="712"/>
      <c r="G65" s="394"/>
      <c r="I65" s="380"/>
      <c r="J65" s="859"/>
    </row>
    <row r="66" spans="2:10" ht="14.25" customHeight="1">
      <c r="B66" s="1045" t="s">
        <v>2048</v>
      </c>
      <c r="C66" s="1045"/>
      <c r="D66" s="1045"/>
      <c r="E66" s="1045"/>
      <c r="F66" s="1045"/>
      <c r="G66" s="1045"/>
      <c r="I66" s="380"/>
      <c r="J66" s="859"/>
    </row>
    <row r="67" spans="2:10" ht="9.9499999999999993" customHeight="1" thickBot="1">
      <c r="B67" s="730"/>
      <c r="C67" s="730"/>
      <c r="D67" s="730"/>
      <c r="E67" s="730"/>
      <c r="F67" s="730"/>
      <c r="G67" s="730"/>
      <c r="I67" s="380"/>
      <c r="J67" s="859"/>
    </row>
    <row r="68" spans="2:10" ht="14.25" customHeight="1">
      <c r="B68" s="401"/>
      <c r="C68" s="402"/>
      <c r="D68" s="403"/>
      <c r="E68" s="404"/>
      <c r="F68" s="731"/>
      <c r="G68" s="405"/>
      <c r="I68" s="380"/>
      <c r="J68" s="859"/>
    </row>
    <row r="69" spans="2:10" ht="14.25" customHeight="1">
      <c r="B69" s="710" t="s">
        <v>1993</v>
      </c>
      <c r="C69" s="406"/>
      <c r="D69" s="407"/>
      <c r="E69" s="408"/>
      <c r="F69" s="732"/>
      <c r="G69" s="409"/>
      <c r="I69" s="380"/>
      <c r="J69" s="859"/>
    </row>
    <row r="70" spans="2:10" ht="14.25" customHeight="1">
      <c r="B70" s="410"/>
      <c r="C70" s="411" t="s">
        <v>1994</v>
      </c>
      <c r="D70" s="1056" t="s">
        <v>2051</v>
      </c>
      <c r="E70" s="1056"/>
      <c r="F70" s="412">
        <v>161.47</v>
      </c>
      <c r="G70" s="733">
        <f>F70*(100-$G$5)/100</f>
        <v>161.47</v>
      </c>
      <c r="I70" s="380"/>
      <c r="J70" s="859"/>
    </row>
    <row r="71" spans="2:10" ht="14.25" customHeight="1">
      <c r="B71" s="414"/>
      <c r="C71" s="1050"/>
      <c r="D71" s="1050"/>
      <c r="E71" s="1050"/>
      <c r="F71" s="1050"/>
      <c r="G71" s="1051"/>
      <c r="I71" s="380"/>
      <c r="J71" s="859"/>
    </row>
    <row r="72" spans="2:10" ht="14.25" customHeight="1">
      <c r="B72" s="414"/>
      <c r="C72" s="411" t="s">
        <v>1995</v>
      </c>
      <c r="D72" s="1056" t="s">
        <v>2052</v>
      </c>
      <c r="E72" s="1056"/>
      <c r="F72" s="412">
        <v>211.32</v>
      </c>
      <c r="G72" s="733">
        <f>F72*(100-$G$5)/100</f>
        <v>211.32</v>
      </c>
      <c r="I72" s="380"/>
      <c r="J72" s="859"/>
    </row>
    <row r="73" spans="2:10" ht="14.25" customHeight="1" thickBot="1">
      <c r="B73" s="417"/>
      <c r="C73" s="418"/>
      <c r="D73" s="418"/>
      <c r="E73" s="418"/>
      <c r="F73" s="734"/>
      <c r="G73" s="419"/>
      <c r="I73" s="380"/>
      <c r="J73" s="859"/>
    </row>
    <row r="74" spans="2:10" ht="9.9499999999999993" customHeight="1" thickBot="1">
      <c r="B74" s="420"/>
      <c r="C74" s="415"/>
      <c r="D74" s="415"/>
      <c r="E74" s="415"/>
      <c r="F74" s="407"/>
      <c r="G74" s="415"/>
      <c r="I74" s="380"/>
      <c r="J74" s="859"/>
    </row>
    <row r="75" spans="2:10" ht="14.25" customHeight="1">
      <c r="B75" s="392"/>
      <c r="C75" s="727"/>
      <c r="D75" s="727"/>
      <c r="E75" s="727"/>
      <c r="F75" s="403"/>
      <c r="G75" s="728"/>
      <c r="I75" s="380"/>
      <c r="J75" s="859"/>
    </row>
    <row r="76" spans="2:10" ht="14.25" customHeight="1">
      <c r="B76" s="735" t="s">
        <v>1996</v>
      </c>
      <c r="C76" s="729"/>
      <c r="D76" s="415"/>
      <c r="E76" s="415"/>
      <c r="F76" s="407"/>
      <c r="G76" s="416"/>
      <c r="I76" s="380"/>
      <c r="J76" s="859"/>
    </row>
    <row r="77" spans="2:10" ht="14.25" customHeight="1">
      <c r="B77" s="414"/>
      <c r="C77" s="1059" t="s">
        <v>1997</v>
      </c>
      <c r="D77" s="1048" t="s">
        <v>2053</v>
      </c>
      <c r="E77" s="1048"/>
      <c r="F77" s="1061">
        <v>490.8</v>
      </c>
      <c r="G77" s="1063">
        <f>F77*(100-$G$5)/100</f>
        <v>490.8</v>
      </c>
      <c r="I77" s="380"/>
      <c r="J77" s="859"/>
    </row>
    <row r="78" spans="2:10" ht="14.25" customHeight="1">
      <c r="B78" s="414"/>
      <c r="C78" s="1059"/>
      <c r="D78" s="1048"/>
      <c r="E78" s="1048"/>
      <c r="F78" s="1061"/>
      <c r="G78" s="1063"/>
      <c r="I78" s="380"/>
      <c r="J78" s="859"/>
    </row>
    <row r="79" spans="2:10" ht="14.25" customHeight="1">
      <c r="B79" s="414"/>
      <c r="C79" s="1060"/>
      <c r="D79" s="1049"/>
      <c r="E79" s="1049"/>
      <c r="F79" s="1062"/>
      <c r="G79" s="1064"/>
      <c r="I79" s="380"/>
      <c r="J79" s="859"/>
    </row>
    <row r="80" spans="2:10" ht="14.25" customHeight="1" thickBot="1">
      <c r="B80" s="417"/>
      <c r="C80" s="396"/>
      <c r="D80" s="396"/>
      <c r="E80" s="396"/>
      <c r="F80" s="713"/>
      <c r="G80" s="397"/>
      <c r="I80" s="380"/>
      <c r="J80" s="859"/>
    </row>
    <row r="81" spans="2:10" ht="9.9499999999999993" customHeight="1" thickBot="1">
      <c r="B81" s="420"/>
      <c r="C81" s="415"/>
      <c r="D81" s="415"/>
      <c r="E81" s="415"/>
      <c r="F81" s="407"/>
      <c r="G81" s="415"/>
      <c r="I81" s="380"/>
      <c r="J81" s="859"/>
    </row>
    <row r="82" spans="2:10" ht="14.25" customHeight="1">
      <c r="B82" s="392"/>
      <c r="C82" s="727"/>
      <c r="D82" s="727"/>
      <c r="E82" s="727"/>
      <c r="F82" s="403"/>
      <c r="G82" s="728"/>
      <c r="I82" s="380"/>
      <c r="J82" s="859"/>
    </row>
    <row r="83" spans="2:10" ht="14.25" customHeight="1">
      <c r="B83" s="735" t="s">
        <v>1998</v>
      </c>
      <c r="C83" s="729"/>
      <c r="D83" s="415"/>
      <c r="E83" s="415"/>
      <c r="F83" s="407"/>
      <c r="G83" s="416"/>
      <c r="I83" s="380"/>
      <c r="J83" s="859"/>
    </row>
    <row r="84" spans="2:10" ht="14.25" customHeight="1">
      <c r="B84" s="414"/>
      <c r="C84" s="1059" t="s">
        <v>1999</v>
      </c>
      <c r="D84" s="1048" t="s">
        <v>2054</v>
      </c>
      <c r="E84" s="1048"/>
      <c r="F84" s="1061">
        <v>1294</v>
      </c>
      <c r="G84" s="1063">
        <f>F84*(100-$G$5)/100</f>
        <v>1294</v>
      </c>
      <c r="I84" s="380"/>
      <c r="J84" s="859"/>
    </row>
    <row r="85" spans="2:10" ht="14.25" customHeight="1">
      <c r="B85" s="414"/>
      <c r="C85" s="1059"/>
      <c r="D85" s="1048"/>
      <c r="E85" s="1048"/>
      <c r="F85" s="1061"/>
      <c r="G85" s="1063"/>
      <c r="I85" s="380"/>
      <c r="J85" s="859"/>
    </row>
    <row r="86" spans="2:10" ht="14.25" customHeight="1">
      <c r="B86" s="414"/>
      <c r="C86" s="1060"/>
      <c r="D86" s="1049"/>
      <c r="E86" s="1049"/>
      <c r="F86" s="1062"/>
      <c r="G86" s="1064"/>
      <c r="I86" s="380"/>
      <c r="J86" s="859"/>
    </row>
    <row r="87" spans="2:10" ht="14.25" customHeight="1" thickBot="1">
      <c r="B87" s="417"/>
      <c r="C87" s="396"/>
      <c r="D87" s="396"/>
      <c r="E87" s="396"/>
      <c r="F87" s="713"/>
      <c r="G87" s="397"/>
      <c r="I87" s="380"/>
      <c r="J87" s="859"/>
    </row>
    <row r="88" spans="2:10" ht="9.9499999999999993" customHeight="1" thickBot="1">
      <c r="B88" s="420"/>
      <c r="C88" s="415"/>
      <c r="D88" s="415"/>
      <c r="E88" s="415"/>
      <c r="F88" s="407"/>
      <c r="G88" s="415"/>
      <c r="I88" s="380"/>
      <c r="J88" s="859"/>
    </row>
    <row r="89" spans="2:10" ht="14.25" customHeight="1">
      <c r="B89" s="654"/>
      <c r="C89" s="102"/>
      <c r="D89" s="102"/>
      <c r="E89" s="102"/>
      <c r="F89" s="102"/>
      <c r="G89" s="638"/>
      <c r="I89" s="380"/>
      <c r="J89" s="859"/>
    </row>
    <row r="90" spans="2:10" ht="14.25" customHeight="1">
      <c r="B90" s="735" t="s">
        <v>2000</v>
      </c>
      <c r="C90" s="30"/>
      <c r="D90" s="30"/>
      <c r="E90" s="30"/>
      <c r="F90" s="30"/>
      <c r="G90" s="174"/>
      <c r="I90" s="380"/>
      <c r="J90" s="859"/>
    </row>
    <row r="91" spans="2:10" ht="14.25" customHeight="1">
      <c r="B91" s="646"/>
      <c r="C91" s="30"/>
      <c r="D91" s="1034" t="s">
        <v>2049</v>
      </c>
      <c r="E91" s="1034"/>
      <c r="F91" s="30"/>
      <c r="G91" s="174"/>
      <c r="I91" s="380"/>
      <c r="J91" s="859"/>
    </row>
    <row r="92" spans="2:10" ht="14.25" customHeight="1">
      <c r="B92" s="646"/>
      <c r="C92" s="773">
        <v>1547000000</v>
      </c>
      <c r="D92" s="1034"/>
      <c r="E92" s="1034"/>
      <c r="F92" s="1022">
        <v>997</v>
      </c>
      <c r="G92" s="1024">
        <f>F92*(100-$G$5)/100</f>
        <v>997</v>
      </c>
      <c r="I92" s="380"/>
      <c r="J92" s="859"/>
    </row>
    <row r="93" spans="2:10" ht="14.25" customHeight="1">
      <c r="B93" s="646"/>
      <c r="C93" s="883"/>
      <c r="D93" s="1032"/>
      <c r="E93" s="1032"/>
      <c r="F93" s="1023"/>
      <c r="G93" s="1025"/>
      <c r="I93" s="380"/>
      <c r="J93" s="859"/>
    </row>
    <row r="94" spans="2:10" ht="14.25" customHeight="1" thickBot="1">
      <c r="B94" s="647"/>
      <c r="C94" s="742"/>
      <c r="D94" s="743"/>
      <c r="E94" s="743"/>
      <c r="F94" s="744"/>
      <c r="G94" s="745"/>
      <c r="I94" s="380"/>
      <c r="J94" s="859"/>
    </row>
    <row r="95" spans="2:10" ht="9.9499999999999993" customHeight="1" thickBot="1">
      <c r="B95" s="651"/>
      <c r="C95" s="746"/>
      <c r="D95" s="747"/>
      <c r="E95" s="747"/>
      <c r="F95" s="748"/>
      <c r="G95" s="749"/>
      <c r="I95" s="380"/>
      <c r="J95" s="859"/>
    </row>
    <row r="96" spans="2:10" ht="14.25" customHeight="1">
      <c r="B96" s="654"/>
      <c r="C96" s="750"/>
      <c r="D96" s="751"/>
      <c r="E96" s="751"/>
      <c r="F96" s="752"/>
      <c r="G96" s="753"/>
      <c r="I96" s="380"/>
      <c r="J96" s="859"/>
    </row>
    <row r="97" spans="2:10" ht="14.25" customHeight="1">
      <c r="B97" s="735" t="s">
        <v>2001</v>
      </c>
      <c r="C97" s="737"/>
      <c r="D97" s="736"/>
      <c r="E97" s="736"/>
      <c r="F97" s="738"/>
      <c r="G97" s="741"/>
      <c r="I97" s="380"/>
      <c r="J97" s="859"/>
    </row>
    <row r="98" spans="2:10" ht="14.25" customHeight="1">
      <c r="B98" s="646"/>
      <c r="C98" s="737"/>
      <c r="D98" s="1034" t="s">
        <v>2422</v>
      </c>
      <c r="E98" s="1034"/>
      <c r="F98" s="754"/>
      <c r="G98" s="755"/>
      <c r="I98" s="380"/>
      <c r="J98" s="859"/>
    </row>
    <row r="99" spans="2:10" ht="14.25" customHeight="1">
      <c r="B99" s="646"/>
      <c r="C99" s="150">
        <v>1548000000</v>
      </c>
      <c r="D99" s="1034"/>
      <c r="E99" s="1034"/>
      <c r="F99" s="1022">
        <v>1714.4</v>
      </c>
      <c r="G99" s="1024">
        <f>F99*(100-$G$5)/100</f>
        <v>1714.4</v>
      </c>
      <c r="I99" s="380"/>
      <c r="J99" s="859"/>
    </row>
    <row r="100" spans="2:10" ht="14.25" customHeight="1">
      <c r="B100" s="646"/>
      <c r="C100" s="756"/>
      <c r="D100" s="1032"/>
      <c r="E100" s="1032"/>
      <c r="F100" s="1023"/>
      <c r="G100" s="1025"/>
      <c r="I100" s="380"/>
      <c r="J100" s="859"/>
    </row>
    <row r="101" spans="2:10" ht="14.25" customHeight="1">
      <c r="B101" s="646"/>
      <c r="C101" s="46"/>
      <c r="D101" s="30"/>
      <c r="E101" s="30"/>
      <c r="F101" s="30"/>
      <c r="G101" s="174"/>
      <c r="I101" s="380"/>
      <c r="J101" s="859"/>
    </row>
    <row r="102" spans="2:10" ht="14.25" customHeight="1" thickBot="1">
      <c r="B102" s="647"/>
      <c r="C102" s="113"/>
      <c r="D102" s="113"/>
      <c r="E102" s="113"/>
      <c r="F102" s="113"/>
      <c r="G102" s="757"/>
      <c r="I102" s="380"/>
      <c r="J102" s="859"/>
    </row>
    <row r="103" spans="2:10" ht="9.9499999999999993" customHeight="1" thickBot="1">
      <c r="B103" s="651"/>
      <c r="C103" s="109"/>
      <c r="D103" s="109"/>
      <c r="E103" s="109"/>
      <c r="F103" s="109"/>
      <c r="G103" s="109"/>
      <c r="I103" s="380"/>
      <c r="J103" s="859"/>
    </row>
    <row r="104" spans="2:10" ht="14.25" customHeight="1">
      <c r="B104" s="654"/>
      <c r="C104" s="102"/>
      <c r="D104" s="102"/>
      <c r="E104" s="102"/>
      <c r="F104" s="102"/>
      <c r="G104" s="638"/>
      <c r="I104" s="380"/>
      <c r="J104" s="859"/>
    </row>
    <row r="105" spans="2:10" ht="14.25" customHeight="1">
      <c r="B105" s="735" t="s">
        <v>2002</v>
      </c>
      <c r="C105" s="30"/>
      <c r="D105" s="30"/>
      <c r="E105" s="30"/>
      <c r="F105" s="30"/>
      <c r="G105" s="174"/>
      <c r="I105" s="380"/>
      <c r="J105" s="859"/>
    </row>
    <row r="106" spans="2:10" ht="14.25" customHeight="1">
      <c r="B106" s="646"/>
      <c r="C106" s="30"/>
      <c r="D106" s="1034" t="s">
        <v>2050</v>
      </c>
      <c r="E106" s="1034"/>
      <c r="F106" s="30"/>
      <c r="G106" s="174"/>
      <c r="I106" s="380"/>
      <c r="J106" s="859"/>
    </row>
    <row r="107" spans="2:10" ht="14.25" customHeight="1">
      <c r="B107" s="646"/>
      <c r="C107" s="150">
        <v>1544000000</v>
      </c>
      <c r="D107" s="1034"/>
      <c r="E107" s="1034"/>
      <c r="F107" s="1022">
        <v>2459</v>
      </c>
      <c r="G107" s="1024">
        <f>F107*(100-$G$5)/100</f>
        <v>2459</v>
      </c>
      <c r="I107" s="380"/>
      <c r="J107" s="859"/>
    </row>
    <row r="108" spans="2:10" ht="14.25" customHeight="1">
      <c r="B108" s="646"/>
      <c r="C108" s="756"/>
      <c r="D108" s="1032"/>
      <c r="E108" s="1032"/>
      <c r="F108" s="1023"/>
      <c r="G108" s="1025"/>
      <c r="I108" s="380"/>
      <c r="J108" s="859"/>
    </row>
    <row r="109" spans="2:10" ht="14.25" customHeight="1" thickBot="1">
      <c r="B109" s="647"/>
      <c r="C109" s="742"/>
      <c r="D109" s="742"/>
      <c r="E109" s="742"/>
      <c r="F109" s="758"/>
      <c r="G109" s="759"/>
      <c r="I109" s="380"/>
      <c r="J109" s="859"/>
    </row>
    <row r="110" spans="2:10" ht="9.9499999999999993" customHeight="1" thickBot="1">
      <c r="B110" s="390"/>
      <c r="C110" s="415"/>
      <c r="D110" s="364"/>
      <c r="E110" s="388"/>
      <c r="F110" s="760"/>
      <c r="G110" s="391"/>
      <c r="I110" s="380"/>
      <c r="J110" s="859"/>
    </row>
    <row r="111" spans="2:10" ht="14.25" customHeight="1">
      <c r="B111" s="654"/>
      <c r="C111" s="102"/>
      <c r="D111" s="102"/>
      <c r="E111" s="102"/>
      <c r="F111" s="102"/>
      <c r="G111" s="638"/>
      <c r="I111" s="380"/>
      <c r="J111" s="859"/>
    </row>
    <row r="112" spans="2:10" ht="14.25" customHeight="1">
      <c r="B112" s="646"/>
      <c r="C112" s="30"/>
      <c r="D112" s="1034" t="s">
        <v>2293</v>
      </c>
      <c r="E112" s="1034"/>
      <c r="F112" s="30"/>
      <c r="G112" s="174"/>
      <c r="I112" s="380"/>
      <c r="J112" s="859"/>
    </row>
    <row r="113" spans="2:10" ht="14.25" customHeight="1">
      <c r="B113" s="735" t="s">
        <v>2003</v>
      </c>
      <c r="C113" s="150">
        <v>1545000000</v>
      </c>
      <c r="D113" s="1034"/>
      <c r="E113" s="1034"/>
      <c r="F113" s="1035">
        <v>5702</v>
      </c>
      <c r="G113" s="1024">
        <f>F113*(100-$G$5)/100</f>
        <v>5702</v>
      </c>
      <c r="I113" s="380"/>
      <c r="J113" s="859"/>
    </row>
    <row r="114" spans="2:10" ht="14.25" customHeight="1">
      <c r="B114" s="646"/>
      <c r="C114" s="756"/>
      <c r="D114" s="1032"/>
      <c r="E114" s="1032"/>
      <c r="F114" s="1036"/>
      <c r="G114" s="1025"/>
      <c r="I114" s="380"/>
      <c r="J114" s="859"/>
    </row>
    <row r="115" spans="2:10" ht="14.25" customHeight="1" thickBot="1">
      <c r="B115" s="647"/>
      <c r="C115" s="742"/>
      <c r="D115" s="742"/>
      <c r="E115" s="742"/>
      <c r="F115" s="758"/>
      <c r="G115" s="759"/>
      <c r="I115" s="380"/>
      <c r="J115" s="859"/>
    </row>
    <row r="116" spans="2:10" ht="14.25" customHeight="1" thickBot="1">
      <c r="B116" s="761"/>
      <c r="C116" s="737"/>
      <c r="D116" s="737"/>
      <c r="E116" s="737"/>
      <c r="F116" s="762"/>
      <c r="G116" s="737"/>
      <c r="I116" s="380"/>
      <c r="J116" s="859"/>
    </row>
    <row r="117" spans="2:10" ht="14.25" customHeight="1">
      <c r="B117" s="763"/>
      <c r="C117" s="101"/>
      <c r="D117" s="101"/>
      <c r="E117" s="101"/>
      <c r="F117" s="102"/>
      <c r="G117" s="118"/>
      <c r="I117" s="380"/>
      <c r="J117" s="859"/>
    </row>
    <row r="118" spans="2:10" ht="14.25" customHeight="1">
      <c r="B118" s="658" t="s">
        <v>2412</v>
      </c>
      <c r="C118" s="150"/>
      <c r="D118" s="150"/>
      <c r="E118" s="150"/>
      <c r="F118" s="30"/>
      <c r="G118" s="151"/>
      <c r="I118" s="380"/>
      <c r="J118" s="859"/>
    </row>
    <row r="119" spans="2:10" ht="14.25" customHeight="1">
      <c r="B119" s="658"/>
      <c r="C119" s="739">
        <v>1549000020</v>
      </c>
      <c r="D119" s="1057" t="s">
        <v>2413</v>
      </c>
      <c r="E119" s="1057"/>
      <c r="F119" s="740">
        <v>250.3</v>
      </c>
      <c r="G119" s="733">
        <f t="shared" ref="G119:G124" si="0">F119*(100-$G$5)/100</f>
        <v>250.3</v>
      </c>
      <c r="I119" s="380"/>
      <c r="J119" s="859"/>
    </row>
    <row r="120" spans="2:10" ht="14.25" customHeight="1">
      <c r="B120" s="65"/>
      <c r="C120" s="739">
        <v>1549000025</v>
      </c>
      <c r="D120" s="1057" t="s">
        <v>2414</v>
      </c>
      <c r="E120" s="1057"/>
      <c r="F120" s="740">
        <v>250.3</v>
      </c>
      <c r="G120" s="764">
        <f t="shared" si="0"/>
        <v>250.3</v>
      </c>
      <c r="I120" s="380"/>
      <c r="J120" s="859"/>
    </row>
    <row r="121" spans="2:10" ht="14.25" customHeight="1">
      <c r="B121" s="65"/>
      <c r="C121" s="739">
        <v>1549000032</v>
      </c>
      <c r="D121" s="1058" t="s">
        <v>2415</v>
      </c>
      <c r="E121" s="1058"/>
      <c r="F121" s="740">
        <v>250.3</v>
      </c>
      <c r="G121" s="764">
        <f t="shared" si="0"/>
        <v>250.3</v>
      </c>
      <c r="I121" s="380"/>
      <c r="J121" s="859"/>
    </row>
    <row r="122" spans="2:10" ht="14.25" customHeight="1">
      <c r="B122" s="65"/>
      <c r="C122" s="739">
        <v>1549000040</v>
      </c>
      <c r="D122" s="1058" t="s">
        <v>2416</v>
      </c>
      <c r="E122" s="1058"/>
      <c r="F122" s="772">
        <v>277.89999999999998</v>
      </c>
      <c r="G122" s="764">
        <f t="shared" si="0"/>
        <v>277.89999999999998</v>
      </c>
      <c r="I122" s="380"/>
      <c r="J122" s="859"/>
    </row>
    <row r="123" spans="2:10" ht="14.25" customHeight="1">
      <c r="B123" s="65"/>
      <c r="C123" s="739">
        <v>1549000050</v>
      </c>
      <c r="D123" s="1058" t="s">
        <v>2417</v>
      </c>
      <c r="E123" s="1058"/>
      <c r="F123" s="772">
        <v>308.10000000000002</v>
      </c>
      <c r="G123" s="764">
        <f t="shared" si="0"/>
        <v>308.10000000000002</v>
      </c>
      <c r="I123" s="380"/>
      <c r="J123" s="859"/>
    </row>
    <row r="124" spans="2:10" ht="14.25" customHeight="1">
      <c r="B124" s="646"/>
      <c r="C124" s="739">
        <v>1549000063</v>
      </c>
      <c r="D124" s="1058" t="s">
        <v>2418</v>
      </c>
      <c r="E124" s="1058"/>
      <c r="F124" s="772">
        <v>330.3</v>
      </c>
      <c r="G124" s="764">
        <f t="shared" si="0"/>
        <v>330.3</v>
      </c>
      <c r="I124" s="380"/>
      <c r="J124" s="859"/>
    </row>
    <row r="125" spans="2:10" ht="14.25" customHeight="1">
      <c r="B125" s="646"/>
      <c r="C125" s="773"/>
      <c r="D125" s="774"/>
      <c r="E125" s="774"/>
      <c r="F125" s="775"/>
      <c r="G125" s="776"/>
      <c r="I125" s="380"/>
      <c r="J125" s="859"/>
    </row>
    <row r="126" spans="2:10" ht="14.25" customHeight="1" thickBot="1">
      <c r="B126" s="647"/>
      <c r="C126" s="112"/>
      <c r="D126" s="112"/>
      <c r="E126" s="112"/>
      <c r="F126" s="113"/>
      <c r="G126" s="119"/>
      <c r="I126" s="380"/>
      <c r="J126" s="859"/>
    </row>
    <row r="127" spans="2:10" ht="14.25" customHeight="1">
      <c r="B127" s="1045" t="s">
        <v>2296</v>
      </c>
      <c r="C127" s="1045"/>
      <c r="D127" s="1045"/>
      <c r="E127" s="1045"/>
      <c r="F127" s="1045"/>
      <c r="G127" s="1045"/>
      <c r="I127" s="380"/>
      <c r="J127" s="859"/>
    </row>
    <row r="128" spans="2:10" ht="9.9499999999999993" customHeight="1" thickBot="1">
      <c r="B128" s="420"/>
      <c r="C128" s="415"/>
      <c r="D128" s="415"/>
      <c r="E128" s="415"/>
      <c r="F128" s="407"/>
      <c r="G128" s="415"/>
      <c r="I128" s="380"/>
      <c r="J128" s="859"/>
    </row>
    <row r="129" spans="2:10" ht="14.25" customHeight="1">
      <c r="B129" s="654"/>
      <c r="C129" s="102"/>
      <c r="D129" s="102"/>
      <c r="E129" s="102"/>
      <c r="F129" s="102"/>
      <c r="G129" s="638"/>
      <c r="I129" s="380"/>
      <c r="J129" s="859"/>
    </row>
    <row r="130" spans="2:10" ht="14.25" customHeight="1">
      <c r="B130" s="735" t="s">
        <v>2004</v>
      </c>
      <c r="C130" s="30"/>
      <c r="D130" s="30"/>
      <c r="E130" s="30"/>
      <c r="F130" s="30"/>
      <c r="G130" s="174"/>
      <c r="I130" s="380"/>
      <c r="J130" s="859"/>
    </row>
    <row r="131" spans="2:10" ht="14.25" customHeight="1">
      <c r="B131" s="646"/>
      <c r="C131" s="30"/>
      <c r="D131" s="1034" t="s">
        <v>2298</v>
      </c>
      <c r="E131" s="1034"/>
      <c r="F131" s="30"/>
      <c r="G131" s="174"/>
      <c r="I131" s="380"/>
      <c r="J131" s="859"/>
    </row>
    <row r="132" spans="2:10" ht="14.25" customHeight="1">
      <c r="B132" s="646"/>
      <c r="C132" s="150" t="s">
        <v>2299</v>
      </c>
      <c r="D132" s="1034"/>
      <c r="E132" s="1034"/>
      <c r="F132" s="1035">
        <v>273.25</v>
      </c>
      <c r="G132" s="1024">
        <f>F132*(100-$G$5)/100</f>
        <v>273.25</v>
      </c>
      <c r="I132" s="380"/>
      <c r="J132" s="859"/>
    </row>
    <row r="133" spans="2:10" ht="14.25" customHeight="1">
      <c r="B133" s="646"/>
      <c r="C133" s="756"/>
      <c r="D133" s="1032"/>
      <c r="E133" s="1032"/>
      <c r="F133" s="1036"/>
      <c r="G133" s="1025"/>
      <c r="I133" s="380"/>
      <c r="J133" s="859"/>
    </row>
    <row r="134" spans="2:10" ht="14.25" customHeight="1">
      <c r="B134" s="646"/>
      <c r="C134" s="46"/>
      <c r="D134" s="736"/>
      <c r="E134" s="736"/>
      <c r="F134" s="738"/>
      <c r="G134" s="741"/>
      <c r="I134" s="380"/>
      <c r="J134" s="859"/>
    </row>
    <row r="135" spans="2:10" ht="14.25" customHeight="1">
      <c r="B135" s="646"/>
      <c r="C135" s="46"/>
      <c r="D135" s="736"/>
      <c r="E135" s="736"/>
      <c r="F135" s="738"/>
      <c r="G135" s="741"/>
      <c r="I135" s="380"/>
      <c r="J135" s="859"/>
    </row>
    <row r="136" spans="2:10" ht="14.25" customHeight="1" thickBot="1">
      <c r="B136" s="647"/>
      <c r="C136" s="742"/>
      <c r="D136" s="742"/>
      <c r="E136" s="742"/>
      <c r="F136" s="758"/>
      <c r="G136" s="759"/>
      <c r="I136" s="380"/>
      <c r="J136" s="859"/>
    </row>
    <row r="137" spans="2:10" ht="9.9499999999999993" customHeight="1" thickBot="1">
      <c r="B137" s="420"/>
      <c r="C137" s="415"/>
      <c r="D137" s="415"/>
      <c r="E137" s="415"/>
      <c r="F137" s="407"/>
      <c r="G137" s="415"/>
      <c r="I137" s="380"/>
      <c r="J137" s="859"/>
    </row>
    <row r="138" spans="2:10" ht="14.25" customHeight="1">
      <c r="B138" s="654"/>
      <c r="C138" s="102"/>
      <c r="D138" s="102"/>
      <c r="E138" s="102"/>
      <c r="F138" s="102"/>
      <c r="G138" s="638"/>
      <c r="I138" s="380"/>
      <c r="J138" s="859"/>
    </row>
    <row r="139" spans="2:10" ht="14.25" customHeight="1">
      <c r="B139" s="735" t="s">
        <v>2005</v>
      </c>
      <c r="C139" s="30"/>
      <c r="D139" s="30"/>
      <c r="E139" s="30"/>
      <c r="F139" s="30"/>
      <c r="G139" s="174"/>
      <c r="I139" s="380"/>
      <c r="J139" s="859"/>
    </row>
    <row r="140" spans="2:10" ht="14.25" customHeight="1">
      <c r="B140" s="646"/>
      <c r="C140" s="30"/>
      <c r="D140" s="1034" t="s">
        <v>2301</v>
      </c>
      <c r="E140" s="1034"/>
      <c r="F140" s="30"/>
      <c r="G140" s="174"/>
      <c r="I140" s="380"/>
      <c r="J140" s="859"/>
    </row>
    <row r="141" spans="2:10" ht="14.25" customHeight="1">
      <c r="B141" s="646"/>
      <c r="C141" s="150" t="s">
        <v>2300</v>
      </c>
      <c r="D141" s="1034"/>
      <c r="E141" s="1034"/>
      <c r="F141" s="1035">
        <v>363.5</v>
      </c>
      <c r="G141" s="1024">
        <f>F141*(100-$G$5)/100</f>
        <v>363.5</v>
      </c>
      <c r="I141" s="380"/>
      <c r="J141" s="859"/>
    </row>
    <row r="142" spans="2:10" ht="14.25" customHeight="1">
      <c r="B142" s="646"/>
      <c r="C142" s="756"/>
      <c r="D142" s="1032"/>
      <c r="E142" s="1032"/>
      <c r="F142" s="1036"/>
      <c r="G142" s="1025"/>
      <c r="I142" s="380"/>
      <c r="J142" s="859"/>
    </row>
    <row r="143" spans="2:10" ht="14.25" customHeight="1">
      <c r="B143" s="646"/>
      <c r="C143" s="46"/>
      <c r="D143" s="736"/>
      <c r="E143" s="736"/>
      <c r="F143" s="738"/>
      <c r="G143" s="741"/>
      <c r="I143" s="380"/>
      <c r="J143" s="859"/>
    </row>
    <row r="144" spans="2:10" ht="14.25" customHeight="1" thickBot="1">
      <c r="B144" s="647"/>
      <c r="C144" s="742"/>
      <c r="D144" s="742"/>
      <c r="E144" s="742"/>
      <c r="F144" s="758"/>
      <c r="G144" s="759"/>
      <c r="I144" s="380"/>
      <c r="J144" s="859"/>
    </row>
    <row r="145" spans="2:10" ht="9.9499999999999993" customHeight="1" thickBot="1">
      <c r="B145" s="420"/>
      <c r="C145" s="415"/>
      <c r="D145" s="415"/>
      <c r="E145" s="415"/>
      <c r="F145" s="407"/>
      <c r="G145" s="415"/>
      <c r="I145" s="380"/>
      <c r="J145" s="859"/>
    </row>
    <row r="146" spans="2:10" ht="14.25" customHeight="1">
      <c r="B146" s="654"/>
      <c r="C146" s="102"/>
      <c r="D146" s="102"/>
      <c r="E146" s="102"/>
      <c r="F146" s="102"/>
      <c r="G146" s="638"/>
      <c r="I146" s="380"/>
      <c r="J146" s="859"/>
    </row>
    <row r="147" spans="2:10" ht="14.25" customHeight="1">
      <c r="B147" s="735"/>
      <c r="C147" s="30"/>
      <c r="D147" s="30"/>
      <c r="E147" s="30"/>
      <c r="F147" s="30"/>
      <c r="G147" s="174"/>
      <c r="I147" s="380"/>
      <c r="J147" s="859"/>
    </row>
    <row r="148" spans="2:10" ht="14.25" customHeight="1">
      <c r="B148" s="646"/>
      <c r="C148" s="30"/>
      <c r="D148" s="1034" t="s">
        <v>2302</v>
      </c>
      <c r="E148" s="1034"/>
      <c r="F148" s="30"/>
      <c r="G148" s="174"/>
      <c r="I148" s="380"/>
      <c r="J148" s="859"/>
    </row>
    <row r="149" spans="2:10" ht="14.25" customHeight="1">
      <c r="B149" s="646"/>
      <c r="C149" s="150" t="s">
        <v>2006</v>
      </c>
      <c r="D149" s="1034"/>
      <c r="E149" s="1034"/>
      <c r="F149" s="1035">
        <v>273.75</v>
      </c>
      <c r="G149" s="1024">
        <f>F149*(100-$G$5)/100</f>
        <v>273.75</v>
      </c>
      <c r="I149" s="380"/>
      <c r="J149" s="859"/>
    </row>
    <row r="150" spans="2:10" ht="14.25" customHeight="1">
      <c r="B150" s="646"/>
      <c r="C150" s="756"/>
      <c r="D150" s="1032"/>
      <c r="E150" s="1032"/>
      <c r="F150" s="1036"/>
      <c r="G150" s="1025"/>
      <c r="I150" s="380"/>
      <c r="J150" s="859"/>
    </row>
    <row r="151" spans="2:10" ht="14.25" customHeight="1">
      <c r="B151" s="646"/>
      <c r="C151" s="46"/>
      <c r="D151" s="736"/>
      <c r="E151" s="736"/>
      <c r="F151" s="738"/>
      <c r="G151" s="741"/>
      <c r="I151" s="380"/>
      <c r="J151" s="859"/>
    </row>
    <row r="152" spans="2:10" ht="14.25" customHeight="1" thickBot="1">
      <c r="B152" s="647"/>
      <c r="C152" s="742"/>
      <c r="D152" s="742"/>
      <c r="E152" s="742"/>
      <c r="F152" s="758"/>
      <c r="G152" s="759"/>
      <c r="I152" s="380"/>
      <c r="J152" s="859"/>
    </row>
    <row r="153" spans="2:10" ht="9.9499999999999993" customHeight="1" thickBot="1">
      <c r="B153" s="420"/>
      <c r="C153" s="415"/>
      <c r="D153" s="415"/>
      <c r="E153" s="415"/>
      <c r="F153" s="407"/>
      <c r="G153" s="415"/>
      <c r="I153" s="380"/>
      <c r="J153" s="859"/>
    </row>
    <row r="154" spans="2:10" ht="14.25" customHeight="1">
      <c r="B154" s="401"/>
      <c r="C154" s="402"/>
      <c r="D154" s="403"/>
      <c r="E154" s="404"/>
      <c r="F154" s="731"/>
      <c r="G154" s="405"/>
      <c r="I154" s="380"/>
      <c r="J154" s="859"/>
    </row>
    <row r="155" spans="2:10" ht="14.25" customHeight="1">
      <c r="B155" s="710"/>
      <c r="C155" s="406"/>
      <c r="D155" s="1048" t="s">
        <v>2304</v>
      </c>
      <c r="E155" s="1048"/>
      <c r="F155" s="1053">
        <v>93</v>
      </c>
      <c r="G155" s="1024">
        <f>F155*(100-$G$5)/100</f>
        <v>93</v>
      </c>
      <c r="I155" s="380"/>
      <c r="J155" s="859"/>
    </row>
    <row r="156" spans="2:10" ht="14.25" customHeight="1">
      <c r="B156" s="410"/>
      <c r="C156" s="411" t="s">
        <v>2007</v>
      </c>
      <c r="D156" s="1049"/>
      <c r="E156" s="1049"/>
      <c r="F156" s="1054"/>
      <c r="G156" s="1025"/>
      <c r="I156" s="380"/>
      <c r="J156" s="859"/>
    </row>
    <row r="157" spans="2:10" ht="14.25" customHeight="1">
      <c r="B157" s="414"/>
      <c r="C157" s="858"/>
      <c r="D157" s="1052" t="s">
        <v>2303</v>
      </c>
      <c r="E157" s="1052"/>
      <c r="F157" s="1055">
        <v>197.76</v>
      </c>
      <c r="G157" s="1024">
        <f>F157*(100-$G$5)/100</f>
        <v>197.76</v>
      </c>
      <c r="I157" s="380"/>
      <c r="J157" s="859"/>
    </row>
    <row r="158" spans="2:10" ht="14.25" customHeight="1">
      <c r="B158" s="414"/>
      <c r="C158" s="411" t="s">
        <v>2008</v>
      </c>
      <c r="D158" s="1049"/>
      <c r="E158" s="1049"/>
      <c r="F158" s="1056"/>
      <c r="G158" s="1025"/>
      <c r="I158" s="380"/>
      <c r="J158" s="859"/>
    </row>
    <row r="159" spans="2:10" ht="14.25" customHeight="1">
      <c r="B159" s="414"/>
      <c r="C159" s="1050"/>
      <c r="D159" s="1050"/>
      <c r="E159" s="1050"/>
      <c r="F159" s="1050"/>
      <c r="G159" s="1051"/>
      <c r="I159" s="380"/>
      <c r="J159" s="859"/>
    </row>
    <row r="160" spans="2:10" ht="14.25" customHeight="1" thickBot="1">
      <c r="B160" s="417"/>
      <c r="C160" s="418"/>
      <c r="D160" s="418"/>
      <c r="E160" s="418"/>
      <c r="F160" s="734"/>
      <c r="G160" s="419"/>
      <c r="I160" s="380"/>
      <c r="J160" s="859"/>
    </row>
    <row r="161" spans="2:10" ht="9.9499999999999993" customHeight="1">
      <c r="B161" s="420"/>
      <c r="C161" s="415"/>
      <c r="D161" s="415"/>
      <c r="E161" s="415"/>
      <c r="F161" s="407"/>
      <c r="G161" s="415"/>
      <c r="I161" s="380"/>
      <c r="J161" s="859"/>
    </row>
    <row r="162" spans="2:10" ht="14.25" customHeight="1">
      <c r="B162" s="1045" t="s">
        <v>2305</v>
      </c>
      <c r="C162" s="1045"/>
      <c r="D162" s="1045"/>
      <c r="E162" s="1045"/>
      <c r="F162" s="1045"/>
      <c r="G162" s="1045"/>
      <c r="I162" s="380"/>
      <c r="J162" s="859"/>
    </row>
    <row r="163" spans="2:10" ht="9.9499999999999993" customHeight="1" thickBot="1">
      <c r="B163" s="420"/>
      <c r="C163" s="415"/>
      <c r="D163" s="415"/>
      <c r="E163" s="415"/>
      <c r="F163" s="407"/>
      <c r="G163" s="415"/>
      <c r="I163" s="380"/>
      <c r="J163" s="859"/>
    </row>
    <row r="164" spans="2:10" ht="14.25" customHeight="1">
      <c r="B164" s="763"/>
      <c r="C164" s="101"/>
      <c r="D164" s="101"/>
      <c r="E164" s="101"/>
      <c r="F164" s="102"/>
      <c r="G164" s="118"/>
      <c r="I164" s="380"/>
      <c r="J164" s="859"/>
    </row>
    <row r="165" spans="2:10" ht="14.25" customHeight="1">
      <c r="B165" s="65"/>
      <c r="C165" s="1018" t="s">
        <v>2009</v>
      </c>
      <c r="D165" s="1046" t="s">
        <v>2055</v>
      </c>
      <c r="E165" s="1046"/>
      <c r="F165" s="1022">
        <v>668.81</v>
      </c>
      <c r="G165" s="1024">
        <f>F165*(100-$G$5)/100</f>
        <v>668.81</v>
      </c>
      <c r="I165" s="380"/>
      <c r="J165" s="859"/>
    </row>
    <row r="166" spans="2:10" ht="14.25" customHeight="1">
      <c r="B166" s="65"/>
      <c r="C166" s="1019"/>
      <c r="D166" s="1047"/>
      <c r="E166" s="1047"/>
      <c r="F166" s="1023"/>
      <c r="G166" s="1025"/>
      <c r="I166" s="380"/>
      <c r="J166" s="859"/>
    </row>
    <row r="167" spans="2:10" ht="14.25" customHeight="1">
      <c r="B167" s="65"/>
      <c r="C167" s="97" t="s">
        <v>2010</v>
      </c>
      <c r="D167" s="1044" t="s">
        <v>2056</v>
      </c>
      <c r="E167" s="1044" t="s">
        <v>2011</v>
      </c>
      <c r="F167" s="96">
        <v>112.7</v>
      </c>
      <c r="G167" s="764">
        <f>F167*(100-$G$5)/100</f>
        <v>112.7</v>
      </c>
      <c r="I167" s="380"/>
      <c r="J167" s="859"/>
    </row>
    <row r="168" spans="2:10" ht="14.25" customHeight="1">
      <c r="B168" s="65"/>
      <c r="C168" s="97" t="s">
        <v>2012</v>
      </c>
      <c r="D168" s="1044" t="s">
        <v>2057</v>
      </c>
      <c r="E168" s="1044" t="s">
        <v>2011</v>
      </c>
      <c r="F168" s="96">
        <v>112.7</v>
      </c>
      <c r="G168" s="764">
        <f t="shared" ref="G168:G169" si="1">F168*(100-$G$5)/100</f>
        <v>112.7</v>
      </c>
      <c r="I168" s="380"/>
      <c r="J168" s="859"/>
    </row>
    <row r="169" spans="2:10" ht="14.25" customHeight="1">
      <c r="B169" s="65"/>
      <c r="C169" s="97" t="s">
        <v>2013</v>
      </c>
      <c r="D169" s="1044" t="s">
        <v>2058</v>
      </c>
      <c r="E169" s="1044" t="s">
        <v>2011</v>
      </c>
      <c r="F169" s="96">
        <v>119.78</v>
      </c>
      <c r="G169" s="764">
        <f t="shared" si="1"/>
        <v>119.78</v>
      </c>
      <c r="I169" s="380"/>
      <c r="J169" s="859"/>
    </row>
    <row r="170" spans="2:10" ht="14.25" customHeight="1">
      <c r="B170" s="65"/>
      <c r="C170" s="97" t="s">
        <v>2014</v>
      </c>
      <c r="D170" s="1044" t="s">
        <v>2059</v>
      </c>
      <c r="E170" s="1044" t="s">
        <v>2011</v>
      </c>
      <c r="F170" s="96">
        <v>119.78</v>
      </c>
      <c r="G170" s="764">
        <f>F170*(100-$G$5)/100</f>
        <v>119.78</v>
      </c>
      <c r="I170" s="380"/>
      <c r="J170" s="859"/>
    </row>
    <row r="171" spans="2:10" ht="14.25" customHeight="1">
      <c r="B171" s="65"/>
      <c r="C171" s="97" t="s">
        <v>2015</v>
      </c>
      <c r="D171" s="1044" t="s">
        <v>2060</v>
      </c>
      <c r="E171" s="1044" t="s">
        <v>2011</v>
      </c>
      <c r="F171" s="96">
        <v>119.78</v>
      </c>
      <c r="G171" s="764">
        <f>F171*(100-$G$5)/100</f>
        <v>119.78</v>
      </c>
      <c r="I171" s="380"/>
      <c r="J171" s="859"/>
    </row>
    <row r="172" spans="2:10" ht="14.25" customHeight="1">
      <c r="B172" s="65"/>
      <c r="C172" s="97" t="s">
        <v>2016</v>
      </c>
      <c r="D172" s="1044" t="s">
        <v>2061</v>
      </c>
      <c r="E172" s="1044" t="s">
        <v>2011</v>
      </c>
      <c r="F172" s="96">
        <v>119.78</v>
      </c>
      <c r="G172" s="764">
        <f>F172*(100-$G$5)/100</f>
        <v>119.78</v>
      </c>
      <c r="I172" s="380"/>
      <c r="J172" s="859"/>
    </row>
    <row r="173" spans="2:10" ht="14.25" customHeight="1">
      <c r="B173" s="65"/>
      <c r="C173" s="105" t="s">
        <v>2017</v>
      </c>
      <c r="D173" s="1044" t="s">
        <v>2062</v>
      </c>
      <c r="E173" s="1044" t="s">
        <v>2011</v>
      </c>
      <c r="F173" s="96">
        <v>119.78</v>
      </c>
      <c r="G173" s="733">
        <f>F173*(100-$G$5)/100</f>
        <v>119.78</v>
      </c>
      <c r="I173" s="380"/>
      <c r="J173" s="859"/>
    </row>
    <row r="174" spans="2:10" ht="14.25" customHeight="1" thickBot="1">
      <c r="B174" s="647"/>
      <c r="C174" s="112"/>
      <c r="D174" s="112"/>
      <c r="E174" s="112"/>
      <c r="F174" s="113"/>
      <c r="G174" s="119"/>
      <c r="I174" s="380"/>
      <c r="J174" s="859"/>
    </row>
    <row r="175" spans="2:10" ht="9.9499999999999993" customHeight="1" thickBot="1">
      <c r="B175" s="651"/>
      <c r="C175" s="47"/>
      <c r="D175" s="109"/>
      <c r="E175" s="8"/>
      <c r="F175" s="765"/>
      <c r="G175" s="765"/>
      <c r="I175" s="380"/>
      <c r="J175" s="859"/>
    </row>
    <row r="176" spans="2:10" ht="14.25" customHeight="1">
      <c r="B176" s="763"/>
      <c r="C176" s="101"/>
      <c r="D176" s="101"/>
      <c r="E176" s="101"/>
      <c r="F176" s="102"/>
      <c r="G176" s="118"/>
      <c r="I176" s="380"/>
      <c r="J176" s="859"/>
    </row>
    <row r="177" spans="2:11" ht="14.25" customHeight="1">
      <c r="B177" s="65"/>
      <c r="C177" s="1018">
        <v>340063</v>
      </c>
      <c r="D177" s="1034" t="s">
        <v>2290</v>
      </c>
      <c r="E177" s="1034"/>
      <c r="F177" s="1022">
        <v>907</v>
      </c>
      <c r="G177" s="1024">
        <f>F177*(100-$G$5)/100</f>
        <v>907</v>
      </c>
      <c r="I177" s="380"/>
      <c r="J177" s="859"/>
    </row>
    <row r="178" spans="2:11" ht="14.25" customHeight="1">
      <c r="B178" s="65"/>
      <c r="C178" s="1019"/>
      <c r="D178" s="1032"/>
      <c r="E178" s="1032"/>
      <c r="F178" s="1023"/>
      <c r="G178" s="1025"/>
      <c r="I178" s="380"/>
      <c r="J178" s="859"/>
    </row>
    <row r="179" spans="2:11" ht="14.25" customHeight="1">
      <c r="B179" s="65"/>
      <c r="C179" s="150"/>
      <c r="D179" s="1031" t="s">
        <v>2291</v>
      </c>
      <c r="E179" s="1031"/>
      <c r="F179" s="754"/>
      <c r="G179" s="766"/>
      <c r="I179" s="380"/>
      <c r="J179" s="859"/>
    </row>
    <row r="180" spans="2:11" ht="14.25" customHeight="1">
      <c r="B180" s="65"/>
      <c r="C180" s="1018">
        <v>340125</v>
      </c>
      <c r="D180" s="1034"/>
      <c r="E180" s="1034"/>
      <c r="F180" s="1022">
        <v>1396</v>
      </c>
      <c r="G180" s="1024">
        <f>F180*(100-$G$5)/100</f>
        <v>1396</v>
      </c>
      <c r="I180" s="380"/>
      <c r="J180" s="859"/>
    </row>
    <row r="181" spans="2:11" ht="14.25" customHeight="1">
      <c r="B181" s="65"/>
      <c r="C181" s="1019"/>
      <c r="D181" s="1032"/>
      <c r="E181" s="1032"/>
      <c r="F181" s="1023"/>
      <c r="G181" s="1025"/>
      <c r="I181" s="380"/>
      <c r="J181" s="859"/>
    </row>
    <row r="182" spans="2:11" ht="14.25" customHeight="1">
      <c r="B182" s="65"/>
      <c r="C182" s="1018">
        <v>340225</v>
      </c>
      <c r="D182" s="1034" t="s">
        <v>2292</v>
      </c>
      <c r="E182" s="1034"/>
      <c r="F182" s="1022">
        <v>1948</v>
      </c>
      <c r="G182" s="1024">
        <f>F182*(100-$G$5)/100</f>
        <v>1948</v>
      </c>
      <c r="I182" s="380"/>
      <c r="J182" s="859"/>
    </row>
    <row r="183" spans="2:11" ht="14.25" customHeight="1">
      <c r="B183" s="65"/>
      <c r="C183" s="1019"/>
      <c r="D183" s="1032"/>
      <c r="E183" s="1032"/>
      <c r="F183" s="1023"/>
      <c r="G183" s="1025"/>
      <c r="I183" s="380"/>
      <c r="J183" s="859"/>
    </row>
    <row r="184" spans="2:11" ht="14.25" customHeight="1">
      <c r="B184" s="65"/>
      <c r="C184" s="97">
        <v>341140</v>
      </c>
      <c r="D184" s="1029" t="s">
        <v>2286</v>
      </c>
      <c r="E184" s="1029"/>
      <c r="F184" s="96">
        <v>198.67</v>
      </c>
      <c r="G184" s="764">
        <f>F184*(100-$G$5)/100</f>
        <v>198.67</v>
      </c>
      <c r="I184" s="380"/>
      <c r="J184" s="859"/>
    </row>
    <row r="185" spans="2:11" ht="14.25" customHeight="1">
      <c r="B185" s="65"/>
      <c r="C185" s="97">
        <v>341160</v>
      </c>
      <c r="D185" s="1029" t="s">
        <v>2287</v>
      </c>
      <c r="E185" s="1029"/>
      <c r="F185" s="96">
        <v>198.67</v>
      </c>
      <c r="G185" s="764">
        <f>F185*(100-$G$5)/100</f>
        <v>198.67</v>
      </c>
      <c r="I185" s="380"/>
      <c r="J185" s="859"/>
      <c r="K185" s="767"/>
    </row>
    <row r="186" spans="2:11" ht="14.25" customHeight="1">
      <c r="B186" s="65"/>
      <c r="C186" s="97">
        <v>341180</v>
      </c>
      <c r="D186" s="1029" t="s">
        <v>2288</v>
      </c>
      <c r="E186" s="1029"/>
      <c r="F186" s="96">
        <v>198.67</v>
      </c>
      <c r="G186" s="764">
        <f>F186*(100-$G$5)/100</f>
        <v>198.67</v>
      </c>
      <c r="I186" s="380"/>
      <c r="J186" s="859"/>
      <c r="K186" s="767"/>
    </row>
    <row r="187" spans="2:11" ht="14.25" customHeight="1">
      <c r="B187" s="65"/>
      <c r="C187" s="105">
        <v>341200</v>
      </c>
      <c r="D187" s="1028" t="s">
        <v>2289</v>
      </c>
      <c r="E187" s="1028"/>
      <c r="F187" s="96">
        <v>198.67</v>
      </c>
      <c r="G187" s="733">
        <f>F187*(100-$G$5)/100</f>
        <v>198.67</v>
      </c>
      <c r="I187" s="380"/>
      <c r="J187" s="859"/>
      <c r="K187" s="27"/>
    </row>
    <row r="188" spans="2:11" ht="14.25" customHeight="1" thickBot="1">
      <c r="B188" s="647"/>
      <c r="C188" s="112"/>
      <c r="D188" s="112"/>
      <c r="E188" s="112"/>
      <c r="F188" s="113"/>
      <c r="G188" s="119"/>
      <c r="I188" s="380"/>
      <c r="J188" s="859"/>
      <c r="K188" s="27"/>
    </row>
    <row r="189" spans="2:11" ht="9.9499999999999993" customHeight="1" thickBot="1">
      <c r="B189" s="651"/>
      <c r="C189" s="47"/>
      <c r="D189" s="109"/>
      <c r="E189" s="8"/>
      <c r="F189" s="11"/>
      <c r="G189" s="121"/>
      <c r="I189" s="380"/>
      <c r="J189" s="859"/>
      <c r="K189" s="767"/>
    </row>
    <row r="190" spans="2:11" ht="14.25" customHeight="1">
      <c r="B190" s="654"/>
      <c r="C190" s="120"/>
      <c r="D190" s="102"/>
      <c r="E190" s="68"/>
      <c r="F190" s="91"/>
      <c r="G190" s="124"/>
      <c r="I190" s="380"/>
      <c r="J190" s="859"/>
      <c r="K190" s="767"/>
    </row>
    <row r="191" spans="2:11" ht="14.25" customHeight="1">
      <c r="B191" s="471"/>
      <c r="C191" s="150"/>
      <c r="D191" s="150"/>
      <c r="E191" s="150"/>
      <c r="F191" s="30"/>
      <c r="G191" s="151"/>
      <c r="I191" s="380"/>
      <c r="J191" s="859"/>
      <c r="K191" s="746"/>
    </row>
    <row r="192" spans="2:11" ht="14.25" customHeight="1">
      <c r="B192" s="471"/>
      <c r="C192" s="1018">
        <v>340250</v>
      </c>
      <c r="D192" s="1042" t="s">
        <v>2330</v>
      </c>
      <c r="E192" s="1042"/>
      <c r="F192" s="1022">
        <v>2633</v>
      </c>
      <c r="G192" s="1024">
        <f>F192*(100-$G$5)/100</f>
        <v>2633</v>
      </c>
      <c r="I192" s="380"/>
      <c r="J192" s="859"/>
      <c r="K192" s="746"/>
    </row>
    <row r="193" spans="2:11" ht="14.25" customHeight="1">
      <c r="B193" s="471"/>
      <c r="C193" s="1019"/>
      <c r="D193" s="1043"/>
      <c r="E193" s="1043"/>
      <c r="F193" s="1023"/>
      <c r="G193" s="1025"/>
      <c r="I193" s="380"/>
      <c r="J193" s="859"/>
    </row>
    <row r="194" spans="2:11" ht="14.25" customHeight="1">
      <c r="B194" s="471"/>
      <c r="C194" s="150"/>
      <c r="D194" s="150"/>
      <c r="E194" s="150"/>
      <c r="F194" s="30"/>
      <c r="G194" s="151"/>
      <c r="I194" s="380"/>
      <c r="J194" s="859"/>
      <c r="K194" s="767"/>
    </row>
    <row r="195" spans="2:11" ht="14.25" customHeight="1" thickBot="1">
      <c r="B195" s="768"/>
      <c r="C195" s="112"/>
      <c r="D195" s="112"/>
      <c r="E195" s="112"/>
      <c r="F195" s="113"/>
      <c r="G195" s="119"/>
      <c r="I195" s="380"/>
      <c r="J195" s="859"/>
      <c r="K195" s="767"/>
    </row>
    <row r="196" spans="2:11" ht="9.9499999999999993" customHeight="1">
      <c r="B196" s="769"/>
      <c r="C196" s="27"/>
      <c r="D196" s="27"/>
      <c r="E196" s="27"/>
      <c r="F196" s="109"/>
      <c r="G196" s="27"/>
      <c r="I196" s="380"/>
      <c r="J196" s="859"/>
    </row>
    <row r="197" spans="2:11" ht="14.25" customHeight="1">
      <c r="B197" s="1039" t="s">
        <v>2312</v>
      </c>
      <c r="C197" s="1040"/>
      <c r="D197" s="1040"/>
      <c r="E197" s="1040"/>
      <c r="F197" s="1040"/>
      <c r="G197" s="1041"/>
      <c r="I197" s="380"/>
      <c r="J197" s="859"/>
    </row>
    <row r="198" spans="2:11" ht="9.9499999999999993" customHeight="1" thickBot="1">
      <c r="B198" s="770"/>
      <c r="C198" s="770"/>
      <c r="D198" s="770"/>
      <c r="E198" s="770"/>
      <c r="F198" s="771"/>
      <c r="G198" s="770"/>
      <c r="I198" s="380"/>
      <c r="J198" s="859"/>
    </row>
    <row r="199" spans="2:11" ht="14.25" customHeight="1">
      <c r="B199" s="763"/>
      <c r="C199" s="101"/>
      <c r="D199" s="101"/>
      <c r="E199" s="101"/>
      <c r="F199" s="102"/>
      <c r="G199" s="118"/>
      <c r="I199" s="380"/>
      <c r="J199" s="859"/>
    </row>
    <row r="200" spans="2:11" ht="14.25" customHeight="1">
      <c r="B200" s="65"/>
      <c r="C200" s="1018" t="s">
        <v>2018</v>
      </c>
      <c r="D200" s="1034" t="s">
        <v>2306</v>
      </c>
      <c r="E200" s="1034"/>
      <c r="F200" s="1022">
        <v>9443.3799999999992</v>
      </c>
      <c r="G200" s="1024">
        <f>F200*(100-$G$5)/100</f>
        <v>9443.3799999999992</v>
      </c>
      <c r="I200" s="380"/>
      <c r="J200" s="859"/>
    </row>
    <row r="201" spans="2:11" ht="14.25" customHeight="1">
      <c r="B201" s="65"/>
      <c r="C201" s="1019"/>
      <c r="D201" s="1032"/>
      <c r="E201" s="1032"/>
      <c r="F201" s="1023"/>
      <c r="G201" s="1025"/>
      <c r="I201" s="380"/>
      <c r="J201" s="859"/>
    </row>
    <row r="202" spans="2:11" ht="14.25" customHeight="1">
      <c r="B202" s="65"/>
      <c r="C202" s="1018" t="s">
        <v>2019</v>
      </c>
      <c r="D202" s="1034" t="s">
        <v>2307</v>
      </c>
      <c r="E202" s="1034"/>
      <c r="F202" s="1022">
        <v>11730.19</v>
      </c>
      <c r="G202" s="1024">
        <f>F202*(100-$G$5)/100</f>
        <v>11730.19</v>
      </c>
      <c r="I202" s="380"/>
      <c r="J202" s="859"/>
    </row>
    <row r="203" spans="2:11" ht="14.25" customHeight="1">
      <c r="B203" s="65"/>
      <c r="C203" s="1019"/>
      <c r="D203" s="1032"/>
      <c r="E203" s="1032"/>
      <c r="F203" s="1023"/>
      <c r="G203" s="1025"/>
      <c r="I203" s="380"/>
      <c r="J203" s="859"/>
    </row>
    <row r="204" spans="2:11" ht="14.25" customHeight="1">
      <c r="B204" s="646"/>
      <c r="C204" s="1018" t="s">
        <v>2020</v>
      </c>
      <c r="D204" s="1034" t="s">
        <v>2308</v>
      </c>
      <c r="E204" s="1034"/>
      <c r="F204" s="1022">
        <v>12351.47</v>
      </c>
      <c r="G204" s="1024">
        <f>F204*(100-$G$5)/100</f>
        <v>12351.47</v>
      </c>
      <c r="I204" s="380"/>
      <c r="J204" s="859"/>
    </row>
    <row r="205" spans="2:11" ht="14.25" customHeight="1">
      <c r="B205" s="646"/>
      <c r="C205" s="1019"/>
      <c r="D205" s="1032"/>
      <c r="E205" s="1032"/>
      <c r="F205" s="1023"/>
      <c r="G205" s="1025"/>
      <c r="I205" s="380"/>
      <c r="J205" s="859"/>
    </row>
    <row r="206" spans="2:11" ht="14.25" customHeight="1" thickBot="1">
      <c r="B206" s="647"/>
      <c r="C206" s="112"/>
      <c r="D206" s="112"/>
      <c r="E206" s="112"/>
      <c r="F206" s="113"/>
      <c r="G206" s="119"/>
      <c r="I206" s="380"/>
      <c r="J206" s="859"/>
    </row>
    <row r="207" spans="2:11" ht="9.9499999999999993" customHeight="1" thickBot="1">
      <c r="B207" s="770"/>
      <c r="C207" s="770"/>
      <c r="D207" s="770"/>
      <c r="E207" s="770"/>
      <c r="F207" s="771"/>
      <c r="G207" s="770"/>
      <c r="I207" s="380"/>
      <c r="J207" s="859"/>
    </row>
    <row r="208" spans="2:11" ht="14.25" customHeight="1">
      <c r="B208" s="763"/>
      <c r="C208" s="101"/>
      <c r="D208" s="101"/>
      <c r="E208" s="101"/>
      <c r="F208" s="102"/>
      <c r="G208" s="118"/>
      <c r="I208" s="380"/>
      <c r="J208" s="859"/>
    </row>
    <row r="209" spans="2:10" ht="14.25" customHeight="1">
      <c r="B209" s="65"/>
      <c r="C209" s="1018">
        <v>578800</v>
      </c>
      <c r="D209" s="1034" t="s">
        <v>2309</v>
      </c>
      <c r="E209" s="1034"/>
      <c r="F209" s="1022">
        <v>10698</v>
      </c>
      <c r="G209" s="1024">
        <f>F209*(100-$G$5)/100</f>
        <v>10698</v>
      </c>
      <c r="I209" s="380"/>
      <c r="J209" s="859"/>
    </row>
    <row r="210" spans="2:10" ht="14.25" customHeight="1">
      <c r="B210" s="65"/>
      <c r="C210" s="1019"/>
      <c r="D210" s="1032"/>
      <c r="E210" s="1032"/>
      <c r="F210" s="1023"/>
      <c r="G210" s="1025"/>
      <c r="I210" s="380"/>
      <c r="J210" s="859"/>
    </row>
    <row r="211" spans="2:10" ht="14.25" customHeight="1">
      <c r="B211" s="65"/>
      <c r="C211" s="150"/>
      <c r="D211" s="736"/>
      <c r="E211" s="736"/>
      <c r="F211" s="30"/>
      <c r="G211" s="151"/>
      <c r="I211" s="380"/>
      <c r="J211" s="859"/>
    </row>
    <row r="212" spans="2:10" ht="14.25" customHeight="1">
      <c r="B212" s="65"/>
      <c r="C212" s="1018">
        <v>578801</v>
      </c>
      <c r="D212" s="1034" t="s">
        <v>2310</v>
      </c>
      <c r="E212" s="1034"/>
      <c r="F212" s="1022">
        <v>13960.68</v>
      </c>
      <c r="G212" s="1024">
        <f>F212*(100-$G$5)/100</f>
        <v>13960.68</v>
      </c>
      <c r="I212" s="380"/>
      <c r="J212" s="859"/>
    </row>
    <row r="213" spans="2:10" ht="14.25" customHeight="1">
      <c r="B213" s="65"/>
      <c r="C213" s="1019"/>
      <c r="D213" s="1032"/>
      <c r="E213" s="1032"/>
      <c r="F213" s="1023"/>
      <c r="G213" s="1025"/>
      <c r="I213" s="380"/>
      <c r="J213" s="859"/>
    </row>
    <row r="214" spans="2:10" ht="14.25" customHeight="1">
      <c r="B214" s="646"/>
      <c r="C214" s="737"/>
      <c r="D214" s="736"/>
      <c r="E214" s="736"/>
      <c r="F214" s="30"/>
      <c r="G214" s="741"/>
      <c r="I214" s="380"/>
      <c r="J214" s="859"/>
    </row>
    <row r="215" spans="2:10" ht="14.25" customHeight="1">
      <c r="B215" s="646"/>
      <c r="C215" s="1018">
        <v>578802</v>
      </c>
      <c r="D215" s="1034" t="s">
        <v>2311</v>
      </c>
      <c r="E215" s="1034"/>
      <c r="F215" s="1022">
        <v>17235.59</v>
      </c>
      <c r="G215" s="1024">
        <f>F215*(100-$G$5)/100</f>
        <v>17235.59</v>
      </c>
      <c r="I215" s="380"/>
      <c r="J215" s="859"/>
    </row>
    <row r="216" spans="2:10" ht="14.25" customHeight="1">
      <c r="B216" s="646"/>
      <c r="C216" s="1019"/>
      <c r="D216" s="1032"/>
      <c r="E216" s="1032"/>
      <c r="F216" s="1023"/>
      <c r="G216" s="1025"/>
      <c r="I216" s="380"/>
      <c r="J216" s="859"/>
    </row>
    <row r="217" spans="2:10" ht="14.25" customHeight="1" thickBot="1">
      <c r="B217" s="647"/>
      <c r="C217" s="112"/>
      <c r="D217" s="112"/>
      <c r="E217" s="112"/>
      <c r="F217" s="113"/>
      <c r="G217" s="119"/>
      <c r="I217" s="380"/>
      <c r="J217" s="859"/>
    </row>
    <row r="218" spans="2:10" ht="9.9499999999999993" customHeight="1" thickBot="1">
      <c r="B218" s="651"/>
      <c r="C218" s="47"/>
      <c r="D218" s="109"/>
      <c r="E218" s="8"/>
      <c r="F218" s="765"/>
      <c r="G218" s="765"/>
      <c r="I218" s="380"/>
      <c r="J218" s="859"/>
    </row>
    <row r="219" spans="2:10" ht="14.25" customHeight="1">
      <c r="B219" s="763"/>
      <c r="C219" s="101"/>
      <c r="D219" s="101"/>
      <c r="E219" s="101"/>
      <c r="F219" s="102"/>
      <c r="G219" s="118"/>
      <c r="I219" s="380"/>
      <c r="J219" s="859"/>
    </row>
    <row r="220" spans="2:10" ht="14.25" customHeight="1">
      <c r="B220" s="658" t="s">
        <v>2021</v>
      </c>
      <c r="C220" s="150"/>
      <c r="D220" s="150"/>
      <c r="E220" s="150"/>
      <c r="F220" s="30"/>
      <c r="G220" s="151"/>
      <c r="I220" s="380"/>
      <c r="J220" s="859"/>
    </row>
    <row r="221" spans="2:10" ht="14.25" customHeight="1">
      <c r="B221" s="658"/>
      <c r="C221" s="739" t="s">
        <v>2022</v>
      </c>
      <c r="D221" s="1032" t="s">
        <v>2023</v>
      </c>
      <c r="E221" s="1032"/>
      <c r="F221" s="740">
        <v>29477</v>
      </c>
      <c r="G221" s="733">
        <f>F221*(100-$G$5)/100</f>
        <v>29477</v>
      </c>
      <c r="I221" s="380"/>
      <c r="J221" s="859"/>
    </row>
    <row r="222" spans="2:10" ht="14.25" customHeight="1">
      <c r="B222" s="65"/>
      <c r="C222" s="739" t="s">
        <v>2024</v>
      </c>
      <c r="D222" s="1037" t="s">
        <v>2025</v>
      </c>
      <c r="E222" s="1037"/>
      <c r="F222" s="772">
        <v>30687</v>
      </c>
      <c r="G222" s="764">
        <f>F222*(100-$G$5)/100</f>
        <v>30687</v>
      </c>
      <c r="I222" s="380"/>
      <c r="J222" s="859"/>
    </row>
    <row r="223" spans="2:10" ht="14.25" customHeight="1">
      <c r="B223" s="65"/>
      <c r="C223" s="739" t="s">
        <v>2026</v>
      </c>
      <c r="D223" s="1037" t="s">
        <v>2027</v>
      </c>
      <c r="E223" s="1037"/>
      <c r="F223" s="772">
        <v>33255</v>
      </c>
      <c r="G223" s="764">
        <f>F223*(100-$G$5)/100</f>
        <v>33255</v>
      </c>
      <c r="I223" s="380"/>
      <c r="J223" s="859"/>
    </row>
    <row r="224" spans="2:10" ht="14.25" customHeight="1">
      <c r="B224" s="646"/>
      <c r="C224" s="739" t="s">
        <v>2028</v>
      </c>
      <c r="D224" s="1037" t="s">
        <v>2029</v>
      </c>
      <c r="E224" s="1037"/>
      <c r="F224" s="772">
        <v>39259</v>
      </c>
      <c r="G224" s="764">
        <f>F224*(100-$G$5)/100</f>
        <v>39259</v>
      </c>
      <c r="I224" s="380"/>
      <c r="J224" s="859"/>
    </row>
    <row r="225" spans="2:10" ht="14.25" customHeight="1">
      <c r="B225" s="646"/>
      <c r="C225" s="773"/>
      <c r="D225" s="774"/>
      <c r="E225" s="774"/>
      <c r="F225" s="775"/>
      <c r="G225" s="776"/>
      <c r="I225" s="380"/>
      <c r="J225" s="859"/>
    </row>
    <row r="226" spans="2:10" ht="14.25" customHeight="1" thickBot="1">
      <c r="B226" s="647"/>
      <c r="C226" s="112"/>
      <c r="D226" s="112"/>
      <c r="E226" s="112"/>
      <c r="F226" s="113"/>
      <c r="G226" s="119"/>
      <c r="I226" s="380"/>
      <c r="J226" s="859"/>
    </row>
    <row r="227" spans="2:10" ht="14.25" customHeight="1">
      <c r="B227" s="761"/>
      <c r="C227" s="150"/>
      <c r="D227" s="150"/>
      <c r="E227" s="150"/>
      <c r="F227" s="30"/>
      <c r="G227" s="150"/>
      <c r="I227" s="380"/>
      <c r="J227" s="859"/>
    </row>
    <row r="228" spans="2:10" ht="14.25" customHeight="1">
      <c r="B228" s="1038" t="s">
        <v>2313</v>
      </c>
      <c r="C228" s="1038"/>
      <c r="D228" s="1038"/>
      <c r="E228" s="1038"/>
      <c r="F228" s="1038"/>
      <c r="G228" s="1038"/>
      <c r="I228" s="380"/>
      <c r="J228" s="859"/>
    </row>
    <row r="229" spans="2:10" ht="9.9499999999999993" customHeight="1" thickBot="1">
      <c r="B229" s="651"/>
      <c r="C229" s="47"/>
      <c r="D229" s="109"/>
      <c r="E229" s="8"/>
      <c r="F229" s="765"/>
      <c r="G229" s="765"/>
      <c r="I229" s="380"/>
      <c r="J229" s="859"/>
    </row>
    <row r="230" spans="2:10" ht="14.25" customHeight="1">
      <c r="B230" s="654"/>
      <c r="C230" s="102"/>
      <c r="D230" s="102"/>
      <c r="E230" s="102"/>
      <c r="F230" s="102"/>
      <c r="G230" s="638"/>
      <c r="I230" s="380"/>
      <c r="J230" s="859"/>
    </row>
    <row r="231" spans="2:10" ht="14.25" customHeight="1">
      <c r="B231" s="646"/>
      <c r="C231" s="30"/>
      <c r="D231" s="30"/>
      <c r="E231" s="30"/>
      <c r="F231" s="30"/>
      <c r="G231" s="174"/>
      <c r="I231" s="380"/>
      <c r="J231" s="859"/>
    </row>
    <row r="232" spans="2:10" ht="14.25" customHeight="1">
      <c r="B232" s="646"/>
      <c r="C232" s="1018">
        <v>1542000000</v>
      </c>
      <c r="D232" s="1034" t="s">
        <v>1550</v>
      </c>
      <c r="E232" s="1034"/>
      <c r="F232" s="1035">
        <v>15.55</v>
      </c>
      <c r="G232" s="1024">
        <f>F232*(100-$G$5)/100</f>
        <v>15.55</v>
      </c>
      <c r="I232" s="380"/>
      <c r="J232" s="859"/>
    </row>
    <row r="233" spans="2:10" ht="14.25" customHeight="1">
      <c r="B233" s="646"/>
      <c r="C233" s="1019"/>
      <c r="D233" s="1032"/>
      <c r="E233" s="1032"/>
      <c r="F233" s="1036"/>
      <c r="G233" s="1025"/>
      <c r="I233" s="380"/>
      <c r="J233" s="859"/>
    </row>
    <row r="234" spans="2:10" ht="14.25" customHeight="1">
      <c r="B234" s="646"/>
      <c r="C234" s="150"/>
      <c r="D234" s="150"/>
      <c r="E234" s="150"/>
      <c r="F234" s="30"/>
      <c r="G234" s="151"/>
      <c r="I234" s="380"/>
      <c r="J234" s="859"/>
    </row>
    <row r="235" spans="2:10" ht="14.25" customHeight="1" thickBot="1">
      <c r="B235" s="647"/>
      <c r="C235" s="777"/>
      <c r="D235" s="113"/>
      <c r="E235" s="70"/>
      <c r="F235" s="778"/>
      <c r="G235" s="779"/>
      <c r="I235" s="380"/>
      <c r="J235" s="859"/>
    </row>
    <row r="236" spans="2:10" ht="9.9499999999999993" customHeight="1" thickBot="1">
      <c r="B236" s="651"/>
      <c r="C236" s="47"/>
      <c r="D236" s="109"/>
      <c r="E236" s="8"/>
      <c r="F236" s="765"/>
      <c r="G236" s="765"/>
      <c r="I236" s="380"/>
      <c r="J236" s="859"/>
    </row>
    <row r="237" spans="2:10" ht="14.25" customHeight="1">
      <c r="B237" s="654"/>
      <c r="C237" s="120"/>
      <c r="D237" s="102"/>
      <c r="E237" s="68"/>
      <c r="F237" s="780"/>
      <c r="G237" s="781"/>
      <c r="I237" s="380"/>
      <c r="J237" s="859"/>
    </row>
    <row r="238" spans="2:10" ht="14.25" customHeight="1">
      <c r="B238" s="646"/>
      <c r="C238" s="1018" t="s">
        <v>2030</v>
      </c>
      <c r="D238" s="1034" t="s">
        <v>2063</v>
      </c>
      <c r="E238" s="1034"/>
      <c r="F238" s="1022">
        <v>13.81</v>
      </c>
      <c r="G238" s="1024">
        <f>F238*(100-$G$5)/100</f>
        <v>13.81</v>
      </c>
      <c r="I238" s="380"/>
      <c r="J238" s="859"/>
    </row>
    <row r="239" spans="2:10" ht="14.25" customHeight="1">
      <c r="B239" s="646"/>
      <c r="C239" s="1019"/>
      <c r="D239" s="1032"/>
      <c r="E239" s="1032"/>
      <c r="F239" s="1023"/>
      <c r="G239" s="1025"/>
      <c r="I239" s="380"/>
      <c r="J239" s="859"/>
    </row>
    <row r="240" spans="2:10" ht="14.25" customHeight="1">
      <c r="B240" s="646"/>
      <c r="C240" s="1030" t="s">
        <v>2031</v>
      </c>
      <c r="D240" s="1031" t="s">
        <v>2064</v>
      </c>
      <c r="E240" s="1031"/>
      <c r="F240" s="1033">
        <v>23.27</v>
      </c>
      <c r="G240" s="1024">
        <f>F240*(100-$G$5)/100</f>
        <v>23.27</v>
      </c>
      <c r="I240" s="380"/>
      <c r="J240" s="859"/>
    </row>
    <row r="241" spans="2:10" ht="14.25" customHeight="1">
      <c r="B241" s="646"/>
      <c r="C241" s="1019"/>
      <c r="D241" s="1032"/>
      <c r="E241" s="1032"/>
      <c r="F241" s="1023"/>
      <c r="G241" s="1025"/>
      <c r="I241" s="380"/>
      <c r="J241" s="859"/>
    </row>
    <row r="242" spans="2:10" ht="14.25" customHeight="1">
      <c r="B242" s="646"/>
      <c r="C242" s="1030" t="s">
        <v>2032</v>
      </c>
      <c r="D242" s="1031" t="s">
        <v>2065</v>
      </c>
      <c r="E242" s="1031"/>
      <c r="F242" s="1033">
        <v>78.64</v>
      </c>
      <c r="G242" s="1024">
        <f>F242*(100-$G$5)/100</f>
        <v>78.64</v>
      </c>
      <c r="I242" s="380"/>
      <c r="J242" s="859"/>
    </row>
    <row r="243" spans="2:10" ht="14.25" customHeight="1">
      <c r="B243" s="646"/>
      <c r="C243" s="1019"/>
      <c r="D243" s="1032"/>
      <c r="E243" s="1032"/>
      <c r="F243" s="1023"/>
      <c r="G243" s="1025"/>
      <c r="I243" s="380"/>
      <c r="J243" s="859"/>
    </row>
    <row r="244" spans="2:10" ht="14.25" customHeight="1" thickBot="1">
      <c r="B244" s="647"/>
      <c r="C244" s="742"/>
      <c r="D244" s="743"/>
      <c r="E244" s="743"/>
      <c r="F244" s="744"/>
      <c r="G244" s="745"/>
      <c r="I244" s="380"/>
      <c r="J244" s="859"/>
    </row>
    <row r="245" spans="2:10" ht="9.9499999999999993" customHeight="1" thickBot="1">
      <c r="B245" s="651"/>
      <c r="C245" s="47"/>
      <c r="D245" s="109"/>
      <c r="E245" s="8"/>
      <c r="F245" s="765"/>
      <c r="G245" s="765"/>
      <c r="I245" s="380"/>
      <c r="J245" s="859"/>
    </row>
    <row r="246" spans="2:10" ht="14.25" customHeight="1">
      <c r="B246" s="654"/>
      <c r="C246" s="102"/>
      <c r="D246" s="102"/>
      <c r="E246" s="102"/>
      <c r="F246" s="102"/>
      <c r="G246" s="638"/>
      <c r="I246" s="380"/>
      <c r="J246" s="859"/>
    </row>
    <row r="247" spans="2:10" ht="14.25" customHeight="1">
      <c r="B247" s="646"/>
      <c r="C247" s="1018" t="s">
        <v>2033</v>
      </c>
      <c r="D247" s="1020" t="s">
        <v>2066</v>
      </c>
      <c r="E247" s="1020"/>
      <c r="F247" s="1022">
        <v>181.67</v>
      </c>
      <c r="G247" s="1024">
        <f>F247*(100-$G$5)/100</f>
        <v>181.67</v>
      </c>
      <c r="I247" s="380"/>
      <c r="J247" s="859"/>
    </row>
    <row r="248" spans="2:10" ht="14.25" customHeight="1">
      <c r="B248" s="646"/>
      <c r="C248" s="1019"/>
      <c r="D248" s="1021"/>
      <c r="E248" s="1021"/>
      <c r="F248" s="1023"/>
      <c r="G248" s="1025"/>
      <c r="I248" s="380"/>
      <c r="J248" s="859"/>
    </row>
    <row r="249" spans="2:10" ht="14.25" customHeight="1" thickBot="1">
      <c r="B249" s="647"/>
      <c r="C249" s="777"/>
      <c r="D249" s="113"/>
      <c r="E249" s="70"/>
      <c r="F249" s="778"/>
      <c r="G249" s="779"/>
      <c r="I249" s="380"/>
      <c r="J249" s="859"/>
    </row>
    <row r="250" spans="2:10" ht="14.25" customHeight="1">
      <c r="B250" s="761"/>
      <c r="C250" s="46"/>
      <c r="D250" s="30"/>
      <c r="E250" s="45"/>
      <c r="F250" s="754"/>
      <c r="G250" s="754"/>
      <c r="I250" s="380"/>
      <c r="J250" s="859"/>
    </row>
    <row r="251" spans="2:10" ht="9.9499999999999993" customHeight="1" thickBot="1">
      <c r="B251" s="651"/>
      <c r="C251" s="47"/>
      <c r="D251" s="109"/>
      <c r="E251" s="8"/>
      <c r="F251" s="765"/>
      <c r="G251" s="765"/>
      <c r="I251" s="380"/>
      <c r="J251" s="859"/>
    </row>
    <row r="252" spans="2:10" ht="14.85" customHeight="1">
      <c r="B252" s="654"/>
      <c r="C252" s="102"/>
      <c r="D252" s="102"/>
      <c r="E252" s="102"/>
      <c r="F252" s="102"/>
      <c r="G252" s="638"/>
      <c r="I252" s="380"/>
      <c r="J252" s="859"/>
    </row>
    <row r="253" spans="2:10" ht="14.85" customHeight="1">
      <c r="B253" s="646"/>
      <c r="C253" s="1018" t="s">
        <v>2419</v>
      </c>
      <c r="D253" s="1020" t="s">
        <v>2420</v>
      </c>
      <c r="E253" s="1020"/>
      <c r="F253" s="1022">
        <v>424</v>
      </c>
      <c r="G253" s="1024">
        <f>F253*(100-$G$5)/100</f>
        <v>424</v>
      </c>
      <c r="I253" s="380"/>
      <c r="J253" s="859"/>
    </row>
    <row r="254" spans="2:10" ht="14.85" customHeight="1">
      <c r="B254" s="646"/>
      <c r="C254" s="1019"/>
      <c r="D254" s="1021"/>
      <c r="E254" s="1021"/>
      <c r="F254" s="1023"/>
      <c r="G254" s="1025"/>
      <c r="I254" s="380"/>
      <c r="J254" s="859"/>
    </row>
    <row r="255" spans="2:10" ht="14.85" customHeight="1" thickBot="1">
      <c r="B255" s="647"/>
      <c r="C255" s="777"/>
      <c r="D255" s="113"/>
      <c r="E255" s="70"/>
      <c r="F255" s="778"/>
      <c r="G255" s="779"/>
      <c r="I255" s="380"/>
      <c r="J255" s="859"/>
    </row>
    <row r="256" spans="2:10" ht="14.85" customHeight="1" thickBot="1">
      <c r="B256" s="651"/>
      <c r="C256" s="47"/>
      <c r="D256" s="109"/>
      <c r="E256" s="8"/>
      <c r="F256" s="765"/>
      <c r="G256" s="765"/>
      <c r="I256" s="380"/>
      <c r="J256" s="859"/>
    </row>
    <row r="257" spans="2:10" ht="14.25" customHeight="1">
      <c r="B257" s="654"/>
      <c r="C257" s="120"/>
      <c r="D257" s="102"/>
      <c r="E257" s="68"/>
      <c r="F257" s="780"/>
      <c r="G257" s="781"/>
      <c r="I257" s="380"/>
      <c r="J257" s="859"/>
    </row>
    <row r="258" spans="2:10" ht="14.25" customHeight="1">
      <c r="B258" s="646"/>
      <c r="C258" s="1018">
        <v>1539000000</v>
      </c>
      <c r="D258" s="1034" t="s">
        <v>2314</v>
      </c>
      <c r="E258" s="1034"/>
      <c r="F258" s="1022">
        <v>203.53</v>
      </c>
      <c r="G258" s="1024">
        <f>F258*(100-$G$5)/100</f>
        <v>203.53</v>
      </c>
      <c r="I258" s="380"/>
      <c r="J258" s="859"/>
    </row>
    <row r="259" spans="2:10" ht="14.25" customHeight="1">
      <c r="B259" s="646"/>
      <c r="C259" s="1019"/>
      <c r="D259" s="1032"/>
      <c r="E259" s="1032"/>
      <c r="F259" s="1023"/>
      <c r="G259" s="1025"/>
      <c r="I259" s="380"/>
      <c r="J259" s="859"/>
    </row>
    <row r="260" spans="2:10" ht="14.25" customHeight="1">
      <c r="B260" s="646"/>
      <c r="C260" s="1030">
        <v>1540000000</v>
      </c>
      <c r="D260" s="1031" t="s">
        <v>2315</v>
      </c>
      <c r="E260" s="1031"/>
      <c r="F260" s="1033">
        <v>362.71</v>
      </c>
      <c r="G260" s="1024">
        <f>F260*(100-$G$5)/100</f>
        <v>362.71</v>
      </c>
      <c r="I260" s="380"/>
      <c r="J260" s="859"/>
    </row>
    <row r="261" spans="2:10" ht="14.25" customHeight="1">
      <c r="B261" s="646"/>
      <c r="C261" s="1019"/>
      <c r="D261" s="1032"/>
      <c r="E261" s="1032"/>
      <c r="F261" s="1023"/>
      <c r="G261" s="1025"/>
      <c r="I261" s="380"/>
      <c r="J261" s="859"/>
    </row>
    <row r="262" spans="2:10" ht="14.25" customHeight="1">
      <c r="B262" s="646"/>
      <c r="C262" s="1030">
        <v>1541000000</v>
      </c>
      <c r="D262" s="1031" t="s">
        <v>2316</v>
      </c>
      <c r="E262" s="1031"/>
      <c r="F262" s="1033">
        <v>425.34</v>
      </c>
      <c r="G262" s="1024">
        <f>F262*(100-$G$5)/100</f>
        <v>425.34</v>
      </c>
      <c r="I262" s="380"/>
      <c r="J262" s="859"/>
    </row>
    <row r="263" spans="2:10" ht="14.25" customHeight="1">
      <c r="B263" s="646"/>
      <c r="C263" s="1019"/>
      <c r="D263" s="1032"/>
      <c r="E263" s="1032"/>
      <c r="F263" s="1023"/>
      <c r="G263" s="1025"/>
      <c r="I263" s="380"/>
      <c r="J263" s="859"/>
    </row>
    <row r="264" spans="2:10" ht="14.25" customHeight="1" thickBot="1">
      <c r="B264" s="647"/>
      <c r="C264" s="742"/>
      <c r="D264" s="743"/>
      <c r="E264" s="743"/>
      <c r="F264" s="744"/>
      <c r="G264" s="745"/>
      <c r="I264" s="380"/>
      <c r="J264" s="859"/>
    </row>
    <row r="265" spans="2:10" ht="9.9499999999999993" customHeight="1" thickBot="1">
      <c r="B265" s="651"/>
      <c r="C265" s="47"/>
      <c r="D265" s="109"/>
      <c r="E265" s="8"/>
      <c r="F265" s="765"/>
      <c r="G265" s="765"/>
      <c r="I265" s="380"/>
      <c r="J265" s="859"/>
    </row>
    <row r="266" spans="2:10" ht="14.25" customHeight="1">
      <c r="B266" s="654"/>
      <c r="C266" s="120"/>
      <c r="D266" s="102"/>
      <c r="E266" s="68"/>
      <c r="F266" s="780"/>
      <c r="G266" s="781"/>
      <c r="I266" s="380"/>
      <c r="J266" s="859"/>
    </row>
    <row r="267" spans="2:10" ht="14.25" customHeight="1">
      <c r="B267" s="646"/>
      <c r="C267" s="1018" t="s">
        <v>2034</v>
      </c>
      <c r="D267" s="1034" t="s">
        <v>2067</v>
      </c>
      <c r="E267" s="1034"/>
      <c r="F267" s="1022">
        <v>35.299999999999997</v>
      </c>
      <c r="G267" s="1024">
        <f>F267*(100-$G$5)/100</f>
        <v>35.299999999999997</v>
      </c>
      <c r="I267" s="380"/>
      <c r="J267" s="859"/>
    </row>
    <row r="268" spans="2:10" ht="14.25" customHeight="1">
      <c r="B268" s="646"/>
      <c r="C268" s="1019"/>
      <c r="D268" s="1032"/>
      <c r="E268" s="1032"/>
      <c r="F268" s="1023"/>
      <c r="G268" s="1025"/>
      <c r="I268" s="380"/>
      <c r="J268" s="859"/>
    </row>
    <row r="269" spans="2:10" ht="14.25" customHeight="1">
      <c r="B269" s="646"/>
      <c r="C269" s="1030" t="s">
        <v>2035</v>
      </c>
      <c r="D269" s="1031" t="s">
        <v>2068</v>
      </c>
      <c r="E269" s="1031"/>
      <c r="F269" s="1033">
        <v>62.75</v>
      </c>
      <c r="G269" s="1024">
        <f>F269*(100-$G$5)/100</f>
        <v>62.75</v>
      </c>
      <c r="I269" s="380"/>
      <c r="J269" s="859"/>
    </row>
    <row r="270" spans="2:10" ht="14.25" customHeight="1">
      <c r="B270" s="646"/>
      <c r="C270" s="1019"/>
      <c r="D270" s="1032"/>
      <c r="E270" s="1032"/>
      <c r="F270" s="1023"/>
      <c r="G270" s="1025"/>
      <c r="I270" s="380"/>
      <c r="J270" s="859"/>
    </row>
    <row r="271" spans="2:10" ht="14.25" customHeight="1">
      <c r="B271" s="646"/>
      <c r="C271" s="1030" t="s">
        <v>2036</v>
      </c>
      <c r="D271" s="1031" t="s">
        <v>2069</v>
      </c>
      <c r="E271" s="1031"/>
      <c r="F271" s="1033">
        <v>141.72999999999999</v>
      </c>
      <c r="G271" s="1024">
        <f>F271*(100-$G$5)/100</f>
        <v>141.72999999999999</v>
      </c>
      <c r="I271" s="380"/>
      <c r="J271" s="859"/>
    </row>
    <row r="272" spans="2:10" ht="14.25" customHeight="1">
      <c r="B272" s="646"/>
      <c r="C272" s="1019"/>
      <c r="D272" s="1032"/>
      <c r="E272" s="1032"/>
      <c r="F272" s="1023"/>
      <c r="G272" s="1025"/>
      <c r="I272" s="380"/>
      <c r="J272" s="859"/>
    </row>
    <row r="273" spans="2:10" ht="14.25" customHeight="1" thickBot="1">
      <c r="B273" s="647"/>
      <c r="C273" s="742"/>
      <c r="D273" s="743"/>
      <c r="E273" s="743"/>
      <c r="F273" s="744"/>
      <c r="G273" s="745"/>
      <c r="I273" s="380"/>
      <c r="J273" s="859"/>
    </row>
    <row r="274" spans="2:10" ht="9.9499999999999993" customHeight="1" thickBot="1">
      <c r="B274" s="651"/>
      <c r="C274" s="47"/>
      <c r="D274" s="109"/>
      <c r="E274" s="8"/>
      <c r="F274" s="765"/>
      <c r="G274" s="765"/>
      <c r="I274" s="380"/>
      <c r="J274" s="859"/>
    </row>
    <row r="275" spans="2:10" ht="14.25" customHeight="1">
      <c r="B275" s="654"/>
      <c r="C275" s="102"/>
      <c r="D275" s="102"/>
      <c r="E275" s="102"/>
      <c r="F275" s="102"/>
      <c r="G275" s="638"/>
      <c r="I275" s="380"/>
      <c r="J275" s="859"/>
    </row>
    <row r="276" spans="2:10" ht="14.25" customHeight="1">
      <c r="B276" s="646"/>
      <c r="C276" s="1018" t="s">
        <v>2037</v>
      </c>
      <c r="D276" s="1020" t="s">
        <v>2285</v>
      </c>
      <c r="E276" s="1020"/>
      <c r="F276" s="1022">
        <v>36.21</v>
      </c>
      <c r="G276" s="1024">
        <f>F276*(100-$G$5)/100</f>
        <v>36.21</v>
      </c>
      <c r="I276" s="380"/>
      <c r="J276" s="859"/>
    </row>
    <row r="277" spans="2:10" ht="14.25" customHeight="1">
      <c r="B277" s="646"/>
      <c r="C277" s="1019"/>
      <c r="D277" s="1021"/>
      <c r="E277" s="1021"/>
      <c r="F277" s="1023"/>
      <c r="G277" s="1025"/>
      <c r="I277" s="380"/>
    </row>
    <row r="278" spans="2:10" ht="14.25" customHeight="1" thickBot="1">
      <c r="B278" s="647"/>
      <c r="C278" s="777"/>
      <c r="D278" s="113"/>
      <c r="E278" s="70"/>
      <c r="F278" s="778"/>
      <c r="G278" s="779"/>
      <c r="I278" s="380"/>
    </row>
    <row r="279" spans="2:10" ht="9.9499999999999993" customHeight="1" thickBot="1">
      <c r="I279" s="380"/>
    </row>
    <row r="280" spans="2:10" ht="14.25" customHeight="1">
      <c r="B280" s="245"/>
      <c r="C280" s="426"/>
      <c r="D280" s="218"/>
      <c r="E280" s="428"/>
      <c r="F280" s="555"/>
      <c r="G280" s="782"/>
      <c r="I280" s="380"/>
    </row>
    <row r="281" spans="2:10" ht="14.25" customHeight="1">
      <c r="B281" s="675" t="s">
        <v>2070</v>
      </c>
      <c r="C281" s="222"/>
      <c r="D281" s="223"/>
      <c r="E281" s="224"/>
      <c r="F281" s="224"/>
      <c r="G281" s="783">
        <f>'DISCOUNT CARD'!J21</f>
        <v>0</v>
      </c>
      <c r="I281" s="380"/>
    </row>
    <row r="282" spans="2:10" ht="14.25" customHeight="1">
      <c r="B282" s="675"/>
      <c r="C282" s="222"/>
      <c r="D282" s="223"/>
      <c r="E282" s="224"/>
      <c r="F282" s="224"/>
      <c r="G282" s="784"/>
      <c r="I282" s="380"/>
    </row>
    <row r="283" spans="2:10" ht="14.25" customHeight="1">
      <c r="B283" s="423"/>
      <c r="C283" s="222"/>
      <c r="D283" s="223"/>
      <c r="E283" s="224"/>
      <c r="F283" s="224"/>
      <c r="G283" s="784"/>
      <c r="I283" s="380"/>
    </row>
    <row r="284" spans="2:10" ht="14.25" customHeight="1">
      <c r="B284" s="496"/>
      <c r="C284" s="193" t="s">
        <v>1438</v>
      </c>
      <c r="D284" s="1028" t="s">
        <v>2274</v>
      </c>
      <c r="E284" s="1028"/>
      <c r="F284" s="107">
        <v>23.541840000000004</v>
      </c>
      <c r="G284" s="484">
        <f>F284*(100-$G$281)/100</f>
        <v>23.541840000000001</v>
      </c>
      <c r="I284" s="380"/>
    </row>
    <row r="285" spans="2:10" ht="14.25" customHeight="1">
      <c r="B285" s="204"/>
      <c r="C285" s="198" t="s">
        <v>1439</v>
      </c>
      <c r="D285" s="1029" t="s">
        <v>2071</v>
      </c>
      <c r="E285" s="1029"/>
      <c r="F285" s="107">
        <v>18.926460000000006</v>
      </c>
      <c r="G285" s="484">
        <f>F285*(100-$G$281)/100</f>
        <v>18.926460000000006</v>
      </c>
      <c r="I285" s="380"/>
    </row>
    <row r="286" spans="2:10" ht="14.25" customHeight="1">
      <c r="B286" s="204"/>
      <c r="C286" s="198">
        <v>60140000</v>
      </c>
      <c r="D286" s="1029" t="s">
        <v>2284</v>
      </c>
      <c r="E286" s="1029"/>
      <c r="F286" s="99">
        <v>18.926460000000006</v>
      </c>
      <c r="G286" s="484">
        <f>F286*(100-$G$281)/100</f>
        <v>18.926460000000006</v>
      </c>
      <c r="I286" s="380"/>
    </row>
    <row r="287" spans="2:10" ht="14.25" customHeight="1">
      <c r="B287" s="204"/>
      <c r="C287" s="222"/>
      <c r="D287" s="223"/>
      <c r="E287" s="224"/>
      <c r="F287" s="224"/>
      <c r="G287" s="784"/>
      <c r="I287" s="380"/>
    </row>
    <row r="288" spans="2:10" ht="14.25" customHeight="1">
      <c r="B288" s="204"/>
      <c r="C288" s="222"/>
      <c r="D288" s="223"/>
      <c r="E288" s="688"/>
      <c r="F288" s="224"/>
      <c r="G288" s="784"/>
      <c r="I288" s="380"/>
    </row>
    <row r="289" spans="2:9" ht="14.25" customHeight="1" thickBot="1">
      <c r="B289" s="209"/>
      <c r="C289" s="229"/>
      <c r="D289" s="230"/>
      <c r="E289" s="242"/>
      <c r="F289" s="231"/>
      <c r="G289" s="785"/>
      <c r="I289" s="380"/>
    </row>
    <row r="290" spans="2:9" ht="9.9499999999999993" customHeight="1" thickBot="1">
      <c r="I290" s="380"/>
    </row>
    <row r="291" spans="2:9" ht="14.25" customHeight="1">
      <c r="B291" s="654"/>
      <c r="C291" s="102"/>
      <c r="D291" s="102"/>
      <c r="E291" s="102"/>
      <c r="F291" s="102"/>
      <c r="G291" s="638"/>
      <c r="I291" s="380"/>
    </row>
    <row r="292" spans="2:9" ht="14.25" customHeight="1">
      <c r="B292" s="646"/>
      <c r="C292" s="1026" t="s">
        <v>2400</v>
      </c>
      <c r="D292" s="1020" t="s">
        <v>2401</v>
      </c>
      <c r="E292" s="1020"/>
      <c r="F292" s="1022">
        <v>3.98</v>
      </c>
      <c r="G292" s="1024">
        <f>F292*(100-$G$5)/100</f>
        <v>3.98</v>
      </c>
      <c r="I292" s="380"/>
    </row>
    <row r="293" spans="2:9" ht="14.25" customHeight="1">
      <c r="B293" s="646"/>
      <c r="C293" s="1027"/>
      <c r="D293" s="1021"/>
      <c r="E293" s="1021"/>
      <c r="F293" s="1023"/>
      <c r="G293" s="1025"/>
      <c r="I293" s="380"/>
    </row>
    <row r="294" spans="2:9" ht="14.25" customHeight="1" thickBot="1">
      <c r="B294" s="647"/>
      <c r="C294" s="777"/>
      <c r="D294" s="113"/>
      <c r="E294" s="70"/>
      <c r="F294" s="778"/>
      <c r="G294" s="779"/>
      <c r="I294" s="380"/>
    </row>
    <row r="295" spans="2:9" ht="14.25" customHeight="1">
      <c r="I295" s="380"/>
    </row>
    <row r="296" spans="2:9" ht="14.25" customHeight="1">
      <c r="I296" s="380"/>
    </row>
    <row r="297" spans="2:9" ht="14.25" customHeight="1">
      <c r="I297" s="380"/>
    </row>
    <row r="298" spans="2:9" ht="14.25" customHeight="1">
      <c r="I298" s="380"/>
    </row>
    <row r="299" spans="2:9" ht="14.25" customHeight="1">
      <c r="I299" s="380"/>
    </row>
    <row r="300" spans="2:9" ht="14.25" customHeight="1">
      <c r="I300" s="380"/>
    </row>
    <row r="301" spans="2:9" ht="14.25" customHeight="1">
      <c r="I301" s="380"/>
    </row>
    <row r="302" spans="2:9" ht="14.25" customHeight="1">
      <c r="I302" s="380"/>
    </row>
    <row r="303" spans="2:9" ht="14.25" customHeight="1">
      <c r="I303" s="380"/>
    </row>
    <row r="304" spans="2:9" ht="14.25" customHeight="1">
      <c r="I304" s="380"/>
    </row>
    <row r="305" spans="9:9" ht="14.25" customHeight="1">
      <c r="I305" s="380"/>
    </row>
  </sheetData>
  <mergeCells count="202">
    <mergeCell ref="C12:C14"/>
    <mergeCell ref="F12:F14"/>
    <mergeCell ref="D12:E14"/>
    <mergeCell ref="G12:G14"/>
    <mergeCell ref="C9:C11"/>
    <mergeCell ref="D9:E11"/>
    <mergeCell ref="F9:F11"/>
    <mergeCell ref="G9:G11"/>
    <mergeCell ref="B2:G2"/>
    <mergeCell ref="B3:B5"/>
    <mergeCell ref="C3:C5"/>
    <mergeCell ref="D3:E5"/>
    <mergeCell ref="F3:F5"/>
    <mergeCell ref="G3:G4"/>
    <mergeCell ref="C47:C49"/>
    <mergeCell ref="D47:E49"/>
    <mergeCell ref="F47:F49"/>
    <mergeCell ref="C29:C31"/>
    <mergeCell ref="D29:E31"/>
    <mergeCell ref="F29:F31"/>
    <mergeCell ref="G29:G31"/>
    <mergeCell ref="C20:C22"/>
    <mergeCell ref="D20:E22"/>
    <mergeCell ref="F20:F22"/>
    <mergeCell ref="G20:G22"/>
    <mergeCell ref="G47:G49"/>
    <mergeCell ref="C38:C40"/>
    <mergeCell ref="D38:E40"/>
    <mergeCell ref="F38:F40"/>
    <mergeCell ref="G38:G40"/>
    <mergeCell ref="C56:C58"/>
    <mergeCell ref="D56:E58"/>
    <mergeCell ref="F56:F58"/>
    <mergeCell ref="G56:G58"/>
    <mergeCell ref="C84:C86"/>
    <mergeCell ref="D84:E86"/>
    <mergeCell ref="F84:F86"/>
    <mergeCell ref="G84:G86"/>
    <mergeCell ref="D112:E114"/>
    <mergeCell ref="F113:F114"/>
    <mergeCell ref="G113:G114"/>
    <mergeCell ref="D70:E70"/>
    <mergeCell ref="C71:G71"/>
    <mergeCell ref="D72:E72"/>
    <mergeCell ref="C77:C79"/>
    <mergeCell ref="D77:E79"/>
    <mergeCell ref="F77:F79"/>
    <mergeCell ref="G77:G79"/>
    <mergeCell ref="B66:G66"/>
    <mergeCell ref="D91:E93"/>
    <mergeCell ref="F92:F93"/>
    <mergeCell ref="G92:G93"/>
    <mergeCell ref="D98:E100"/>
    <mergeCell ref="F99:F100"/>
    <mergeCell ref="G99:G100"/>
    <mergeCell ref="D106:E108"/>
    <mergeCell ref="F107:F108"/>
    <mergeCell ref="G107:G108"/>
    <mergeCell ref="D140:E142"/>
    <mergeCell ref="F141:F142"/>
    <mergeCell ref="G141:G142"/>
    <mergeCell ref="D119:E119"/>
    <mergeCell ref="D120:E120"/>
    <mergeCell ref="D121:E121"/>
    <mergeCell ref="D122:E122"/>
    <mergeCell ref="D123:E123"/>
    <mergeCell ref="D124:E124"/>
    <mergeCell ref="D148:E150"/>
    <mergeCell ref="F149:F150"/>
    <mergeCell ref="G149:G150"/>
    <mergeCell ref="D155:E156"/>
    <mergeCell ref="B127:G127"/>
    <mergeCell ref="D131:E133"/>
    <mergeCell ref="F132:F133"/>
    <mergeCell ref="G132:G133"/>
    <mergeCell ref="C159:G159"/>
    <mergeCell ref="D157:E158"/>
    <mergeCell ref="G155:G156"/>
    <mergeCell ref="F155:F156"/>
    <mergeCell ref="F157:F158"/>
    <mergeCell ref="G157:G158"/>
    <mergeCell ref="B162:G162"/>
    <mergeCell ref="C165:C166"/>
    <mergeCell ref="D165:E166"/>
    <mergeCell ref="F165:F166"/>
    <mergeCell ref="G165:G166"/>
    <mergeCell ref="D167:E167"/>
    <mergeCell ref="D168:E168"/>
    <mergeCell ref="D169:E169"/>
    <mergeCell ref="D170:E170"/>
    <mergeCell ref="D171:E171"/>
    <mergeCell ref="D172:E172"/>
    <mergeCell ref="D173:E173"/>
    <mergeCell ref="C177:C178"/>
    <mergeCell ref="D177:E178"/>
    <mergeCell ref="F177:F178"/>
    <mergeCell ref="G177:G178"/>
    <mergeCell ref="D179:E181"/>
    <mergeCell ref="C180:C181"/>
    <mergeCell ref="F180:F181"/>
    <mergeCell ref="G180:G181"/>
    <mergeCell ref="C182:C183"/>
    <mergeCell ref="D182:E183"/>
    <mergeCell ref="F182:F183"/>
    <mergeCell ref="G182:G183"/>
    <mergeCell ref="D184:E184"/>
    <mergeCell ref="D185:E185"/>
    <mergeCell ref="D186:E186"/>
    <mergeCell ref="D187:E187"/>
    <mergeCell ref="C192:C193"/>
    <mergeCell ref="D192:E193"/>
    <mergeCell ref="F192:F193"/>
    <mergeCell ref="G192:G193"/>
    <mergeCell ref="B197:G197"/>
    <mergeCell ref="C200:C201"/>
    <mergeCell ref="D200:E201"/>
    <mergeCell ref="F200:F201"/>
    <mergeCell ref="G200:G201"/>
    <mergeCell ref="C202:C203"/>
    <mergeCell ref="D202:E203"/>
    <mergeCell ref="F202:F203"/>
    <mergeCell ref="G202:G203"/>
    <mergeCell ref="C204:C205"/>
    <mergeCell ref="D204:E205"/>
    <mergeCell ref="F204:F205"/>
    <mergeCell ref="G204:G205"/>
    <mergeCell ref="C209:C210"/>
    <mergeCell ref="D209:E210"/>
    <mergeCell ref="F209:F210"/>
    <mergeCell ref="G209:G210"/>
    <mergeCell ref="C212:C213"/>
    <mergeCell ref="D212:E213"/>
    <mergeCell ref="F212:F213"/>
    <mergeCell ref="G212:G213"/>
    <mergeCell ref="C215:C216"/>
    <mergeCell ref="D215:E216"/>
    <mergeCell ref="F215:F216"/>
    <mergeCell ref="G215:G216"/>
    <mergeCell ref="D221:E221"/>
    <mergeCell ref="D222:E222"/>
    <mergeCell ref="D223:E223"/>
    <mergeCell ref="D224:E224"/>
    <mergeCell ref="B228:G228"/>
    <mergeCell ref="C232:C233"/>
    <mergeCell ref="D232:E233"/>
    <mergeCell ref="F232:F233"/>
    <mergeCell ref="G232:G233"/>
    <mergeCell ref="C238:C239"/>
    <mergeCell ref="D238:E239"/>
    <mergeCell ref="F238:F239"/>
    <mergeCell ref="G238:G239"/>
    <mergeCell ref="C240:C241"/>
    <mergeCell ref="D240:E241"/>
    <mergeCell ref="F240:F241"/>
    <mergeCell ref="G240:G241"/>
    <mergeCell ref="D262:E263"/>
    <mergeCell ref="F262:F263"/>
    <mergeCell ref="G262:G263"/>
    <mergeCell ref="C267:C268"/>
    <mergeCell ref="D267:E268"/>
    <mergeCell ref="F267:F268"/>
    <mergeCell ref="G267:G268"/>
    <mergeCell ref="C242:C243"/>
    <mergeCell ref="D242:E243"/>
    <mergeCell ref="F242:F243"/>
    <mergeCell ref="G242:G243"/>
    <mergeCell ref="C247:C248"/>
    <mergeCell ref="D247:E248"/>
    <mergeCell ref="F247:F248"/>
    <mergeCell ref="G247:G248"/>
    <mergeCell ref="C258:C259"/>
    <mergeCell ref="D258:E259"/>
    <mergeCell ref="F258:F259"/>
    <mergeCell ref="G258:G259"/>
    <mergeCell ref="C260:C261"/>
    <mergeCell ref="D260:E261"/>
    <mergeCell ref="F260:F261"/>
    <mergeCell ref="G260:G261"/>
    <mergeCell ref="C253:C254"/>
    <mergeCell ref="D253:E254"/>
    <mergeCell ref="F253:F254"/>
    <mergeCell ref="G253:G254"/>
    <mergeCell ref="C292:C293"/>
    <mergeCell ref="D292:E293"/>
    <mergeCell ref="F292:F293"/>
    <mergeCell ref="G292:G293"/>
    <mergeCell ref="D284:E284"/>
    <mergeCell ref="D285:E285"/>
    <mergeCell ref="D286:E286"/>
    <mergeCell ref="C269:C270"/>
    <mergeCell ref="D269:E270"/>
    <mergeCell ref="F269:F270"/>
    <mergeCell ref="G269:G270"/>
    <mergeCell ref="C271:C272"/>
    <mergeCell ref="D271:E272"/>
    <mergeCell ref="F271:F272"/>
    <mergeCell ref="G271:G272"/>
    <mergeCell ref="C276:C277"/>
    <mergeCell ref="D276:E277"/>
    <mergeCell ref="F276:F277"/>
    <mergeCell ref="G276:G277"/>
    <mergeCell ref="C262:C263"/>
  </mergeCells>
  <printOptions horizontalCentered="1"/>
  <pageMargins left="0.59055118110236227" right="0" top="0" bottom="1.1811023622047245" header="0" footer="0"/>
  <pageSetup paperSize="9" scale="85" fitToHeight="10" orientation="portrait" r:id="rId1"/>
  <headerFooter scaleWithDoc="0">
    <oddFooter>&amp;L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1" tint="0.499984740745262"/>
  </sheetPr>
  <dimension ref="B2:J405"/>
  <sheetViews>
    <sheetView zoomScaleNormal="100" workbookViewId="0">
      <pane ySplit="5" topLeftCell="A6" activePane="bottomLeft" state="frozen"/>
      <selection pane="bottomLeft"/>
    </sheetView>
  </sheetViews>
  <sheetFormatPr defaultColWidth="9.140625" defaultRowHeight="14.25" customHeight="1"/>
  <cols>
    <col min="1" max="1" width="2.140625" style="8" customWidth="1"/>
    <col min="2" max="2" width="35.7109375" style="640" customWidth="1"/>
    <col min="3" max="3" width="13.28515625" style="47" customWidth="1"/>
    <col min="4" max="4" width="15.7109375" style="109" customWidth="1"/>
    <col min="5" max="5" width="10.7109375" style="109" customWidth="1"/>
    <col min="6" max="6" width="14.7109375" style="121" customWidth="1"/>
    <col min="7" max="7" width="14.7109375" style="786" customWidth="1"/>
    <col min="8" max="8" width="2.140625" style="8" customWidth="1"/>
    <col min="9" max="9" width="16.28515625" style="8" bestFit="1" customWidth="1"/>
    <col min="10" max="10" width="9.42578125" style="8" bestFit="1" customWidth="1"/>
    <col min="11" max="16384" width="9.140625" style="8"/>
  </cols>
  <sheetData>
    <row r="2" spans="2:10" ht="20.85" customHeight="1">
      <c r="B2" s="1089" t="s">
        <v>2111</v>
      </c>
      <c r="C2" s="1089"/>
      <c r="D2" s="1089"/>
      <c r="E2" s="1089"/>
      <c r="F2" s="1089"/>
      <c r="G2" s="1089"/>
    </row>
    <row r="3" spans="2:10" ht="14.25" customHeight="1">
      <c r="B3" s="957" t="s">
        <v>1460</v>
      </c>
      <c r="C3" s="960" t="s">
        <v>1571</v>
      </c>
      <c r="D3" s="1090" t="s">
        <v>2126</v>
      </c>
      <c r="E3" s="1090" t="s">
        <v>2127</v>
      </c>
      <c r="F3" s="1093" t="s">
        <v>2129</v>
      </c>
      <c r="G3" s="963" t="s">
        <v>2128</v>
      </c>
    </row>
    <row r="4" spans="2:10" ht="14.25" customHeight="1">
      <c r="B4" s="958"/>
      <c r="C4" s="961"/>
      <c r="D4" s="1091"/>
      <c r="E4" s="1091"/>
      <c r="F4" s="1094"/>
      <c r="G4" s="964"/>
    </row>
    <row r="5" spans="2:10" ht="14.25" customHeight="1">
      <c r="B5" s="959"/>
      <c r="C5" s="962"/>
      <c r="D5" s="1092"/>
      <c r="E5" s="1092"/>
      <c r="F5" s="1095"/>
      <c r="G5" s="787">
        <v>0</v>
      </c>
    </row>
    <row r="6" spans="2:10" ht="9.9499999999999993" customHeight="1" thickBot="1">
      <c r="B6" s="788"/>
      <c r="C6" s="769"/>
      <c r="D6" s="789"/>
      <c r="E6" s="789"/>
      <c r="F6" s="790"/>
      <c r="G6" s="579"/>
    </row>
    <row r="7" spans="2:10" ht="14.25" customHeight="1">
      <c r="B7" s="654"/>
      <c r="C7" s="101"/>
      <c r="D7" s="101"/>
      <c r="E7" s="101"/>
      <c r="F7" s="101"/>
      <c r="G7" s="118"/>
      <c r="J7" s="15"/>
    </row>
    <row r="8" spans="2:10" ht="14.25" customHeight="1">
      <c r="B8" s="471"/>
      <c r="C8" s="105">
        <v>20116016</v>
      </c>
      <c r="D8" s="106" t="s">
        <v>92</v>
      </c>
      <c r="E8" s="106" t="s">
        <v>1700</v>
      </c>
      <c r="F8" s="127">
        <v>2.5427122418062753</v>
      </c>
      <c r="G8" s="128">
        <f>F8*(100-$G$5)/100</f>
        <v>2.5427122418062753</v>
      </c>
      <c r="J8" s="15"/>
    </row>
    <row r="9" spans="2:10" ht="14.25" customHeight="1">
      <c r="B9" s="2" t="s">
        <v>1496</v>
      </c>
      <c r="C9" s="97">
        <v>20116020</v>
      </c>
      <c r="D9" s="98" t="s">
        <v>91</v>
      </c>
      <c r="E9" s="98" t="s">
        <v>1701</v>
      </c>
      <c r="F9" s="96">
        <v>2.5930629792677862</v>
      </c>
      <c r="G9" s="129">
        <f t="shared" ref="G9:G17" si="0">F9*(100-$G$5)/100</f>
        <v>2.5930629792677862</v>
      </c>
      <c r="J9" s="15"/>
    </row>
    <row r="10" spans="2:10" ht="14.25" customHeight="1">
      <c r="B10" s="597"/>
      <c r="C10" s="97">
        <v>20116025</v>
      </c>
      <c r="D10" s="98" t="s">
        <v>90</v>
      </c>
      <c r="E10" s="98" t="s">
        <v>1702</v>
      </c>
      <c r="F10" s="96">
        <v>3.2224471975366669</v>
      </c>
      <c r="G10" s="129">
        <f t="shared" si="0"/>
        <v>3.2224471975366669</v>
      </c>
      <c r="J10" s="15"/>
    </row>
    <row r="11" spans="2:10" ht="14.25" customHeight="1">
      <c r="B11" s="1"/>
      <c r="C11" s="97">
        <v>20116032</v>
      </c>
      <c r="D11" s="98" t="s">
        <v>89</v>
      </c>
      <c r="E11" s="98" t="s">
        <v>1703</v>
      </c>
      <c r="F11" s="96">
        <v>4.1916988936707416</v>
      </c>
      <c r="G11" s="129">
        <f t="shared" si="0"/>
        <v>4.1916988936707416</v>
      </c>
      <c r="J11" s="15"/>
    </row>
    <row r="12" spans="2:10" ht="14.25" customHeight="1">
      <c r="B12" s="646"/>
      <c r="C12" s="97">
        <v>20116040</v>
      </c>
      <c r="D12" s="98" t="s">
        <v>88</v>
      </c>
      <c r="E12" s="98">
        <v>72</v>
      </c>
      <c r="F12" s="96">
        <v>6.570771238727108</v>
      </c>
      <c r="G12" s="129">
        <f t="shared" si="0"/>
        <v>6.570771238727108</v>
      </c>
      <c r="J12" s="15"/>
    </row>
    <row r="13" spans="2:10" ht="14.25" customHeight="1">
      <c r="B13" s="646"/>
      <c r="C13" s="97">
        <v>20116050</v>
      </c>
      <c r="D13" s="98" t="s">
        <v>83</v>
      </c>
      <c r="E13" s="98">
        <v>44</v>
      </c>
      <c r="F13" s="96">
        <v>9.2015972710910248</v>
      </c>
      <c r="G13" s="129">
        <f t="shared" si="0"/>
        <v>9.2015972710910248</v>
      </c>
      <c r="J13" s="15"/>
    </row>
    <row r="14" spans="2:10" ht="14.25" customHeight="1">
      <c r="B14" s="646"/>
      <c r="C14" s="97">
        <v>20116063</v>
      </c>
      <c r="D14" s="98" t="s">
        <v>84</v>
      </c>
      <c r="E14" s="98">
        <v>30</v>
      </c>
      <c r="F14" s="96">
        <v>12.44921983735845</v>
      </c>
      <c r="G14" s="129">
        <f t="shared" si="0"/>
        <v>12.44921983735845</v>
      </c>
      <c r="J14" s="15"/>
    </row>
    <row r="15" spans="2:10" ht="14.25" customHeight="1">
      <c r="B15" s="646"/>
      <c r="C15" s="97">
        <v>20116075</v>
      </c>
      <c r="D15" s="98" t="s">
        <v>85</v>
      </c>
      <c r="E15" s="98">
        <v>16</v>
      </c>
      <c r="F15" s="96">
        <v>25.993568214504741</v>
      </c>
      <c r="G15" s="129">
        <f t="shared" si="0"/>
        <v>25.993568214504741</v>
      </c>
      <c r="J15" s="15"/>
    </row>
    <row r="16" spans="2:10" ht="14.25" customHeight="1">
      <c r="B16" s="646"/>
      <c r="C16" s="97">
        <v>20116090</v>
      </c>
      <c r="D16" s="98" t="s">
        <v>86</v>
      </c>
      <c r="E16" s="98">
        <v>10</v>
      </c>
      <c r="F16" s="96">
        <v>39.462390485458783</v>
      </c>
      <c r="G16" s="129">
        <f t="shared" si="0"/>
        <v>39.462390485458783</v>
      </c>
      <c r="J16" s="15"/>
    </row>
    <row r="17" spans="2:10" ht="14.25" customHeight="1">
      <c r="B17" s="646"/>
      <c r="C17" s="97">
        <v>20116110</v>
      </c>
      <c r="D17" s="98" t="s">
        <v>87</v>
      </c>
      <c r="E17" s="98">
        <v>5</v>
      </c>
      <c r="F17" s="96">
        <v>73.776418065478126</v>
      </c>
      <c r="G17" s="129">
        <f t="shared" si="0"/>
        <v>73.776418065478126</v>
      </c>
      <c r="J17" s="15"/>
    </row>
    <row r="18" spans="2:10" ht="14.25" customHeight="1" thickBot="1">
      <c r="B18" s="647"/>
      <c r="C18" s="112"/>
      <c r="D18" s="113"/>
      <c r="E18" s="113"/>
      <c r="F18" s="649"/>
      <c r="G18" s="650"/>
      <c r="J18" s="15"/>
    </row>
    <row r="19" spans="2:10" ht="9.9499999999999993" customHeight="1" thickBot="1">
      <c r="B19" s="651"/>
      <c r="C19" s="27"/>
      <c r="F19" s="593"/>
      <c r="G19" s="653"/>
      <c r="J19" s="15"/>
    </row>
    <row r="20" spans="2:10" ht="14.25" customHeight="1">
      <c r="B20" s="791"/>
      <c r="C20" s="792"/>
      <c r="D20" s="793"/>
      <c r="E20" s="793"/>
      <c r="F20" s="794"/>
      <c r="G20" s="580"/>
    </row>
    <row r="21" spans="2:10" ht="14.25" customHeight="1">
      <c r="B21" s="795"/>
      <c r="C21" s="699">
        <v>22516025</v>
      </c>
      <c r="D21" s="106" t="s">
        <v>90</v>
      </c>
      <c r="E21" s="106">
        <v>160</v>
      </c>
      <c r="F21" s="127">
        <v>4.3919199999999998</v>
      </c>
      <c r="G21" s="128">
        <f t="shared" ref="G21:G28" si="1">F21*(100-$G$5)/100</f>
        <v>4.3919199999999998</v>
      </c>
    </row>
    <row r="22" spans="2:10" ht="14.25" customHeight="1">
      <c r="B22" s="597" t="s">
        <v>2112</v>
      </c>
      <c r="C22" s="796">
        <v>22516032</v>
      </c>
      <c r="D22" s="98" t="s">
        <v>89</v>
      </c>
      <c r="E22" s="98">
        <v>100</v>
      </c>
      <c r="F22" s="96">
        <v>8.4747000000000003</v>
      </c>
      <c r="G22" s="129">
        <f t="shared" si="1"/>
        <v>8.4747000000000003</v>
      </c>
    </row>
    <row r="23" spans="2:10" ht="14.25" customHeight="1">
      <c r="B23" s="597"/>
      <c r="C23" s="796">
        <v>22516040</v>
      </c>
      <c r="D23" s="98" t="s">
        <v>88</v>
      </c>
      <c r="E23" s="98">
        <v>60</v>
      </c>
      <c r="F23" s="96">
        <v>13.0585</v>
      </c>
      <c r="G23" s="129">
        <f t="shared" si="1"/>
        <v>13.058500000000002</v>
      </c>
    </row>
    <row r="24" spans="2:10" ht="14.25" customHeight="1">
      <c r="B24" s="50"/>
      <c r="C24" s="699">
        <v>22516050</v>
      </c>
      <c r="D24" s="106" t="s">
        <v>83</v>
      </c>
      <c r="E24" s="106">
        <v>35</v>
      </c>
      <c r="F24" s="127">
        <v>17.322500000000002</v>
      </c>
      <c r="G24" s="128">
        <f t="shared" si="1"/>
        <v>17.322500000000002</v>
      </c>
      <c r="J24" s="15"/>
    </row>
    <row r="25" spans="2:10" ht="14.25" customHeight="1">
      <c r="B25" s="50"/>
      <c r="C25" s="97">
        <v>22516063</v>
      </c>
      <c r="D25" s="98" t="s">
        <v>84</v>
      </c>
      <c r="E25" s="98">
        <v>20</v>
      </c>
      <c r="F25" s="96">
        <v>23.601240000000001</v>
      </c>
      <c r="G25" s="129">
        <f t="shared" si="1"/>
        <v>23.601240000000004</v>
      </c>
      <c r="J25" s="15"/>
    </row>
    <row r="26" spans="2:10" ht="14.25" customHeight="1">
      <c r="B26" s="797"/>
      <c r="C26" s="97">
        <v>22516075</v>
      </c>
      <c r="D26" s="98" t="s">
        <v>85</v>
      </c>
      <c r="E26" s="98">
        <v>16</v>
      </c>
      <c r="F26" s="96">
        <v>46.712119999999999</v>
      </c>
      <c r="G26" s="129">
        <f t="shared" si="1"/>
        <v>46.712119999999999</v>
      </c>
      <c r="J26" s="15"/>
    </row>
    <row r="27" spans="2:10" ht="14.25" customHeight="1">
      <c r="B27" s="471"/>
      <c r="C27" s="105">
        <v>22516090</v>
      </c>
      <c r="D27" s="106" t="s">
        <v>86</v>
      </c>
      <c r="E27" s="106">
        <v>10</v>
      </c>
      <c r="F27" s="127">
        <v>64.471680000000006</v>
      </c>
      <c r="G27" s="128">
        <f t="shared" si="1"/>
        <v>64.471680000000006</v>
      </c>
      <c r="J27" s="15"/>
    </row>
    <row r="28" spans="2:10" ht="14.25" customHeight="1">
      <c r="B28" s="65"/>
      <c r="C28" s="97">
        <v>22516110</v>
      </c>
      <c r="D28" s="98" t="s">
        <v>87</v>
      </c>
      <c r="E28" s="98">
        <v>5</v>
      </c>
      <c r="F28" s="96">
        <v>123.29356000000001</v>
      </c>
      <c r="G28" s="129">
        <f t="shared" si="1"/>
        <v>123.29356000000001</v>
      </c>
      <c r="J28" s="15"/>
    </row>
    <row r="29" spans="2:10" ht="14.25" customHeight="1" thickBot="1">
      <c r="B29" s="647"/>
      <c r="C29" s="112"/>
      <c r="D29" s="112"/>
      <c r="E29" s="112"/>
      <c r="F29" s="798"/>
      <c r="G29" s="650"/>
      <c r="J29" s="15"/>
    </row>
    <row r="30" spans="2:10" ht="9.9499999999999993" customHeight="1" thickBot="1">
      <c r="B30" s="651"/>
      <c r="C30" s="27"/>
      <c r="D30" s="27"/>
      <c r="E30" s="27"/>
      <c r="F30" s="653"/>
      <c r="G30" s="653"/>
      <c r="J30" s="15"/>
    </row>
    <row r="31" spans="2:10" ht="14.25" customHeight="1">
      <c r="B31" s="654"/>
      <c r="C31" s="120"/>
      <c r="D31" s="102"/>
      <c r="E31" s="102"/>
      <c r="F31" s="656"/>
      <c r="G31" s="799"/>
      <c r="H31" s="786"/>
      <c r="J31" s="15"/>
    </row>
    <row r="32" spans="2:10" ht="14.25" customHeight="1">
      <c r="B32" s="471"/>
      <c r="C32" s="699">
        <v>2071602016</v>
      </c>
      <c r="D32" s="106" t="s">
        <v>93</v>
      </c>
      <c r="E32" s="106" t="s">
        <v>1704</v>
      </c>
      <c r="F32" s="127">
        <v>2.9455181414983587</v>
      </c>
      <c r="G32" s="128">
        <f t="shared" ref="G32:G50" si="2">F32*(100-$G$5)/100</f>
        <v>2.9455181414983587</v>
      </c>
      <c r="J32" s="15"/>
    </row>
    <row r="33" spans="2:10" ht="14.25" customHeight="1">
      <c r="B33" s="597" t="s">
        <v>2113</v>
      </c>
      <c r="C33" s="796">
        <v>2071602516</v>
      </c>
      <c r="D33" s="98" t="s">
        <v>94</v>
      </c>
      <c r="E33" s="98" t="s">
        <v>1705</v>
      </c>
      <c r="F33" s="96">
        <v>3.0713949851521347</v>
      </c>
      <c r="G33" s="659">
        <f t="shared" si="2"/>
        <v>3.0713949851521347</v>
      </c>
      <c r="J33" s="15"/>
    </row>
    <row r="34" spans="2:10" ht="14.25" customHeight="1">
      <c r="B34" s="597"/>
      <c r="C34" s="796">
        <v>2071602520</v>
      </c>
      <c r="D34" s="98" t="s">
        <v>95</v>
      </c>
      <c r="E34" s="98" t="s">
        <v>1706</v>
      </c>
      <c r="F34" s="96">
        <v>3.0713949851521347</v>
      </c>
      <c r="G34" s="129">
        <f t="shared" si="2"/>
        <v>3.0713949851521347</v>
      </c>
      <c r="J34" s="15"/>
    </row>
    <row r="35" spans="2:10" ht="14.25" customHeight="1">
      <c r="B35" s="1"/>
      <c r="C35" s="796">
        <v>2071603220</v>
      </c>
      <c r="D35" s="98" t="s">
        <v>96</v>
      </c>
      <c r="E35" s="98" t="s">
        <v>1707</v>
      </c>
      <c r="F35" s="96">
        <v>3.9021821532670566</v>
      </c>
      <c r="G35" s="129">
        <f t="shared" si="2"/>
        <v>3.9021821532670566</v>
      </c>
      <c r="J35" s="15"/>
    </row>
    <row r="36" spans="2:10" ht="14.25" customHeight="1">
      <c r="B36" s="646"/>
      <c r="C36" s="796">
        <v>2071603225</v>
      </c>
      <c r="D36" s="98" t="s">
        <v>97</v>
      </c>
      <c r="E36" s="98" t="s">
        <v>1708</v>
      </c>
      <c r="F36" s="96">
        <v>4.0028836281900766</v>
      </c>
      <c r="G36" s="129">
        <f t="shared" si="2"/>
        <v>4.0028836281900766</v>
      </c>
      <c r="J36" s="15"/>
    </row>
    <row r="37" spans="2:10" ht="14.25" customHeight="1">
      <c r="B37" s="646"/>
      <c r="C37" s="796">
        <v>2071604025</v>
      </c>
      <c r="D37" s="98" t="s">
        <v>98</v>
      </c>
      <c r="E37" s="98">
        <v>100</v>
      </c>
      <c r="F37" s="96">
        <v>5.677045648785298</v>
      </c>
      <c r="G37" s="129">
        <f t="shared" si="2"/>
        <v>5.677045648785298</v>
      </c>
      <c r="J37" s="15"/>
    </row>
    <row r="38" spans="2:10" ht="14.25" customHeight="1">
      <c r="B38" s="646"/>
      <c r="C38" s="796">
        <v>2071604032</v>
      </c>
      <c r="D38" s="98" t="s">
        <v>99</v>
      </c>
      <c r="E38" s="98">
        <v>85</v>
      </c>
      <c r="F38" s="96">
        <v>5.7777471237083198</v>
      </c>
      <c r="G38" s="129">
        <f t="shared" si="2"/>
        <v>5.7777471237083198</v>
      </c>
      <c r="J38" s="15"/>
    </row>
    <row r="39" spans="2:10" ht="14.25" customHeight="1">
      <c r="B39" s="916" t="s">
        <v>2436</v>
      </c>
      <c r="C39" s="796">
        <v>2071605025</v>
      </c>
      <c r="D39" s="98" t="s">
        <v>159</v>
      </c>
      <c r="E39" s="98">
        <v>65</v>
      </c>
      <c r="F39" s="96">
        <v>8.35</v>
      </c>
      <c r="G39" s="129">
        <f t="shared" si="2"/>
        <v>8.35</v>
      </c>
      <c r="J39" s="15"/>
    </row>
    <row r="40" spans="2:10" ht="14.25" customHeight="1">
      <c r="B40" s="646"/>
      <c r="C40" s="796">
        <v>2071605032</v>
      </c>
      <c r="D40" s="98" t="s">
        <v>100</v>
      </c>
      <c r="E40" s="98">
        <v>60</v>
      </c>
      <c r="F40" s="96">
        <v>8.3456347342453494</v>
      </c>
      <c r="G40" s="129">
        <f t="shared" si="2"/>
        <v>8.3456347342453494</v>
      </c>
      <c r="J40" s="15"/>
    </row>
    <row r="41" spans="2:10" ht="14.25" customHeight="1">
      <c r="B41" s="646"/>
      <c r="C41" s="796">
        <v>2071605040</v>
      </c>
      <c r="D41" s="98" t="s">
        <v>101</v>
      </c>
      <c r="E41" s="98">
        <v>60</v>
      </c>
      <c r="F41" s="96">
        <v>8.4463362091683685</v>
      </c>
      <c r="G41" s="129">
        <f t="shared" si="2"/>
        <v>8.4463362091683685</v>
      </c>
      <c r="J41" s="15"/>
    </row>
    <row r="42" spans="2:10" ht="14.25" customHeight="1">
      <c r="B42" s="916" t="s">
        <v>2436</v>
      </c>
      <c r="C42" s="796">
        <v>2071606325</v>
      </c>
      <c r="D42" s="98" t="s">
        <v>2437</v>
      </c>
      <c r="E42" s="98">
        <v>40</v>
      </c>
      <c r="F42" s="96">
        <v>10.26</v>
      </c>
      <c r="G42" s="129">
        <f t="shared" si="2"/>
        <v>10.26</v>
      </c>
      <c r="J42" s="15"/>
    </row>
    <row r="43" spans="2:10" ht="14.25" customHeight="1">
      <c r="B43" s="646"/>
      <c r="C43" s="796">
        <v>2071606332</v>
      </c>
      <c r="D43" s="98" t="s">
        <v>270</v>
      </c>
      <c r="E43" s="98">
        <v>30</v>
      </c>
      <c r="F43" s="96">
        <v>10.26</v>
      </c>
      <c r="G43" s="129">
        <f t="shared" si="2"/>
        <v>10.26</v>
      </c>
      <c r="J43" s="15"/>
    </row>
    <row r="44" spans="2:10" ht="14.25" customHeight="1">
      <c r="B44" s="646"/>
      <c r="C44" s="796">
        <v>2071606340</v>
      </c>
      <c r="D44" s="98" t="s">
        <v>102</v>
      </c>
      <c r="E44" s="98">
        <v>40</v>
      </c>
      <c r="F44" s="96">
        <v>10.258962757782747</v>
      </c>
      <c r="G44" s="129">
        <f t="shared" si="2"/>
        <v>10.258962757782747</v>
      </c>
      <c r="J44" s="15"/>
    </row>
    <row r="45" spans="2:10" ht="14.25" customHeight="1">
      <c r="B45" s="646"/>
      <c r="C45" s="796">
        <v>2071606350</v>
      </c>
      <c r="D45" s="98" t="s">
        <v>103</v>
      </c>
      <c r="E45" s="98">
        <v>30</v>
      </c>
      <c r="F45" s="96">
        <v>10.372251917071145</v>
      </c>
      <c r="G45" s="129">
        <f t="shared" si="2"/>
        <v>10.372251917071145</v>
      </c>
      <c r="J45" s="15"/>
    </row>
    <row r="46" spans="2:10" ht="14.25" customHeight="1">
      <c r="B46" s="646"/>
      <c r="C46" s="796">
        <v>2071607563</v>
      </c>
      <c r="D46" s="98" t="s">
        <v>104</v>
      </c>
      <c r="E46" s="98">
        <v>18</v>
      </c>
      <c r="F46" s="96">
        <v>25.980980530139369</v>
      </c>
      <c r="G46" s="129">
        <f t="shared" si="2"/>
        <v>25.980980530139369</v>
      </c>
      <c r="J46" s="15"/>
    </row>
    <row r="47" spans="2:10" ht="14.25" customHeight="1">
      <c r="B47" s="646"/>
      <c r="C47" s="796">
        <v>2071609063</v>
      </c>
      <c r="D47" s="98" t="s">
        <v>162</v>
      </c>
      <c r="E47" s="98">
        <v>12</v>
      </c>
      <c r="F47" s="96">
        <v>39.46</v>
      </c>
      <c r="G47" s="129">
        <f t="shared" si="2"/>
        <v>39.46</v>
      </c>
      <c r="J47" s="15"/>
    </row>
    <row r="48" spans="2:10" ht="14.25" customHeight="1">
      <c r="B48" s="646"/>
      <c r="C48" s="796">
        <v>2071609075</v>
      </c>
      <c r="D48" s="98" t="s">
        <v>161</v>
      </c>
      <c r="E48" s="98">
        <v>12</v>
      </c>
      <c r="F48" s="96">
        <v>39.462390485458783</v>
      </c>
      <c r="G48" s="129">
        <f t="shared" si="2"/>
        <v>39.462390485458783</v>
      </c>
      <c r="J48" s="15"/>
    </row>
    <row r="49" spans="2:10" ht="14.25" customHeight="1">
      <c r="B49" s="646"/>
      <c r="C49" s="796">
        <v>2071611075</v>
      </c>
      <c r="D49" s="98" t="s">
        <v>166</v>
      </c>
      <c r="E49" s="98">
        <v>8</v>
      </c>
      <c r="F49" s="96">
        <v>75.84</v>
      </c>
      <c r="G49" s="129">
        <f t="shared" si="2"/>
        <v>75.84</v>
      </c>
      <c r="J49" s="15"/>
    </row>
    <row r="50" spans="2:10" ht="14.25" customHeight="1">
      <c r="B50" s="646"/>
      <c r="C50" s="796">
        <v>2071611090</v>
      </c>
      <c r="D50" s="98" t="s">
        <v>105</v>
      </c>
      <c r="E50" s="98">
        <v>8</v>
      </c>
      <c r="F50" s="96">
        <v>75.840798301400056</v>
      </c>
      <c r="G50" s="129">
        <f t="shared" si="2"/>
        <v>75.840798301400056</v>
      </c>
      <c r="J50" s="15"/>
    </row>
    <row r="51" spans="2:10" ht="14.25" customHeight="1" thickBot="1">
      <c r="B51" s="647"/>
      <c r="C51" s="112"/>
      <c r="D51" s="113"/>
      <c r="E51" s="113"/>
      <c r="F51" s="649"/>
      <c r="G51" s="650"/>
      <c r="J51" s="15"/>
    </row>
    <row r="52" spans="2:10" ht="9.9499999999999993" customHeight="1" thickBot="1">
      <c r="B52" s="651"/>
      <c r="C52" s="27"/>
      <c r="F52" s="593"/>
      <c r="G52" s="653"/>
      <c r="J52" s="15"/>
    </row>
    <row r="53" spans="2:10" ht="14.25" customHeight="1">
      <c r="B53" s="899"/>
      <c r="C53" s="900"/>
      <c r="D53" s="901"/>
      <c r="E53" s="901"/>
      <c r="F53" s="902"/>
      <c r="G53" s="903"/>
      <c r="J53" s="15"/>
    </row>
    <row r="54" spans="2:10" ht="14.25" customHeight="1">
      <c r="B54" s="904"/>
      <c r="C54" s="897" t="s">
        <v>2434</v>
      </c>
      <c r="D54" s="905"/>
      <c r="E54" s="905"/>
      <c r="F54" s="905"/>
      <c r="G54" s="906"/>
      <c r="J54" s="15"/>
    </row>
    <row r="55" spans="2:10" ht="14.25" customHeight="1">
      <c r="B55" s="907"/>
      <c r="C55" s="908"/>
      <c r="F55" s="593"/>
      <c r="G55" s="804"/>
      <c r="J55" s="15"/>
    </row>
    <row r="56" spans="2:10" ht="14.25" customHeight="1">
      <c r="B56" s="907"/>
      <c r="C56" s="914" t="s">
        <v>2433</v>
      </c>
      <c r="F56" s="593"/>
      <c r="G56" s="804"/>
      <c r="J56" s="15"/>
    </row>
    <row r="57" spans="2:10" ht="14.25" customHeight="1">
      <c r="B57" s="909"/>
      <c r="C57" s="651"/>
      <c r="F57" s="593"/>
      <c r="G57" s="804"/>
      <c r="J57" s="15"/>
    </row>
    <row r="58" spans="2:10" ht="14.25" customHeight="1">
      <c r="B58" s="907"/>
      <c r="C58" s="915" t="s">
        <v>2435</v>
      </c>
      <c r="F58" s="593"/>
      <c r="G58" s="804"/>
      <c r="J58" s="15"/>
    </row>
    <row r="59" spans="2:10" ht="14.25" customHeight="1" thickBot="1">
      <c r="B59" s="910"/>
      <c r="C59" s="911"/>
      <c r="D59" s="603"/>
      <c r="E59" s="603"/>
      <c r="F59" s="912"/>
      <c r="G59" s="913"/>
      <c r="J59" s="15"/>
    </row>
    <row r="60" spans="2:10" ht="9.9499999999999993" customHeight="1" thickBot="1">
      <c r="B60" s="651"/>
      <c r="C60" s="27"/>
      <c r="F60" s="593"/>
      <c r="G60" s="653"/>
      <c r="J60" s="15"/>
    </row>
    <row r="61" spans="2:10" ht="14.25" customHeight="1">
      <c r="B61" s="654"/>
      <c r="C61" s="101"/>
      <c r="D61" s="102"/>
      <c r="E61" s="102"/>
      <c r="F61" s="656"/>
      <c r="G61" s="657"/>
      <c r="J61" s="15"/>
    </row>
    <row r="62" spans="2:10" ht="14.25" customHeight="1">
      <c r="B62" s="597" t="s">
        <v>1636</v>
      </c>
      <c r="C62" s="699">
        <v>21116015</v>
      </c>
      <c r="D62" s="106" t="s">
        <v>2072</v>
      </c>
      <c r="E62" s="106" t="s">
        <v>1709</v>
      </c>
      <c r="F62" s="127">
        <v>2.1</v>
      </c>
      <c r="G62" s="128">
        <f t="shared" ref="G62:G93" si="3">F62*(100-$G$5)/100</f>
        <v>2.1</v>
      </c>
      <c r="J62" s="15"/>
    </row>
    <row r="63" spans="2:10" ht="14.25" customHeight="1">
      <c r="B63" s="597" t="s">
        <v>2114</v>
      </c>
      <c r="C63" s="699">
        <v>21116016</v>
      </c>
      <c r="D63" s="106" t="s">
        <v>106</v>
      </c>
      <c r="E63" s="106" t="s">
        <v>1709</v>
      </c>
      <c r="F63" s="127">
        <v>2.1021432890180596</v>
      </c>
      <c r="G63" s="128">
        <f t="shared" si="3"/>
        <v>2.1021432890180596</v>
      </c>
      <c r="J63" s="15"/>
    </row>
    <row r="64" spans="2:10" ht="14.25" customHeight="1">
      <c r="B64" s="597"/>
      <c r="C64" s="796">
        <v>21116017</v>
      </c>
      <c r="D64" s="98" t="s">
        <v>107</v>
      </c>
      <c r="E64" s="98" t="s">
        <v>1709</v>
      </c>
      <c r="F64" s="96">
        <v>2.1021432890180596</v>
      </c>
      <c r="G64" s="129">
        <f t="shared" si="3"/>
        <v>2.1021432890180596</v>
      </c>
      <c r="J64" s="15"/>
    </row>
    <row r="65" spans="2:10" ht="14.25" customHeight="1">
      <c r="B65" s="597"/>
      <c r="C65" s="796">
        <v>21116019</v>
      </c>
      <c r="D65" s="98" t="s">
        <v>2073</v>
      </c>
      <c r="E65" s="98" t="s">
        <v>1710</v>
      </c>
      <c r="F65" s="96">
        <v>2.1800000000000002</v>
      </c>
      <c r="G65" s="129">
        <f t="shared" si="3"/>
        <v>2.1800000000000002</v>
      </c>
      <c r="J65" s="15"/>
    </row>
    <row r="66" spans="2:10" ht="14.25" customHeight="1">
      <c r="B66" s="597"/>
      <c r="C66" s="796">
        <v>21116020</v>
      </c>
      <c r="D66" s="98" t="s">
        <v>108</v>
      </c>
      <c r="E66" s="98" t="s">
        <v>1710</v>
      </c>
      <c r="F66" s="96">
        <v>2.1776693952103248</v>
      </c>
      <c r="G66" s="129">
        <f t="shared" si="3"/>
        <v>2.1776693952103248</v>
      </c>
      <c r="J66" s="15"/>
    </row>
    <row r="67" spans="2:10" ht="14.25" customHeight="1">
      <c r="B67" s="1"/>
      <c r="C67" s="796">
        <v>21116022</v>
      </c>
      <c r="D67" s="98" t="s">
        <v>109</v>
      </c>
      <c r="E67" s="98" t="s">
        <v>1710</v>
      </c>
      <c r="F67" s="96">
        <v>2.1776693952103248</v>
      </c>
      <c r="G67" s="129">
        <f t="shared" si="3"/>
        <v>2.1776693952103248</v>
      </c>
      <c r="J67" s="15"/>
    </row>
    <row r="68" spans="2:10" ht="14.25" customHeight="1">
      <c r="B68" s="646"/>
      <c r="C68" s="796">
        <v>21116024</v>
      </c>
      <c r="D68" s="98" t="s">
        <v>110</v>
      </c>
      <c r="E68" s="98" t="s">
        <v>1704</v>
      </c>
      <c r="F68" s="96">
        <v>2.6056506636331638</v>
      </c>
      <c r="G68" s="129">
        <f t="shared" si="3"/>
        <v>2.6056506636331638</v>
      </c>
      <c r="J68" s="15"/>
    </row>
    <row r="69" spans="2:10" ht="14.25" customHeight="1">
      <c r="B69" s="646"/>
      <c r="C69" s="796">
        <v>21116025</v>
      </c>
      <c r="D69" s="98" t="s">
        <v>111</v>
      </c>
      <c r="E69" s="98" t="s">
        <v>1704</v>
      </c>
      <c r="F69" s="96">
        <v>2.6056506636331638</v>
      </c>
      <c r="G69" s="129">
        <f t="shared" si="3"/>
        <v>2.6056506636331638</v>
      </c>
      <c r="J69" s="15"/>
    </row>
    <row r="70" spans="2:10" ht="14.25" customHeight="1">
      <c r="B70" s="646"/>
      <c r="C70" s="796">
        <v>21116027</v>
      </c>
      <c r="D70" s="98" t="s">
        <v>112</v>
      </c>
      <c r="E70" s="98" t="s">
        <v>1711</v>
      </c>
      <c r="F70" s="96">
        <v>2.7692905603830722</v>
      </c>
      <c r="G70" s="129">
        <f t="shared" si="3"/>
        <v>2.7692905603830722</v>
      </c>
      <c r="J70" s="15"/>
    </row>
    <row r="71" spans="2:10" ht="14.25" customHeight="1">
      <c r="B71" s="646"/>
      <c r="C71" s="796">
        <v>21116030</v>
      </c>
      <c r="D71" s="98" t="s">
        <v>2074</v>
      </c>
      <c r="E71" s="98" t="s">
        <v>1712</v>
      </c>
      <c r="F71" s="96">
        <v>3.31</v>
      </c>
      <c r="G71" s="129">
        <f t="shared" si="3"/>
        <v>3.31</v>
      </c>
      <c r="J71" s="15"/>
    </row>
    <row r="72" spans="2:10" ht="14.25" customHeight="1">
      <c r="B72" s="646"/>
      <c r="C72" s="796">
        <v>21116031</v>
      </c>
      <c r="D72" s="98" t="s">
        <v>113</v>
      </c>
      <c r="E72" s="98" t="s">
        <v>1712</v>
      </c>
      <c r="F72" s="96">
        <v>3.3105609880943092</v>
      </c>
      <c r="G72" s="129">
        <f t="shared" si="3"/>
        <v>3.3105609880943092</v>
      </c>
      <c r="J72" s="15"/>
    </row>
    <row r="73" spans="2:10" ht="14.25" customHeight="1">
      <c r="B73" s="646"/>
      <c r="C73" s="796">
        <v>21116032</v>
      </c>
      <c r="D73" s="98" t="s">
        <v>114</v>
      </c>
      <c r="E73" s="98" t="s">
        <v>1712</v>
      </c>
      <c r="F73" s="96">
        <v>3.3105609880943092</v>
      </c>
      <c r="G73" s="129">
        <f t="shared" si="3"/>
        <v>3.3105609880943092</v>
      </c>
      <c r="J73" s="15"/>
    </row>
    <row r="74" spans="2:10" ht="14.25" customHeight="1">
      <c r="B74" s="646"/>
      <c r="C74" s="796">
        <v>21116033</v>
      </c>
      <c r="D74" s="98" t="s">
        <v>115</v>
      </c>
      <c r="E74" s="98" t="s">
        <v>1708</v>
      </c>
      <c r="F74" s="96">
        <v>3.3105609880943092</v>
      </c>
      <c r="G74" s="129">
        <f t="shared" si="3"/>
        <v>3.3105609880943092</v>
      </c>
      <c r="J74" s="15"/>
    </row>
    <row r="75" spans="2:10" ht="14.25" customHeight="1">
      <c r="B75" s="646"/>
      <c r="C75" s="796">
        <v>21116034</v>
      </c>
      <c r="D75" s="98" t="s">
        <v>2075</v>
      </c>
      <c r="E75" s="98" t="s">
        <v>1708</v>
      </c>
      <c r="F75" s="96">
        <v>3.31</v>
      </c>
      <c r="G75" s="129">
        <f t="shared" si="3"/>
        <v>3.31</v>
      </c>
      <c r="J75" s="15"/>
    </row>
    <row r="76" spans="2:10" ht="14.25" customHeight="1">
      <c r="B76" s="646"/>
      <c r="C76" s="796">
        <v>21116039</v>
      </c>
      <c r="D76" s="98" t="s">
        <v>116</v>
      </c>
      <c r="E76" s="98">
        <v>100</v>
      </c>
      <c r="F76" s="96">
        <v>4.7329693213819777</v>
      </c>
      <c r="G76" s="129">
        <f t="shared" si="3"/>
        <v>4.7329693213819777</v>
      </c>
      <c r="J76" s="15"/>
    </row>
    <row r="77" spans="2:10" ht="14.25" customHeight="1">
      <c r="B77" s="646"/>
      <c r="C77" s="796">
        <v>21116040</v>
      </c>
      <c r="D77" s="98" t="s">
        <v>117</v>
      </c>
      <c r="E77" s="98">
        <v>100</v>
      </c>
      <c r="F77" s="96">
        <v>4.7329693213819777</v>
      </c>
      <c r="G77" s="129">
        <f t="shared" si="3"/>
        <v>4.7329693213819777</v>
      </c>
      <c r="J77" s="15"/>
    </row>
    <row r="78" spans="2:10" ht="14.25" customHeight="1">
      <c r="B78" s="646"/>
      <c r="C78" s="796">
        <v>21116041</v>
      </c>
      <c r="D78" s="98" t="s">
        <v>123</v>
      </c>
      <c r="E78" s="98">
        <v>100</v>
      </c>
      <c r="F78" s="96">
        <v>4.7329693213819777</v>
      </c>
      <c r="G78" s="129">
        <f t="shared" si="3"/>
        <v>4.7329693213819777</v>
      </c>
      <c r="J78" s="15"/>
    </row>
    <row r="79" spans="2:10" ht="14.25" customHeight="1">
      <c r="B79" s="646"/>
      <c r="C79" s="796">
        <v>21116051</v>
      </c>
      <c r="D79" s="98" t="s">
        <v>124</v>
      </c>
      <c r="E79" s="98">
        <v>65</v>
      </c>
      <c r="F79" s="96">
        <v>4.7300000000000004</v>
      </c>
      <c r="G79" s="129">
        <f t="shared" si="3"/>
        <v>4.7300000000000004</v>
      </c>
      <c r="J79" s="15"/>
    </row>
    <row r="80" spans="2:10" ht="14.25" customHeight="1">
      <c r="B80" s="646"/>
      <c r="C80" s="796">
        <v>21116050</v>
      </c>
      <c r="D80" s="98" t="s">
        <v>118</v>
      </c>
      <c r="E80" s="98">
        <v>65</v>
      </c>
      <c r="F80" s="96">
        <v>6.6337096605539969</v>
      </c>
      <c r="G80" s="129">
        <f t="shared" si="3"/>
        <v>6.6337096605539969</v>
      </c>
      <c r="J80" s="15"/>
    </row>
    <row r="81" spans="2:10" ht="14.25" customHeight="1">
      <c r="B81" s="646"/>
      <c r="C81" s="796">
        <v>21116052</v>
      </c>
      <c r="D81" s="98" t="s">
        <v>125</v>
      </c>
      <c r="E81" s="98">
        <v>65</v>
      </c>
      <c r="F81" s="96">
        <v>6.63</v>
      </c>
      <c r="G81" s="129">
        <f t="shared" si="3"/>
        <v>6.63</v>
      </c>
      <c r="J81" s="15"/>
    </row>
    <row r="82" spans="2:10" ht="14.25" customHeight="1">
      <c r="B82" s="646"/>
      <c r="C82" s="796">
        <v>21116062</v>
      </c>
      <c r="D82" s="98" t="s">
        <v>126</v>
      </c>
      <c r="E82" s="98">
        <v>45</v>
      </c>
      <c r="F82" s="96">
        <v>9.0500000000000007</v>
      </c>
      <c r="G82" s="129">
        <f t="shared" si="3"/>
        <v>9.0500000000000007</v>
      </c>
      <c r="J82" s="15"/>
    </row>
    <row r="83" spans="2:10" ht="14.25" customHeight="1">
      <c r="B83" s="646"/>
      <c r="C83" s="796">
        <v>21116063</v>
      </c>
      <c r="D83" s="98" t="s">
        <v>119</v>
      </c>
      <c r="E83" s="98">
        <v>45</v>
      </c>
      <c r="F83" s="96">
        <v>9.0505450587064953</v>
      </c>
      <c r="G83" s="129">
        <f t="shared" si="3"/>
        <v>9.0505450587064953</v>
      </c>
      <c r="J83" s="15"/>
    </row>
    <row r="84" spans="2:10" ht="14.25" customHeight="1">
      <c r="B84" s="646"/>
      <c r="C84" s="796">
        <v>21116064</v>
      </c>
      <c r="D84" s="98" t="s">
        <v>365</v>
      </c>
      <c r="E84" s="98">
        <v>40</v>
      </c>
      <c r="F84" s="96">
        <v>9.0500000000000007</v>
      </c>
      <c r="G84" s="129">
        <f t="shared" si="3"/>
        <v>9.0500000000000007</v>
      </c>
      <c r="J84" s="15"/>
    </row>
    <row r="85" spans="2:10" ht="14.25" customHeight="1">
      <c r="B85" s="646"/>
      <c r="C85" s="796">
        <v>21116074</v>
      </c>
      <c r="D85" s="98" t="s">
        <v>127</v>
      </c>
      <c r="E85" s="98">
        <v>26</v>
      </c>
      <c r="F85" s="96">
        <v>18.302493067259032</v>
      </c>
      <c r="G85" s="129">
        <f t="shared" si="3"/>
        <v>18.302493067259032</v>
      </c>
      <c r="J85" s="15"/>
    </row>
    <row r="86" spans="2:10" ht="14.25" customHeight="1">
      <c r="B86" s="646"/>
      <c r="C86" s="796">
        <v>21116075</v>
      </c>
      <c r="D86" s="98" t="s">
        <v>120</v>
      </c>
      <c r="E86" s="98">
        <v>26</v>
      </c>
      <c r="F86" s="96">
        <v>18.302493067259032</v>
      </c>
      <c r="G86" s="129">
        <f t="shared" si="3"/>
        <v>18.302493067259032</v>
      </c>
      <c r="J86" s="15"/>
    </row>
    <row r="87" spans="2:10" ht="14.25" customHeight="1">
      <c r="B87" s="646"/>
      <c r="C87" s="796">
        <v>21116076</v>
      </c>
      <c r="D87" s="98" t="s">
        <v>128</v>
      </c>
      <c r="E87" s="98">
        <v>26</v>
      </c>
      <c r="F87" s="96">
        <v>18.3</v>
      </c>
      <c r="G87" s="129">
        <f t="shared" si="3"/>
        <v>18.3</v>
      </c>
      <c r="J87" s="15"/>
    </row>
    <row r="88" spans="2:10" ht="14.25" customHeight="1">
      <c r="B88" s="916" t="s">
        <v>2436</v>
      </c>
      <c r="C88" s="796">
        <v>21116089</v>
      </c>
      <c r="D88" s="98" t="s">
        <v>2082</v>
      </c>
      <c r="E88" s="98">
        <v>16</v>
      </c>
      <c r="F88" s="96">
        <v>26.597777064042866</v>
      </c>
      <c r="G88" s="129">
        <f t="shared" ref="G88" si="4">F88*(100-$G$5)/100</f>
        <v>26.597777064042866</v>
      </c>
      <c r="J88" s="15"/>
    </row>
    <row r="89" spans="2:10" ht="14.25" customHeight="1">
      <c r="B89" s="646"/>
      <c r="C89" s="796">
        <v>21116091</v>
      </c>
      <c r="D89" s="98" t="s">
        <v>2076</v>
      </c>
      <c r="E89" s="98">
        <v>16</v>
      </c>
      <c r="F89" s="96">
        <v>26.6</v>
      </c>
      <c r="G89" s="129">
        <f t="shared" si="3"/>
        <v>26.6</v>
      </c>
      <c r="J89" s="15"/>
    </row>
    <row r="90" spans="2:10" ht="14.25" customHeight="1">
      <c r="B90" s="646"/>
      <c r="C90" s="796">
        <v>21116090</v>
      </c>
      <c r="D90" s="98" t="s">
        <v>121</v>
      </c>
      <c r="E90" s="98">
        <v>16</v>
      </c>
      <c r="F90" s="96">
        <v>26.597777064042866</v>
      </c>
      <c r="G90" s="129">
        <f t="shared" si="3"/>
        <v>26.597777064042866</v>
      </c>
      <c r="J90" s="15"/>
    </row>
    <row r="91" spans="2:10" ht="14.25" customHeight="1">
      <c r="B91" s="646"/>
      <c r="C91" s="796">
        <v>21116092</v>
      </c>
      <c r="D91" s="98" t="s">
        <v>2077</v>
      </c>
      <c r="E91" s="98">
        <v>16</v>
      </c>
      <c r="F91" s="96">
        <v>26.6</v>
      </c>
      <c r="G91" s="129">
        <f t="shared" si="3"/>
        <v>26.6</v>
      </c>
      <c r="J91" s="15"/>
    </row>
    <row r="92" spans="2:10" ht="14.25" customHeight="1">
      <c r="B92" s="646"/>
      <c r="C92" s="796">
        <v>21116113</v>
      </c>
      <c r="D92" s="98" t="s">
        <v>2078</v>
      </c>
      <c r="E92" s="98">
        <v>8</v>
      </c>
      <c r="F92" s="96">
        <v>54.83</v>
      </c>
      <c r="G92" s="129">
        <f t="shared" si="3"/>
        <v>54.83</v>
      </c>
      <c r="J92" s="15"/>
    </row>
    <row r="93" spans="2:10" ht="14.25" customHeight="1">
      <c r="B93" s="646"/>
      <c r="C93" s="796">
        <v>21116110</v>
      </c>
      <c r="D93" s="98" t="s">
        <v>122</v>
      </c>
      <c r="E93" s="98">
        <v>8</v>
      </c>
      <c r="F93" s="96">
        <v>54.831953095584844</v>
      </c>
      <c r="G93" s="129">
        <f t="shared" si="3"/>
        <v>54.831953095584844</v>
      </c>
      <c r="J93" s="15"/>
    </row>
    <row r="94" spans="2:10" ht="14.25" customHeight="1" thickBot="1">
      <c r="B94" s="647"/>
      <c r="C94" s="112"/>
      <c r="D94" s="113"/>
      <c r="E94" s="113"/>
      <c r="F94" s="649"/>
      <c r="G94" s="650"/>
      <c r="J94" s="15"/>
    </row>
    <row r="95" spans="2:10" ht="9.9499999999999993" customHeight="1" thickBot="1">
      <c r="B95" s="651"/>
      <c r="C95" s="27"/>
      <c r="F95" s="593"/>
      <c r="G95" s="653"/>
      <c r="J95" s="15"/>
    </row>
    <row r="96" spans="2:10" ht="14.25" customHeight="1">
      <c r="B96" s="654"/>
      <c r="C96" s="101"/>
      <c r="D96" s="102"/>
      <c r="E96" s="102"/>
      <c r="F96" s="656"/>
      <c r="G96" s="657"/>
      <c r="J96" s="15"/>
    </row>
    <row r="97" spans="2:10" ht="14.25" customHeight="1">
      <c r="B97" s="646"/>
      <c r="C97" s="699">
        <v>22116015</v>
      </c>
      <c r="D97" s="106" t="s">
        <v>2072</v>
      </c>
      <c r="E97" s="106" t="s">
        <v>1709</v>
      </c>
      <c r="F97" s="127">
        <v>1.56</v>
      </c>
      <c r="G97" s="128">
        <f t="shared" ref="G97:G131" si="5">F97*(100-$G$5)/100</f>
        <v>1.56</v>
      </c>
      <c r="J97" s="15"/>
    </row>
    <row r="98" spans="2:10" ht="14.25" customHeight="1">
      <c r="B98" s="597" t="s">
        <v>1636</v>
      </c>
      <c r="C98" s="699">
        <v>22116016</v>
      </c>
      <c r="D98" s="106" t="s">
        <v>106</v>
      </c>
      <c r="E98" s="106" t="s">
        <v>1709</v>
      </c>
      <c r="F98" s="127">
        <v>1.5608728613068226</v>
      </c>
      <c r="G98" s="128">
        <f t="shared" si="5"/>
        <v>1.5608728613068226</v>
      </c>
      <c r="J98" s="15"/>
    </row>
    <row r="99" spans="2:10" ht="14.25" customHeight="1">
      <c r="B99" s="597" t="s">
        <v>2115</v>
      </c>
      <c r="C99" s="796">
        <v>22116017</v>
      </c>
      <c r="D99" s="98" t="s">
        <v>107</v>
      </c>
      <c r="E99" s="106" t="s">
        <v>1709</v>
      </c>
      <c r="F99" s="96">
        <v>1.5608728613068226</v>
      </c>
      <c r="G99" s="129">
        <f t="shared" si="5"/>
        <v>1.5608728613068226</v>
      </c>
      <c r="J99" s="15"/>
    </row>
    <row r="100" spans="2:10" ht="14.25" customHeight="1">
      <c r="B100" s="597"/>
      <c r="C100" s="796">
        <v>22116020</v>
      </c>
      <c r="D100" s="98" t="s">
        <v>108</v>
      </c>
      <c r="E100" s="98" t="s">
        <v>1710</v>
      </c>
      <c r="F100" s="96">
        <v>1.6363989674990882</v>
      </c>
      <c r="G100" s="129">
        <f t="shared" si="5"/>
        <v>1.6363989674990882</v>
      </c>
      <c r="J100" s="15"/>
    </row>
    <row r="101" spans="2:10" ht="14.25" customHeight="1">
      <c r="B101" s="1"/>
      <c r="C101" s="796">
        <v>22116021</v>
      </c>
      <c r="D101" s="98" t="s">
        <v>109</v>
      </c>
      <c r="E101" s="98" t="s">
        <v>1710</v>
      </c>
      <c r="F101" s="96">
        <v>1.6363989674990882</v>
      </c>
      <c r="G101" s="129">
        <f t="shared" si="5"/>
        <v>1.6363989674990882</v>
      </c>
      <c r="J101" s="15"/>
    </row>
    <row r="102" spans="2:10" ht="14.25" customHeight="1">
      <c r="B102" s="1"/>
      <c r="C102" s="796">
        <v>22116022</v>
      </c>
      <c r="D102" s="98" t="s">
        <v>2079</v>
      </c>
      <c r="E102" s="98" t="s">
        <v>1716</v>
      </c>
      <c r="F102" s="96">
        <v>1.64</v>
      </c>
      <c r="G102" s="129">
        <f t="shared" si="5"/>
        <v>1.64</v>
      </c>
      <c r="J102" s="15"/>
    </row>
    <row r="103" spans="2:10" ht="14.25" customHeight="1">
      <c r="B103" s="646"/>
      <c r="C103" s="796">
        <v>22116024</v>
      </c>
      <c r="D103" s="98" t="s">
        <v>110</v>
      </c>
      <c r="E103" s="98" t="s">
        <v>1704</v>
      </c>
      <c r="F103" s="96">
        <v>2.089555604652682</v>
      </c>
      <c r="G103" s="129">
        <f t="shared" si="5"/>
        <v>2.089555604652682</v>
      </c>
      <c r="J103" s="15"/>
    </row>
    <row r="104" spans="2:10" ht="14.25" customHeight="1">
      <c r="B104" s="646"/>
      <c r="C104" s="796">
        <v>22116025</v>
      </c>
      <c r="D104" s="98" t="s">
        <v>111</v>
      </c>
      <c r="E104" s="98" t="s">
        <v>1711</v>
      </c>
      <c r="F104" s="96">
        <v>2.089555604652682</v>
      </c>
      <c r="G104" s="129">
        <f t="shared" si="5"/>
        <v>2.089555604652682</v>
      </c>
      <c r="J104" s="15"/>
    </row>
    <row r="105" spans="2:10" ht="14.25" customHeight="1">
      <c r="B105" s="646"/>
      <c r="C105" s="796">
        <v>22116026</v>
      </c>
      <c r="D105" s="98" t="s">
        <v>112</v>
      </c>
      <c r="E105" s="98" t="s">
        <v>1711</v>
      </c>
      <c r="F105" s="96">
        <v>2.089555604652682</v>
      </c>
      <c r="G105" s="129">
        <f t="shared" si="5"/>
        <v>2.089555604652682</v>
      </c>
      <c r="J105" s="15"/>
    </row>
    <row r="106" spans="2:10" ht="14.25" customHeight="1">
      <c r="B106" s="646"/>
      <c r="C106" s="796">
        <v>22116030</v>
      </c>
      <c r="D106" s="98" t="s">
        <v>2074</v>
      </c>
      <c r="E106" s="98" t="s">
        <v>1707</v>
      </c>
      <c r="F106" s="96">
        <v>2.79</v>
      </c>
      <c r="G106" s="129">
        <f t="shared" si="5"/>
        <v>2.79</v>
      </c>
      <c r="J106" s="15"/>
    </row>
    <row r="107" spans="2:10" ht="14.25" customHeight="1">
      <c r="B107" s="646"/>
      <c r="C107" s="796">
        <v>22116031</v>
      </c>
      <c r="D107" s="98" t="s">
        <v>113</v>
      </c>
      <c r="E107" s="98" t="s">
        <v>1707</v>
      </c>
      <c r="F107" s="96">
        <v>2.7944659291138279</v>
      </c>
      <c r="G107" s="129">
        <f t="shared" si="5"/>
        <v>2.7944659291138279</v>
      </c>
      <c r="J107" s="15"/>
    </row>
    <row r="108" spans="2:10" ht="14.25" customHeight="1">
      <c r="B108" s="646"/>
      <c r="C108" s="796">
        <v>22116032</v>
      </c>
      <c r="D108" s="98" t="s">
        <v>114</v>
      </c>
      <c r="E108" s="98" t="s">
        <v>1707</v>
      </c>
      <c r="F108" s="96">
        <v>2.7944659291138279</v>
      </c>
      <c r="G108" s="129">
        <f t="shared" si="5"/>
        <v>2.7944659291138279</v>
      </c>
      <c r="J108" s="15"/>
    </row>
    <row r="109" spans="2:10" ht="14.25" customHeight="1">
      <c r="B109" s="646"/>
      <c r="C109" s="796">
        <v>22116033</v>
      </c>
      <c r="D109" s="98" t="s">
        <v>115</v>
      </c>
      <c r="E109" s="98" t="s">
        <v>1707</v>
      </c>
      <c r="F109" s="96">
        <v>2.7944659291138279</v>
      </c>
      <c r="G109" s="129">
        <f t="shared" si="5"/>
        <v>2.7944659291138279</v>
      </c>
      <c r="J109" s="15"/>
    </row>
    <row r="110" spans="2:10" ht="14.25" customHeight="1">
      <c r="B110" s="646"/>
      <c r="C110" s="796">
        <v>22116034</v>
      </c>
      <c r="D110" s="98" t="s">
        <v>2075</v>
      </c>
      <c r="E110" s="98" t="s">
        <v>1708</v>
      </c>
      <c r="F110" s="96">
        <v>2.7944659291138279</v>
      </c>
      <c r="G110" s="129">
        <f t="shared" si="5"/>
        <v>2.7944659291138279</v>
      </c>
      <c r="J110" s="15"/>
    </row>
    <row r="111" spans="2:10" ht="14.25" customHeight="1">
      <c r="B111" s="646"/>
      <c r="C111" s="796">
        <v>22116039</v>
      </c>
      <c r="D111" s="98" t="s">
        <v>116</v>
      </c>
      <c r="E111" s="98">
        <v>100</v>
      </c>
      <c r="F111" s="96">
        <v>4.0028836281900766</v>
      </c>
      <c r="G111" s="129">
        <f t="shared" si="5"/>
        <v>4.0028836281900766</v>
      </c>
      <c r="J111" s="15"/>
    </row>
    <row r="112" spans="2:10" ht="14.25" customHeight="1">
      <c r="B112" s="646"/>
      <c r="C112" s="796">
        <v>22116040</v>
      </c>
      <c r="D112" s="98" t="s">
        <v>117</v>
      </c>
      <c r="E112" s="98">
        <v>100</v>
      </c>
      <c r="F112" s="96">
        <v>4.0028836281900766</v>
      </c>
      <c r="G112" s="129">
        <f t="shared" si="5"/>
        <v>4.0028836281900766</v>
      </c>
      <c r="J112" s="15"/>
    </row>
    <row r="113" spans="2:10" ht="14.25" customHeight="1">
      <c r="B113" s="646"/>
      <c r="C113" s="796">
        <v>22116041</v>
      </c>
      <c r="D113" s="98" t="s">
        <v>123</v>
      </c>
      <c r="E113" s="98">
        <v>100</v>
      </c>
      <c r="F113" s="96">
        <v>4.0028836281900766</v>
      </c>
      <c r="G113" s="129">
        <f t="shared" si="5"/>
        <v>4.0028836281900766</v>
      </c>
      <c r="J113" s="15"/>
    </row>
    <row r="114" spans="2:10" ht="14.25" customHeight="1">
      <c r="B114" s="646"/>
      <c r="C114" s="796">
        <v>22116042</v>
      </c>
      <c r="D114" s="98" t="s">
        <v>2080</v>
      </c>
      <c r="E114" s="98">
        <v>100</v>
      </c>
      <c r="F114" s="96">
        <v>4.0028836281900766</v>
      </c>
      <c r="G114" s="129">
        <f t="shared" si="5"/>
        <v>4.0028836281900766</v>
      </c>
      <c r="J114" s="15"/>
    </row>
    <row r="115" spans="2:10" ht="14.25" customHeight="1">
      <c r="B115" s="646"/>
      <c r="C115" s="796">
        <v>22116048</v>
      </c>
      <c r="D115" s="98" t="s">
        <v>2081</v>
      </c>
      <c r="E115" s="98">
        <v>80</v>
      </c>
      <c r="F115" s="96">
        <v>4.87</v>
      </c>
      <c r="G115" s="129">
        <v>89.702915000000019</v>
      </c>
      <c r="J115" s="15"/>
    </row>
    <row r="116" spans="2:10" ht="14.25" customHeight="1">
      <c r="B116" s="646"/>
      <c r="C116" s="796">
        <v>22116049</v>
      </c>
      <c r="D116" s="98" t="s">
        <v>124</v>
      </c>
      <c r="E116" s="98">
        <v>80</v>
      </c>
      <c r="F116" s="96">
        <v>4.8714338494011322</v>
      </c>
      <c r="G116" s="129">
        <f t="shared" si="5"/>
        <v>4.8714338494011322</v>
      </c>
      <c r="J116" s="15"/>
    </row>
    <row r="117" spans="2:10" ht="14.25" customHeight="1">
      <c r="B117" s="646"/>
      <c r="C117" s="796">
        <v>22116050</v>
      </c>
      <c r="D117" s="98" t="s">
        <v>118</v>
      </c>
      <c r="E117" s="98">
        <v>80</v>
      </c>
      <c r="F117" s="96">
        <v>4.9595476399587746</v>
      </c>
      <c r="G117" s="129">
        <f t="shared" si="5"/>
        <v>4.9595476399587746</v>
      </c>
      <c r="J117" s="15"/>
    </row>
    <row r="118" spans="2:10" ht="14.25" customHeight="1">
      <c r="B118" s="646"/>
      <c r="C118" s="796">
        <v>22116051</v>
      </c>
      <c r="D118" s="98" t="s">
        <v>125</v>
      </c>
      <c r="E118" s="98">
        <v>70</v>
      </c>
      <c r="F118" s="96">
        <v>5.2113013272663276</v>
      </c>
      <c r="G118" s="129">
        <f t="shared" si="5"/>
        <v>5.2113013272663276</v>
      </c>
      <c r="J118" s="15"/>
    </row>
    <row r="119" spans="2:10" ht="14.25" customHeight="1">
      <c r="B119" s="646"/>
      <c r="C119" s="796">
        <v>22116062</v>
      </c>
      <c r="D119" s="98" t="s">
        <v>126</v>
      </c>
      <c r="E119" s="98">
        <v>45</v>
      </c>
      <c r="F119" s="96">
        <v>7.9176534658225117</v>
      </c>
      <c r="G119" s="129">
        <f t="shared" si="5"/>
        <v>7.9176534658225117</v>
      </c>
      <c r="J119" s="15"/>
    </row>
    <row r="120" spans="2:10" ht="14.25" customHeight="1">
      <c r="B120" s="646"/>
      <c r="C120" s="796">
        <v>22116063</v>
      </c>
      <c r="D120" s="98" t="s">
        <v>119</v>
      </c>
      <c r="E120" s="98">
        <v>45</v>
      </c>
      <c r="F120" s="96">
        <v>7.9176534658225117</v>
      </c>
      <c r="G120" s="129">
        <f t="shared" si="5"/>
        <v>7.9176534658225117</v>
      </c>
      <c r="J120" s="15"/>
    </row>
    <row r="121" spans="2:10" ht="14.25" customHeight="1">
      <c r="B121" s="646"/>
      <c r="C121" s="796">
        <v>22116064</v>
      </c>
      <c r="D121" s="98" t="s">
        <v>365</v>
      </c>
      <c r="E121" s="98">
        <v>40</v>
      </c>
      <c r="F121" s="96">
        <v>7.9176534658225117</v>
      </c>
      <c r="G121" s="129">
        <f t="shared" si="5"/>
        <v>7.9176534658225117</v>
      </c>
      <c r="J121" s="15"/>
    </row>
    <row r="122" spans="2:10" ht="14.25" customHeight="1">
      <c r="B122" s="646"/>
      <c r="C122" s="796">
        <v>22116074</v>
      </c>
      <c r="D122" s="98" t="s">
        <v>127</v>
      </c>
      <c r="E122" s="98">
        <v>26</v>
      </c>
      <c r="F122" s="96">
        <v>16.401752728087015</v>
      </c>
      <c r="G122" s="129">
        <f t="shared" si="5"/>
        <v>16.401752728087015</v>
      </c>
      <c r="J122" s="15"/>
    </row>
    <row r="123" spans="2:10" ht="14.25" customHeight="1">
      <c r="B123" s="646"/>
      <c r="C123" s="796">
        <v>22116075</v>
      </c>
      <c r="D123" s="98" t="s">
        <v>120</v>
      </c>
      <c r="E123" s="98">
        <v>26</v>
      </c>
      <c r="F123" s="96">
        <v>15.873069984741155</v>
      </c>
      <c r="G123" s="129">
        <f t="shared" si="5"/>
        <v>15.873069984741155</v>
      </c>
      <c r="J123" s="15"/>
    </row>
    <row r="124" spans="2:10" ht="14.25" customHeight="1">
      <c r="B124" s="646"/>
      <c r="C124" s="796">
        <v>22116076</v>
      </c>
      <c r="D124" s="98" t="s">
        <v>128</v>
      </c>
      <c r="E124" s="98">
        <v>26</v>
      </c>
      <c r="F124" s="96">
        <v>15.873069984741155</v>
      </c>
      <c r="G124" s="129">
        <f t="shared" si="5"/>
        <v>15.873069984741155</v>
      </c>
      <c r="J124" s="15"/>
    </row>
    <row r="125" spans="2:10" ht="14.25" customHeight="1">
      <c r="B125" s="646"/>
      <c r="C125" s="796">
        <v>22116091</v>
      </c>
      <c r="D125" s="98" t="s">
        <v>2082</v>
      </c>
      <c r="E125" s="98">
        <v>16</v>
      </c>
      <c r="F125" s="96">
        <v>15.873069984741155</v>
      </c>
      <c r="G125" s="129">
        <f t="shared" si="5"/>
        <v>15.873069984741155</v>
      </c>
      <c r="J125" s="15"/>
    </row>
    <row r="126" spans="2:10" ht="14.25" customHeight="1">
      <c r="B126" s="646"/>
      <c r="C126" s="796">
        <v>22116092</v>
      </c>
      <c r="D126" s="98" t="s">
        <v>2076</v>
      </c>
      <c r="E126" s="98">
        <v>16</v>
      </c>
      <c r="F126" s="96">
        <v>15.873069984741155</v>
      </c>
      <c r="G126" s="129">
        <f t="shared" si="5"/>
        <v>15.873069984741155</v>
      </c>
      <c r="J126" s="15"/>
    </row>
    <row r="127" spans="2:10" ht="14.25" customHeight="1">
      <c r="B127" s="646"/>
      <c r="C127" s="796">
        <v>22116090</v>
      </c>
      <c r="D127" s="98" t="s">
        <v>121</v>
      </c>
      <c r="E127" s="98">
        <v>16</v>
      </c>
      <c r="F127" s="96">
        <v>24.080240190967348</v>
      </c>
      <c r="G127" s="129">
        <f t="shared" si="5"/>
        <v>24.080240190967348</v>
      </c>
      <c r="J127" s="15"/>
    </row>
    <row r="128" spans="2:10" ht="14.25" customHeight="1">
      <c r="B128" s="646"/>
      <c r="C128" s="796">
        <v>22116094</v>
      </c>
      <c r="D128" s="98" t="s">
        <v>2077</v>
      </c>
      <c r="E128" s="98">
        <v>16</v>
      </c>
      <c r="F128" s="96">
        <v>24.080240190967348</v>
      </c>
      <c r="G128" s="129">
        <f t="shared" si="5"/>
        <v>24.080240190967348</v>
      </c>
      <c r="J128" s="15"/>
    </row>
    <row r="129" spans="2:10" ht="14.25" customHeight="1">
      <c r="B129" s="646"/>
      <c r="C129" s="796">
        <v>22116102</v>
      </c>
      <c r="D129" s="98" t="s">
        <v>2083</v>
      </c>
      <c r="E129" s="98">
        <v>8</v>
      </c>
      <c r="F129" s="96">
        <v>50.21</v>
      </c>
      <c r="G129" s="129">
        <v>961.84193900000014</v>
      </c>
      <c r="J129" s="15"/>
    </row>
    <row r="130" spans="2:10" ht="14.25" customHeight="1">
      <c r="B130" s="646"/>
      <c r="C130" s="796">
        <v>22116103</v>
      </c>
      <c r="D130" s="98" t="s">
        <v>2078</v>
      </c>
      <c r="E130" s="98">
        <v>8</v>
      </c>
      <c r="F130" s="96">
        <v>50.21</v>
      </c>
      <c r="G130" s="129">
        <v>961.84193900000014</v>
      </c>
      <c r="J130" s="15"/>
    </row>
    <row r="131" spans="2:10" ht="14.25" customHeight="1">
      <c r="B131" s="646"/>
      <c r="C131" s="796">
        <v>22116110</v>
      </c>
      <c r="D131" s="98" t="s">
        <v>122</v>
      </c>
      <c r="E131" s="98">
        <v>8</v>
      </c>
      <c r="F131" s="96">
        <v>50.212272933491249</v>
      </c>
      <c r="G131" s="129">
        <f t="shared" si="5"/>
        <v>50.212272933491249</v>
      </c>
      <c r="J131" s="15"/>
    </row>
    <row r="132" spans="2:10" ht="14.25" customHeight="1" thickBot="1">
      <c r="B132" s="647"/>
      <c r="C132" s="112"/>
      <c r="D132" s="113"/>
      <c r="E132" s="113"/>
      <c r="F132" s="649"/>
      <c r="G132" s="650"/>
      <c r="J132" s="15"/>
    </row>
    <row r="133" spans="2:10" ht="9.9499999999999993" customHeight="1" thickBot="1">
      <c r="B133" s="651"/>
      <c r="C133" s="27"/>
      <c r="F133" s="593"/>
      <c r="G133" s="653"/>
      <c r="J133" s="15"/>
    </row>
    <row r="134" spans="2:10" ht="14.25" customHeight="1">
      <c r="B134" s="654"/>
      <c r="C134" s="101"/>
      <c r="D134" s="102"/>
      <c r="E134" s="102"/>
      <c r="F134" s="656"/>
      <c r="G134" s="657"/>
      <c r="J134" s="15"/>
    </row>
    <row r="135" spans="2:10" ht="14.25" customHeight="1">
      <c r="B135" s="471"/>
      <c r="C135" s="105">
        <v>20616016</v>
      </c>
      <c r="D135" s="106">
        <v>16</v>
      </c>
      <c r="E135" s="106" t="s">
        <v>1713</v>
      </c>
      <c r="F135" s="127">
        <v>1.7622758111528642</v>
      </c>
      <c r="G135" s="128">
        <f t="shared" ref="G135:G144" si="6">F135*(100-$G$5)/100</f>
        <v>1.7622758111528642</v>
      </c>
      <c r="J135" s="15"/>
    </row>
    <row r="136" spans="2:10" ht="14.25" customHeight="1">
      <c r="B136" s="597" t="s">
        <v>2116</v>
      </c>
      <c r="C136" s="97">
        <v>20616020</v>
      </c>
      <c r="D136" s="98">
        <v>20</v>
      </c>
      <c r="E136" s="98" t="s">
        <v>1714</v>
      </c>
      <c r="F136" s="96">
        <v>1.8126265486143744</v>
      </c>
      <c r="G136" s="129">
        <f t="shared" si="6"/>
        <v>1.8126265486143744</v>
      </c>
      <c r="J136" s="15"/>
    </row>
    <row r="137" spans="2:10" ht="14.25" customHeight="1">
      <c r="B137" s="65"/>
      <c r="C137" s="97">
        <v>20616025</v>
      </c>
      <c r="D137" s="98">
        <v>25</v>
      </c>
      <c r="E137" s="98" t="s">
        <v>1715</v>
      </c>
      <c r="F137" s="96">
        <v>2.2657831857679684</v>
      </c>
      <c r="G137" s="129">
        <f t="shared" si="6"/>
        <v>2.2657831857679684</v>
      </c>
      <c r="J137" s="15"/>
    </row>
    <row r="138" spans="2:10" ht="14.25" customHeight="1">
      <c r="B138" s="1"/>
      <c r="C138" s="97">
        <v>20616032</v>
      </c>
      <c r="D138" s="98">
        <v>32</v>
      </c>
      <c r="E138" s="98" t="s">
        <v>1712</v>
      </c>
      <c r="F138" s="96">
        <v>2.8825797196714706</v>
      </c>
      <c r="G138" s="129">
        <f t="shared" si="6"/>
        <v>2.8825797196714706</v>
      </c>
      <c r="J138" s="15"/>
    </row>
    <row r="139" spans="2:10" ht="14.25" customHeight="1">
      <c r="B139" s="646"/>
      <c r="C139" s="97">
        <v>20616040</v>
      </c>
      <c r="D139" s="98">
        <v>40</v>
      </c>
      <c r="E139" s="98">
        <v>125</v>
      </c>
      <c r="F139" s="96">
        <v>4.2798126842283839</v>
      </c>
      <c r="G139" s="129">
        <f t="shared" si="6"/>
        <v>4.2798126842283839</v>
      </c>
      <c r="J139" s="15"/>
    </row>
    <row r="140" spans="2:10" ht="14.25" customHeight="1">
      <c r="B140" s="646"/>
      <c r="C140" s="97">
        <v>20616050</v>
      </c>
      <c r="D140" s="98">
        <v>50</v>
      </c>
      <c r="E140" s="98">
        <v>80</v>
      </c>
      <c r="F140" s="96">
        <v>5.9036239673620958</v>
      </c>
      <c r="G140" s="129">
        <f t="shared" si="6"/>
        <v>5.9036239673620958</v>
      </c>
      <c r="J140" s="15"/>
    </row>
    <row r="141" spans="2:10" ht="14.25" customHeight="1">
      <c r="B141" s="646"/>
      <c r="C141" s="97">
        <v>20616063</v>
      </c>
      <c r="D141" s="98">
        <v>63</v>
      </c>
      <c r="E141" s="98">
        <v>45</v>
      </c>
      <c r="F141" s="96">
        <v>8.2071702062261966</v>
      </c>
      <c r="G141" s="129">
        <f t="shared" si="6"/>
        <v>8.2071702062261966</v>
      </c>
      <c r="J141" s="15"/>
    </row>
    <row r="142" spans="2:10" ht="14.25" customHeight="1">
      <c r="B142" s="646"/>
      <c r="C142" s="97">
        <v>20616075</v>
      </c>
      <c r="D142" s="98">
        <v>75</v>
      </c>
      <c r="E142" s="98">
        <v>26</v>
      </c>
      <c r="F142" s="96">
        <v>16.917847787067494</v>
      </c>
      <c r="G142" s="129">
        <f t="shared" si="6"/>
        <v>16.917847787067494</v>
      </c>
      <c r="J142" s="15"/>
    </row>
    <row r="143" spans="2:10" ht="14.25" customHeight="1">
      <c r="B143" s="646"/>
      <c r="C143" s="97">
        <v>20616090</v>
      </c>
      <c r="D143" s="98">
        <v>90</v>
      </c>
      <c r="E143" s="98">
        <v>16</v>
      </c>
      <c r="F143" s="96">
        <v>27.415976547792422</v>
      </c>
      <c r="G143" s="129">
        <f t="shared" si="6"/>
        <v>27.415976547792422</v>
      </c>
      <c r="J143" s="15"/>
    </row>
    <row r="144" spans="2:10" ht="14.25" customHeight="1">
      <c r="B144" s="646"/>
      <c r="C144" s="97">
        <v>20616110</v>
      </c>
      <c r="D144" s="98">
        <v>110</v>
      </c>
      <c r="E144" s="98">
        <v>10</v>
      </c>
      <c r="F144" s="96">
        <v>55.335460470199934</v>
      </c>
      <c r="G144" s="129">
        <f t="shared" si="6"/>
        <v>55.335460470199934</v>
      </c>
      <c r="J144" s="15"/>
    </row>
    <row r="145" spans="2:10" ht="14.25" customHeight="1" thickBot="1">
      <c r="B145" s="647"/>
      <c r="C145" s="112"/>
      <c r="D145" s="113"/>
      <c r="E145" s="113"/>
      <c r="F145" s="649"/>
      <c r="G145" s="650"/>
      <c r="J145" s="15"/>
    </row>
    <row r="146" spans="2:10" ht="9.9499999999999993" customHeight="1" thickBot="1">
      <c r="B146" s="651"/>
      <c r="C146" s="27"/>
      <c r="F146" s="593"/>
      <c r="G146" s="653"/>
      <c r="J146" s="15"/>
    </row>
    <row r="147" spans="2:10" ht="14.25" customHeight="1">
      <c r="B147" s="654"/>
      <c r="C147" s="101"/>
      <c r="D147" s="102"/>
      <c r="E147" s="102"/>
      <c r="F147" s="656"/>
      <c r="G147" s="657"/>
      <c r="J147" s="15"/>
    </row>
    <row r="148" spans="2:10" ht="14.25" customHeight="1">
      <c r="B148" s="471"/>
      <c r="C148" s="105">
        <v>20416016</v>
      </c>
      <c r="D148" s="106">
        <v>16</v>
      </c>
      <c r="E148" s="106" t="s">
        <v>1716</v>
      </c>
      <c r="F148" s="127">
        <v>2.5930629792677862</v>
      </c>
      <c r="G148" s="128">
        <f t="shared" ref="G148:G157" si="7">F148*(100-$G$5)/100</f>
        <v>2.5930629792677862</v>
      </c>
      <c r="J148" s="15"/>
    </row>
    <row r="149" spans="2:10" ht="14.25" customHeight="1">
      <c r="B149" s="597" t="s">
        <v>2117</v>
      </c>
      <c r="C149" s="97">
        <v>20416020</v>
      </c>
      <c r="D149" s="98">
        <v>20</v>
      </c>
      <c r="E149" s="98" t="s">
        <v>1717</v>
      </c>
      <c r="F149" s="96">
        <v>2.630826032363919</v>
      </c>
      <c r="G149" s="129">
        <f t="shared" si="7"/>
        <v>2.630826032363919</v>
      </c>
      <c r="J149" s="15"/>
    </row>
    <row r="150" spans="2:10" ht="14.25" customHeight="1">
      <c r="B150" s="65"/>
      <c r="C150" s="97">
        <v>20416025</v>
      </c>
      <c r="D150" s="98">
        <v>25</v>
      </c>
      <c r="E150" s="98" t="s">
        <v>1718</v>
      </c>
      <c r="F150" s="96">
        <v>3.285385619363554</v>
      </c>
      <c r="G150" s="129">
        <f t="shared" si="7"/>
        <v>3.285385619363554</v>
      </c>
      <c r="J150" s="15"/>
    </row>
    <row r="151" spans="2:10" ht="14.25" customHeight="1">
      <c r="B151" s="1"/>
      <c r="C151" s="97">
        <v>20416032</v>
      </c>
      <c r="D151" s="98">
        <v>32</v>
      </c>
      <c r="E151" s="98">
        <v>100</v>
      </c>
      <c r="F151" s="96">
        <v>4.5945047933628249</v>
      </c>
      <c r="G151" s="129">
        <f t="shared" si="7"/>
        <v>4.5945047933628249</v>
      </c>
      <c r="J151" s="15"/>
    </row>
    <row r="152" spans="2:10" ht="14.25" customHeight="1">
      <c r="B152" s="646"/>
      <c r="C152" s="97">
        <v>20416040</v>
      </c>
      <c r="D152" s="98">
        <v>40</v>
      </c>
      <c r="E152" s="98">
        <v>60</v>
      </c>
      <c r="F152" s="96">
        <v>7.0868662977075898</v>
      </c>
      <c r="G152" s="129">
        <f t="shared" si="7"/>
        <v>7.0868662977075898</v>
      </c>
      <c r="J152" s="15"/>
    </row>
    <row r="153" spans="2:10" ht="14.25" customHeight="1">
      <c r="B153" s="646"/>
      <c r="C153" s="97">
        <v>20416050</v>
      </c>
      <c r="D153" s="98">
        <v>50</v>
      </c>
      <c r="E153" s="98">
        <v>36</v>
      </c>
      <c r="F153" s="96">
        <v>9.92</v>
      </c>
      <c r="G153" s="129">
        <f t="shared" si="7"/>
        <v>9.92</v>
      </c>
      <c r="J153" s="15"/>
    </row>
    <row r="154" spans="2:10" ht="14.25" customHeight="1">
      <c r="B154" s="646"/>
      <c r="C154" s="97">
        <v>20416063</v>
      </c>
      <c r="D154" s="98">
        <v>63</v>
      </c>
      <c r="E154" s="98">
        <v>24</v>
      </c>
      <c r="F154" s="96">
        <v>13.682812905165452</v>
      </c>
      <c r="G154" s="129">
        <f t="shared" si="7"/>
        <v>13.682812905165452</v>
      </c>
      <c r="J154" s="15"/>
    </row>
    <row r="155" spans="2:10" ht="14.25" customHeight="1">
      <c r="B155" s="646"/>
      <c r="C155" s="97">
        <v>20416075</v>
      </c>
      <c r="D155" s="98">
        <v>75</v>
      </c>
      <c r="E155" s="98">
        <v>12</v>
      </c>
      <c r="F155" s="96">
        <v>28.246763715907342</v>
      </c>
      <c r="G155" s="129">
        <f t="shared" si="7"/>
        <v>28.246763715907342</v>
      </c>
      <c r="J155" s="15"/>
    </row>
    <row r="156" spans="2:10" ht="14.25" customHeight="1">
      <c r="B156" s="646"/>
      <c r="C156" s="97">
        <v>20416090</v>
      </c>
      <c r="D156" s="98">
        <v>90</v>
      </c>
      <c r="E156" s="98">
        <v>8</v>
      </c>
      <c r="F156" s="96">
        <v>41.652647565034492</v>
      </c>
      <c r="G156" s="129">
        <f t="shared" si="7"/>
        <v>41.652647565034492</v>
      </c>
      <c r="J156" s="15"/>
    </row>
    <row r="157" spans="2:10" ht="14.25" customHeight="1">
      <c r="B157" s="646"/>
      <c r="C157" s="97">
        <v>20416110</v>
      </c>
      <c r="D157" s="98">
        <v>110</v>
      </c>
      <c r="E157" s="98">
        <v>4</v>
      </c>
      <c r="F157" s="96">
        <v>94.281755896678249</v>
      </c>
      <c r="G157" s="129">
        <f t="shared" si="7"/>
        <v>94.281755896678249</v>
      </c>
      <c r="J157" s="15"/>
    </row>
    <row r="158" spans="2:10" ht="14.25" customHeight="1" thickBot="1">
      <c r="B158" s="647"/>
      <c r="C158" s="112"/>
      <c r="D158" s="113"/>
      <c r="E158" s="113"/>
      <c r="F158" s="649"/>
      <c r="G158" s="650"/>
      <c r="J158" s="15"/>
    </row>
    <row r="159" spans="2:10" ht="9.9499999999999993" customHeight="1" thickBot="1">
      <c r="B159" s="651"/>
      <c r="C159" s="27"/>
      <c r="F159" s="593"/>
      <c r="G159" s="653"/>
      <c r="J159" s="15"/>
    </row>
    <row r="160" spans="2:10" ht="14.25" customHeight="1">
      <c r="B160" s="654"/>
      <c r="C160" s="101"/>
      <c r="D160" s="101"/>
      <c r="E160" s="101"/>
      <c r="F160" s="800"/>
      <c r="G160" s="657"/>
      <c r="J160" s="15"/>
    </row>
    <row r="161" spans="2:10" ht="14.25" customHeight="1">
      <c r="B161" s="597" t="s">
        <v>2117</v>
      </c>
      <c r="C161" s="699">
        <v>22416016</v>
      </c>
      <c r="D161" s="106" t="s">
        <v>106</v>
      </c>
      <c r="E161" s="106" t="s">
        <v>1719</v>
      </c>
      <c r="F161" s="127">
        <v>2.1650817108449476</v>
      </c>
      <c r="G161" s="128">
        <f>F161*(100-$G$5)/100</f>
        <v>2.1650817108449476</v>
      </c>
      <c r="J161" s="15"/>
    </row>
    <row r="162" spans="2:10" ht="14.25" customHeight="1">
      <c r="B162" s="597" t="s">
        <v>2115</v>
      </c>
      <c r="C162" s="699">
        <v>22416017</v>
      </c>
      <c r="D162" s="106" t="s">
        <v>107</v>
      </c>
      <c r="E162" s="106" t="s">
        <v>1719</v>
      </c>
      <c r="F162" s="127">
        <v>2.17</v>
      </c>
      <c r="G162" s="128">
        <f>F162*(100-$G$5)/100</f>
        <v>2.17</v>
      </c>
      <c r="J162" s="15"/>
    </row>
    <row r="163" spans="2:10" ht="14.25" customHeight="1">
      <c r="B163" s="597"/>
      <c r="C163" s="796">
        <v>22416020</v>
      </c>
      <c r="D163" s="98" t="s">
        <v>108</v>
      </c>
      <c r="E163" s="98" t="s">
        <v>1720</v>
      </c>
      <c r="F163" s="96">
        <v>2.3035462388641008</v>
      </c>
      <c r="G163" s="129">
        <f>(F163*(100-$G$5)/100)</f>
        <v>2.3035462388641008</v>
      </c>
      <c r="J163" s="15"/>
    </row>
    <row r="164" spans="2:10" ht="14.25" customHeight="1">
      <c r="B164" s="597"/>
      <c r="C164" s="796">
        <v>22416021</v>
      </c>
      <c r="D164" s="98" t="s">
        <v>109</v>
      </c>
      <c r="E164" s="98" t="s">
        <v>1720</v>
      </c>
      <c r="F164" s="96">
        <v>2.3035462388641008</v>
      </c>
      <c r="G164" s="129">
        <f t="shared" ref="G164:G179" si="8">(F164*(100-$G$5)/100)</f>
        <v>2.3035462388641008</v>
      </c>
      <c r="J164" s="15"/>
    </row>
    <row r="165" spans="2:10" ht="14.25" customHeight="1">
      <c r="B165" s="65"/>
      <c r="C165" s="796">
        <v>22416024</v>
      </c>
      <c r="D165" s="98" t="s">
        <v>110</v>
      </c>
      <c r="E165" s="98" t="s">
        <v>1704</v>
      </c>
      <c r="F165" s="96">
        <v>2.9832811945944915</v>
      </c>
      <c r="G165" s="129">
        <f t="shared" si="8"/>
        <v>2.9832811945944915</v>
      </c>
      <c r="J165" s="15"/>
    </row>
    <row r="166" spans="2:10" ht="14.25" customHeight="1">
      <c r="B166" s="1"/>
      <c r="C166" s="796">
        <v>22416025</v>
      </c>
      <c r="D166" s="98" t="s">
        <v>111</v>
      </c>
      <c r="E166" s="98" t="s">
        <v>1711</v>
      </c>
      <c r="F166" s="96">
        <v>2.9832811945944915</v>
      </c>
      <c r="G166" s="129">
        <f t="shared" si="8"/>
        <v>2.9832811945944915</v>
      </c>
      <c r="J166" s="15"/>
    </row>
    <row r="167" spans="2:10" ht="14.25" customHeight="1">
      <c r="B167" s="1"/>
      <c r="C167" s="796">
        <v>22416026</v>
      </c>
      <c r="D167" s="98" t="s">
        <v>112</v>
      </c>
      <c r="E167" s="98" t="s">
        <v>1705</v>
      </c>
      <c r="F167" s="96">
        <v>2.9832811945944915</v>
      </c>
      <c r="G167" s="129">
        <f t="shared" si="8"/>
        <v>2.9832811945944915</v>
      </c>
      <c r="J167" s="15"/>
    </row>
    <row r="168" spans="2:10" ht="14.25" customHeight="1">
      <c r="B168" s="646"/>
      <c r="C168" s="796">
        <v>22416031</v>
      </c>
      <c r="D168" s="98" t="s">
        <v>113</v>
      </c>
      <c r="E168" s="98" t="s">
        <v>1707</v>
      </c>
      <c r="F168" s="96">
        <v>4.1539358405746079</v>
      </c>
      <c r="G168" s="129">
        <f t="shared" si="8"/>
        <v>4.1539358405746079</v>
      </c>
      <c r="J168" s="15"/>
    </row>
    <row r="169" spans="2:10" ht="14.25" customHeight="1">
      <c r="B169" s="646"/>
      <c r="C169" s="796">
        <v>22416032</v>
      </c>
      <c r="D169" s="98" t="s">
        <v>114</v>
      </c>
      <c r="E169" s="98" t="s">
        <v>1707</v>
      </c>
      <c r="F169" s="96">
        <v>4.1539358405746079</v>
      </c>
      <c r="G169" s="129">
        <f t="shared" si="8"/>
        <v>4.1539358405746079</v>
      </c>
      <c r="J169" s="15"/>
    </row>
    <row r="170" spans="2:10" ht="14.25" customHeight="1">
      <c r="B170" s="646"/>
      <c r="C170" s="796">
        <v>22416040</v>
      </c>
      <c r="D170" s="98" t="s">
        <v>117</v>
      </c>
      <c r="E170" s="98">
        <v>90</v>
      </c>
      <c r="F170" s="96">
        <v>5.9036239673620958</v>
      </c>
      <c r="G170" s="129">
        <f t="shared" si="8"/>
        <v>5.9036239673620958</v>
      </c>
      <c r="J170" s="15"/>
    </row>
    <row r="171" spans="2:10" ht="14.25" customHeight="1">
      <c r="B171" s="646"/>
      <c r="C171" s="796">
        <v>22416041</v>
      </c>
      <c r="D171" s="98" t="s">
        <v>123</v>
      </c>
      <c r="E171" s="98">
        <v>90</v>
      </c>
      <c r="F171" s="96">
        <v>5.9</v>
      </c>
      <c r="G171" s="129">
        <f t="shared" si="8"/>
        <v>5.9</v>
      </c>
      <c r="J171" s="15"/>
    </row>
    <row r="172" spans="2:10" ht="14.25" customHeight="1">
      <c r="B172" s="646"/>
      <c r="C172" s="796">
        <v>22416050</v>
      </c>
      <c r="D172" s="98" t="s">
        <v>118</v>
      </c>
      <c r="E172" s="98">
        <v>60</v>
      </c>
      <c r="F172" s="96">
        <v>8.1064687313031758</v>
      </c>
      <c r="G172" s="129">
        <f t="shared" si="8"/>
        <v>8.1064687313031758</v>
      </c>
      <c r="J172" s="15"/>
    </row>
    <row r="173" spans="2:10" ht="14.25" customHeight="1">
      <c r="B173" s="646"/>
      <c r="C173" s="796">
        <v>22416052</v>
      </c>
      <c r="D173" s="98" t="s">
        <v>125</v>
      </c>
      <c r="E173" s="98">
        <v>60</v>
      </c>
      <c r="F173" s="96">
        <v>8.1064687313031758</v>
      </c>
      <c r="G173" s="129">
        <f t="shared" si="8"/>
        <v>8.1064687313031758</v>
      </c>
      <c r="J173" s="15"/>
    </row>
    <row r="174" spans="2:10" ht="14.25" customHeight="1">
      <c r="B174" s="646"/>
      <c r="C174" s="796">
        <v>22416063</v>
      </c>
      <c r="D174" s="98" t="s">
        <v>119</v>
      </c>
      <c r="E174" s="98">
        <v>30</v>
      </c>
      <c r="F174" s="96">
        <v>10.18343665159048</v>
      </c>
      <c r="G174" s="129">
        <f t="shared" si="8"/>
        <v>10.18343665159048</v>
      </c>
      <c r="J174" s="15"/>
    </row>
    <row r="175" spans="2:10" ht="14.25" customHeight="1">
      <c r="B175" s="646"/>
      <c r="C175" s="796">
        <v>22416064</v>
      </c>
      <c r="D175" s="98" t="s">
        <v>365</v>
      </c>
      <c r="E175" s="98">
        <v>30</v>
      </c>
      <c r="F175" s="96">
        <v>10.18343665159048</v>
      </c>
      <c r="G175" s="129">
        <f t="shared" si="8"/>
        <v>10.18343665159048</v>
      </c>
      <c r="J175" s="15"/>
    </row>
    <row r="176" spans="2:10" ht="14.25" customHeight="1">
      <c r="B176" s="646"/>
      <c r="C176" s="796">
        <v>22416074</v>
      </c>
      <c r="D176" s="98" t="s">
        <v>120</v>
      </c>
      <c r="E176" s="98">
        <v>15</v>
      </c>
      <c r="F176" s="96">
        <v>17.578340000000001</v>
      </c>
      <c r="G176" s="129">
        <f t="shared" si="8"/>
        <v>17.578340000000001</v>
      </c>
      <c r="J176" s="15"/>
    </row>
    <row r="177" spans="2:10" ht="14.25" customHeight="1">
      <c r="B177" s="646"/>
      <c r="C177" s="796">
        <v>22416075</v>
      </c>
      <c r="D177" s="98" t="s">
        <v>128</v>
      </c>
      <c r="E177" s="98">
        <v>15</v>
      </c>
      <c r="F177" s="96">
        <v>17.578340000000001</v>
      </c>
      <c r="G177" s="129">
        <f t="shared" si="8"/>
        <v>17.578340000000001</v>
      </c>
      <c r="J177" s="15"/>
    </row>
    <row r="178" spans="2:10" ht="14.25" customHeight="1">
      <c r="B178" s="646"/>
      <c r="C178" s="796">
        <v>22416090</v>
      </c>
      <c r="D178" s="98" t="s">
        <v>121</v>
      </c>
      <c r="E178" s="98">
        <v>10</v>
      </c>
      <c r="F178" s="96">
        <v>25.605320000000003</v>
      </c>
      <c r="G178" s="129">
        <f t="shared" si="8"/>
        <v>25.605320000000003</v>
      </c>
      <c r="J178" s="15"/>
    </row>
    <row r="179" spans="2:10" ht="14.25" customHeight="1">
      <c r="B179" s="646"/>
      <c r="C179" s="796">
        <v>22416110</v>
      </c>
      <c r="D179" s="98" t="s">
        <v>2084</v>
      </c>
      <c r="E179" s="98">
        <v>6</v>
      </c>
      <c r="F179" s="96">
        <v>51.402520000000003</v>
      </c>
      <c r="G179" s="129">
        <f t="shared" si="8"/>
        <v>51.402520000000003</v>
      </c>
      <c r="J179" s="15"/>
    </row>
    <row r="180" spans="2:10" ht="14.25" customHeight="1" thickBot="1">
      <c r="B180" s="647"/>
      <c r="C180" s="112"/>
      <c r="D180" s="113"/>
      <c r="E180" s="113"/>
      <c r="F180" s="649"/>
      <c r="G180" s="650"/>
      <c r="J180" s="15"/>
    </row>
    <row r="181" spans="2:10" ht="14.25" customHeight="1" thickBot="1">
      <c r="B181" s="651"/>
      <c r="C181" s="27"/>
      <c r="F181" s="593"/>
      <c r="G181" s="653"/>
      <c r="J181" s="15"/>
    </row>
    <row r="182" spans="2:10" ht="14.25" customHeight="1">
      <c r="B182" s="654"/>
      <c r="C182" s="101"/>
      <c r="D182" s="102"/>
      <c r="E182" s="102"/>
      <c r="F182" s="656"/>
      <c r="G182" s="657"/>
      <c r="J182" s="15"/>
    </row>
    <row r="183" spans="2:10" ht="14.25" customHeight="1">
      <c r="B183" s="471"/>
      <c r="C183" s="699">
        <v>23416016</v>
      </c>
      <c r="D183" s="106" t="s">
        <v>106</v>
      </c>
      <c r="E183" s="106" t="s">
        <v>1721</v>
      </c>
      <c r="F183" s="127">
        <v>2.5678876105370305</v>
      </c>
      <c r="G183" s="128">
        <f t="shared" ref="G183:G202" si="9">F183*(100-$G$5)/100</f>
        <v>2.5678876105370305</v>
      </c>
      <c r="J183" s="15"/>
    </row>
    <row r="184" spans="2:10" ht="14.25" customHeight="1">
      <c r="B184" s="597" t="s">
        <v>1630</v>
      </c>
      <c r="C184" s="796">
        <v>23416020</v>
      </c>
      <c r="D184" s="98" t="s">
        <v>108</v>
      </c>
      <c r="E184" s="106" t="s">
        <v>1721</v>
      </c>
      <c r="F184" s="96">
        <v>2.6056506636331638</v>
      </c>
      <c r="G184" s="129">
        <f t="shared" si="9"/>
        <v>2.6056506636331638</v>
      </c>
      <c r="J184" s="15"/>
    </row>
    <row r="185" spans="2:10" ht="14.25" customHeight="1">
      <c r="B185" s="597" t="s">
        <v>2114</v>
      </c>
      <c r="C185" s="796">
        <v>23416021</v>
      </c>
      <c r="D185" s="98" t="s">
        <v>109</v>
      </c>
      <c r="E185" s="106" t="s">
        <v>1721</v>
      </c>
      <c r="F185" s="96">
        <v>2.6056506636331638</v>
      </c>
      <c r="G185" s="129">
        <f t="shared" si="9"/>
        <v>2.6056506636331638</v>
      </c>
      <c r="J185" s="15"/>
    </row>
    <row r="186" spans="2:10" ht="14.25" customHeight="1">
      <c r="B186" s="65"/>
      <c r="C186" s="796">
        <v>23416024</v>
      </c>
      <c r="D186" s="98" t="s">
        <v>110</v>
      </c>
      <c r="E186" s="98" t="s">
        <v>1722</v>
      </c>
      <c r="F186" s="96">
        <v>3.4867885692095961</v>
      </c>
      <c r="G186" s="129">
        <f t="shared" si="9"/>
        <v>3.4867885692095961</v>
      </c>
      <c r="J186" s="15"/>
    </row>
    <row r="187" spans="2:10" ht="14.25" customHeight="1">
      <c r="B187" s="1"/>
      <c r="C187" s="796">
        <v>23416025</v>
      </c>
      <c r="D187" s="98" t="s">
        <v>111</v>
      </c>
      <c r="E187" s="98" t="s">
        <v>1722</v>
      </c>
      <c r="F187" s="96">
        <v>3.4867885692095961</v>
      </c>
      <c r="G187" s="129">
        <f t="shared" si="9"/>
        <v>3.4867885692095961</v>
      </c>
      <c r="J187" s="15"/>
    </row>
    <row r="188" spans="2:10" ht="14.25" customHeight="1">
      <c r="B188" s="646"/>
      <c r="C188" s="796">
        <v>23416026</v>
      </c>
      <c r="D188" s="98" t="s">
        <v>112</v>
      </c>
      <c r="E188" s="98" t="s">
        <v>1722</v>
      </c>
      <c r="F188" s="96">
        <v>3.4867885692095961</v>
      </c>
      <c r="G188" s="129">
        <f t="shared" si="9"/>
        <v>3.4867885692095961</v>
      </c>
      <c r="J188" s="15"/>
    </row>
    <row r="189" spans="2:10" ht="14.25" customHeight="1">
      <c r="B189" s="646"/>
      <c r="C189" s="796">
        <v>23416031</v>
      </c>
      <c r="D189" s="98" t="s">
        <v>113</v>
      </c>
      <c r="E189" s="98" t="s">
        <v>1707</v>
      </c>
      <c r="F189" s="96">
        <v>4.5567417402666921</v>
      </c>
      <c r="G189" s="129">
        <f t="shared" si="9"/>
        <v>4.5567417402666921</v>
      </c>
      <c r="J189" s="15"/>
    </row>
    <row r="190" spans="2:10" ht="14.25" customHeight="1">
      <c r="B190" s="646"/>
      <c r="C190" s="796">
        <v>23416032</v>
      </c>
      <c r="D190" s="98" t="s">
        <v>114</v>
      </c>
      <c r="E190" s="98" t="s">
        <v>1707</v>
      </c>
      <c r="F190" s="96">
        <v>4.6322678464589577</v>
      </c>
      <c r="G190" s="129">
        <f t="shared" si="9"/>
        <v>4.6322678464589577</v>
      </c>
      <c r="J190" s="15"/>
    </row>
    <row r="191" spans="2:10" ht="14.25" customHeight="1">
      <c r="B191" s="646"/>
      <c r="C191" s="796">
        <v>23416033</v>
      </c>
      <c r="D191" s="98" t="s">
        <v>2438</v>
      </c>
      <c r="E191" s="98">
        <v>150</v>
      </c>
      <c r="F191" s="96">
        <v>4.63</v>
      </c>
      <c r="G191" s="129">
        <f t="shared" ref="G191:G192" si="10">F191*(100-$G$5)/100</f>
        <v>4.63</v>
      </c>
      <c r="J191" s="15"/>
    </row>
    <row r="192" spans="2:10" ht="14.25" customHeight="1">
      <c r="B192" s="916" t="s">
        <v>2436</v>
      </c>
      <c r="C192" s="796">
        <v>23416039</v>
      </c>
      <c r="D192" s="98" t="s">
        <v>116</v>
      </c>
      <c r="E192" s="98">
        <v>90</v>
      </c>
      <c r="F192" s="96">
        <v>6.75</v>
      </c>
      <c r="G192" s="129">
        <f t="shared" si="10"/>
        <v>6.75</v>
      </c>
      <c r="J192" s="15"/>
    </row>
    <row r="193" spans="2:10" ht="14.25" customHeight="1">
      <c r="B193" s="916" t="s">
        <v>2436</v>
      </c>
      <c r="C193" s="796">
        <v>23416040</v>
      </c>
      <c r="D193" s="98" t="s">
        <v>117</v>
      </c>
      <c r="E193" s="98">
        <v>75</v>
      </c>
      <c r="F193" s="96">
        <v>6.7469988198423945</v>
      </c>
      <c r="G193" s="129">
        <f t="shared" si="9"/>
        <v>6.7469988198423945</v>
      </c>
      <c r="J193" s="15"/>
    </row>
    <row r="194" spans="2:10" ht="14.25" customHeight="1">
      <c r="B194" s="646"/>
      <c r="C194" s="796">
        <v>23416041</v>
      </c>
      <c r="D194" s="98" t="s">
        <v>123</v>
      </c>
      <c r="E194" s="98">
        <v>75</v>
      </c>
      <c r="F194" s="96">
        <v>6.75</v>
      </c>
      <c r="G194" s="129">
        <f t="shared" si="9"/>
        <v>6.75</v>
      </c>
      <c r="J194" s="15"/>
    </row>
    <row r="195" spans="2:10" ht="14.25" customHeight="1">
      <c r="B195" s="646"/>
      <c r="C195" s="796">
        <v>23416050</v>
      </c>
      <c r="D195" s="98" t="s">
        <v>118</v>
      </c>
      <c r="E195" s="98">
        <v>55</v>
      </c>
      <c r="F195" s="96">
        <v>9.1386588492641394</v>
      </c>
      <c r="G195" s="129">
        <f>F195*(100-$G$5)/100</f>
        <v>9.1386588492641394</v>
      </c>
      <c r="J195" s="15"/>
    </row>
    <row r="196" spans="2:10" ht="14.25" customHeight="1">
      <c r="B196" s="646"/>
      <c r="C196" s="796">
        <v>23416051</v>
      </c>
      <c r="D196" s="98" t="s">
        <v>125</v>
      </c>
      <c r="E196" s="98">
        <v>55</v>
      </c>
      <c r="F196" s="96">
        <v>9.1386588492641394</v>
      </c>
      <c r="G196" s="129">
        <f>F196*(100-$G$5)/100</f>
        <v>9.1386588492641394</v>
      </c>
      <c r="J196" s="15"/>
    </row>
    <row r="197" spans="2:10" ht="14.25" customHeight="1">
      <c r="B197" s="646"/>
      <c r="C197" s="796">
        <v>23416063</v>
      </c>
      <c r="D197" s="98" t="s">
        <v>119</v>
      </c>
      <c r="E197" s="98">
        <v>30</v>
      </c>
      <c r="F197" s="96">
        <v>11.492555825589752</v>
      </c>
      <c r="G197" s="129">
        <f t="shared" si="9"/>
        <v>11.492555825589752</v>
      </c>
      <c r="J197" s="15"/>
    </row>
    <row r="198" spans="2:10" ht="14.25" customHeight="1">
      <c r="B198" s="646"/>
      <c r="C198" s="796">
        <v>23416064</v>
      </c>
      <c r="D198" s="98" t="s">
        <v>365</v>
      </c>
      <c r="E198" s="98">
        <v>30</v>
      </c>
      <c r="F198" s="96">
        <v>11.492555825589752</v>
      </c>
      <c r="G198" s="129">
        <f t="shared" si="9"/>
        <v>11.492555825589752</v>
      </c>
      <c r="J198" s="15"/>
    </row>
    <row r="199" spans="2:10" ht="14.25" customHeight="1">
      <c r="B199" s="646"/>
      <c r="C199" s="796">
        <v>23416075</v>
      </c>
      <c r="D199" s="98" t="s">
        <v>120</v>
      </c>
      <c r="E199" s="98">
        <v>15</v>
      </c>
      <c r="F199" s="96">
        <v>25.099842624562939</v>
      </c>
      <c r="G199" s="129">
        <f t="shared" si="9"/>
        <v>25.099842624562939</v>
      </c>
      <c r="J199" s="15"/>
    </row>
    <row r="200" spans="2:10" ht="14.25" customHeight="1">
      <c r="B200" s="646"/>
      <c r="C200" s="796">
        <v>23416076</v>
      </c>
      <c r="D200" s="98" t="s">
        <v>128</v>
      </c>
      <c r="E200" s="98">
        <v>15</v>
      </c>
      <c r="F200" s="96">
        <v>25.099842624562939</v>
      </c>
      <c r="G200" s="129">
        <f t="shared" si="9"/>
        <v>25.099842624562939</v>
      </c>
      <c r="J200" s="15"/>
    </row>
    <row r="201" spans="2:10" ht="14.25" customHeight="1">
      <c r="B201" s="646"/>
      <c r="C201" s="796">
        <v>23416090</v>
      </c>
      <c r="D201" s="98" t="s">
        <v>121</v>
      </c>
      <c r="E201" s="98">
        <v>10</v>
      </c>
      <c r="F201" s="96">
        <v>33.193723671500742</v>
      </c>
      <c r="G201" s="129">
        <f t="shared" si="9"/>
        <v>33.193723671500742</v>
      </c>
      <c r="J201" s="15"/>
    </row>
    <row r="202" spans="2:10" ht="14.25" customHeight="1">
      <c r="B202" s="646"/>
      <c r="C202" s="796">
        <v>23416110</v>
      </c>
      <c r="D202" s="98" t="s">
        <v>122</v>
      </c>
      <c r="E202" s="98">
        <v>6</v>
      </c>
      <c r="F202" s="96">
        <v>76.054788935611469</v>
      </c>
      <c r="G202" s="129">
        <f t="shared" si="9"/>
        <v>76.054788935611469</v>
      </c>
      <c r="J202" s="15"/>
    </row>
    <row r="203" spans="2:10" ht="14.25" customHeight="1" thickBot="1">
      <c r="B203" s="647"/>
      <c r="C203" s="112"/>
      <c r="D203" s="113"/>
      <c r="E203" s="113"/>
      <c r="F203" s="649"/>
      <c r="G203" s="650"/>
      <c r="J203" s="15"/>
    </row>
    <row r="204" spans="2:10" ht="9.9499999999999993" customHeight="1" thickBot="1">
      <c r="B204" s="651"/>
      <c r="C204" s="27"/>
      <c r="F204" s="593"/>
      <c r="G204" s="653"/>
      <c r="J204" s="15"/>
    </row>
    <row r="205" spans="2:10" ht="14.25" customHeight="1">
      <c r="B205" s="654"/>
      <c r="C205" s="101"/>
      <c r="D205" s="102"/>
      <c r="E205" s="102"/>
      <c r="F205" s="656"/>
      <c r="G205" s="657"/>
      <c r="J205" s="15"/>
    </row>
    <row r="206" spans="2:10" ht="14.25" customHeight="1">
      <c r="B206" s="471"/>
      <c r="C206" s="105">
        <v>20216016</v>
      </c>
      <c r="D206" s="106">
        <v>16</v>
      </c>
      <c r="E206" s="106" t="s">
        <v>1722</v>
      </c>
      <c r="F206" s="127">
        <v>3.9525328907285671</v>
      </c>
      <c r="G206" s="128">
        <f t="shared" ref="G206:G215" si="11">F206*(100-$G$5)/100</f>
        <v>3.9525328907285671</v>
      </c>
      <c r="J206" s="15"/>
    </row>
    <row r="207" spans="2:10" ht="14.25" customHeight="1">
      <c r="B207" s="597" t="s">
        <v>1632</v>
      </c>
      <c r="C207" s="97">
        <v>20216020</v>
      </c>
      <c r="D207" s="98">
        <v>20</v>
      </c>
      <c r="E207" s="98" t="s">
        <v>1723</v>
      </c>
      <c r="F207" s="96">
        <v>4.0028836281900766</v>
      </c>
      <c r="G207" s="129">
        <f t="shared" si="11"/>
        <v>4.0028836281900766</v>
      </c>
      <c r="J207" s="15"/>
    </row>
    <row r="208" spans="2:10" ht="14.25" customHeight="1">
      <c r="B208" s="65"/>
      <c r="C208" s="97">
        <v>20216025</v>
      </c>
      <c r="D208" s="98">
        <v>25</v>
      </c>
      <c r="E208" s="98" t="s">
        <v>1724</v>
      </c>
      <c r="F208" s="96">
        <v>4.9217845868626426</v>
      </c>
      <c r="G208" s="129">
        <f t="shared" si="11"/>
        <v>4.9217845868626426</v>
      </c>
      <c r="J208" s="15"/>
    </row>
    <row r="209" spans="2:10" ht="14.25" customHeight="1">
      <c r="B209" s="1"/>
      <c r="C209" s="97">
        <v>20216032</v>
      </c>
      <c r="D209" s="98">
        <v>32</v>
      </c>
      <c r="E209" s="98">
        <v>70</v>
      </c>
      <c r="F209" s="96">
        <v>6.3316052357849344</v>
      </c>
      <c r="G209" s="129">
        <f t="shared" si="11"/>
        <v>6.3316052357849344</v>
      </c>
      <c r="J209" s="15"/>
    </row>
    <row r="210" spans="2:10" ht="14.25" customHeight="1">
      <c r="B210" s="646"/>
      <c r="C210" s="97">
        <v>20216040</v>
      </c>
      <c r="D210" s="98">
        <v>40</v>
      </c>
      <c r="E210" s="98">
        <v>40</v>
      </c>
      <c r="F210" s="96">
        <v>11.492555825589752</v>
      </c>
      <c r="G210" s="129">
        <f t="shared" si="11"/>
        <v>11.492555825589752</v>
      </c>
      <c r="J210" s="15"/>
    </row>
    <row r="211" spans="2:10" ht="14.25" customHeight="1">
      <c r="B211" s="646"/>
      <c r="C211" s="97">
        <v>20216050</v>
      </c>
      <c r="D211" s="98">
        <v>50</v>
      </c>
      <c r="E211" s="98">
        <v>25</v>
      </c>
      <c r="F211" s="96">
        <v>14.538775442011126</v>
      </c>
      <c r="G211" s="129">
        <f t="shared" si="11"/>
        <v>14.538775442011126</v>
      </c>
      <c r="J211" s="15"/>
    </row>
    <row r="212" spans="2:10" ht="14.25" customHeight="1">
      <c r="B212" s="646"/>
      <c r="C212" s="97">
        <v>20216063</v>
      </c>
      <c r="D212" s="98">
        <v>63</v>
      </c>
      <c r="E212" s="98">
        <v>15</v>
      </c>
      <c r="F212" s="96">
        <v>18.201791592336011</v>
      </c>
      <c r="G212" s="129">
        <f t="shared" si="11"/>
        <v>18.201791592336011</v>
      </c>
      <c r="J212" s="15"/>
    </row>
    <row r="213" spans="2:10" ht="14.25" customHeight="1">
      <c r="B213" s="646"/>
      <c r="C213" s="97">
        <v>20216075</v>
      </c>
      <c r="D213" s="98">
        <v>75</v>
      </c>
      <c r="E213" s="98">
        <v>8</v>
      </c>
      <c r="F213" s="96">
        <v>42.949179054668377</v>
      </c>
      <c r="G213" s="129">
        <f t="shared" si="11"/>
        <v>42.949179054668377</v>
      </c>
      <c r="J213" s="15"/>
    </row>
    <row r="214" spans="2:10" ht="14.25" customHeight="1">
      <c r="B214" s="646"/>
      <c r="C214" s="97">
        <v>20216090</v>
      </c>
      <c r="D214" s="98">
        <v>90</v>
      </c>
      <c r="E214" s="98">
        <v>5</v>
      </c>
      <c r="F214" s="96">
        <v>63.530042992060743</v>
      </c>
      <c r="G214" s="129">
        <f t="shared" si="11"/>
        <v>63.530042992060743</v>
      </c>
      <c r="J214" s="15"/>
    </row>
    <row r="215" spans="2:10" ht="14.25" customHeight="1">
      <c r="B215" s="646"/>
      <c r="C215" s="97">
        <v>20216110</v>
      </c>
      <c r="D215" s="98">
        <v>110</v>
      </c>
      <c r="E215" s="98">
        <v>2</v>
      </c>
      <c r="F215" s="96">
        <v>127.07267366848687</v>
      </c>
      <c r="G215" s="129">
        <f t="shared" si="11"/>
        <v>127.07267366848687</v>
      </c>
      <c r="J215" s="15"/>
    </row>
    <row r="216" spans="2:10" ht="14.25" customHeight="1" thickBot="1">
      <c r="B216" s="647"/>
      <c r="C216" s="112"/>
      <c r="D216" s="113"/>
      <c r="E216" s="113"/>
      <c r="F216" s="649"/>
      <c r="G216" s="650"/>
      <c r="J216" s="15"/>
    </row>
    <row r="217" spans="2:10" ht="9.9499999999999993" customHeight="1">
      <c r="B217" s="651"/>
      <c r="C217" s="27"/>
      <c r="F217" s="593"/>
      <c r="G217" s="653"/>
      <c r="J217" s="15"/>
    </row>
    <row r="218" spans="2:10" ht="14.25" customHeight="1">
      <c r="B218" s="651"/>
      <c r="C218" s="27"/>
      <c r="F218" s="593"/>
      <c r="G218" s="653"/>
      <c r="J218" s="15"/>
    </row>
    <row r="219" spans="2:10" ht="14.25" customHeight="1">
      <c r="B219" s="651"/>
      <c r="C219" s="27"/>
      <c r="F219" s="593"/>
      <c r="G219" s="653"/>
      <c r="J219" s="15"/>
    </row>
    <row r="220" spans="2:10" ht="14.25" customHeight="1">
      <c r="B220" s="651"/>
      <c r="C220" s="27"/>
      <c r="F220" s="593"/>
      <c r="G220" s="653"/>
      <c r="J220" s="15"/>
    </row>
    <row r="221" spans="2:10" ht="14.25" customHeight="1">
      <c r="B221" s="651"/>
      <c r="C221" s="27"/>
      <c r="F221" s="593"/>
      <c r="G221" s="653"/>
      <c r="J221" s="15"/>
    </row>
    <row r="222" spans="2:10" ht="14.25" customHeight="1" thickBot="1">
      <c r="B222" s="651"/>
      <c r="C222" s="27"/>
      <c r="F222" s="593"/>
      <c r="G222" s="653"/>
      <c r="J222" s="15"/>
    </row>
    <row r="223" spans="2:10" ht="14.25" customHeight="1">
      <c r="B223" s="654"/>
      <c r="C223" s="101"/>
      <c r="D223" s="102"/>
      <c r="E223" s="102"/>
      <c r="F223" s="656"/>
      <c r="G223" s="657"/>
      <c r="J223" s="15"/>
    </row>
    <row r="224" spans="2:10" ht="14.25" customHeight="1">
      <c r="B224" s="471"/>
      <c r="C224" s="699">
        <v>21216016</v>
      </c>
      <c r="D224" s="106" t="s">
        <v>106</v>
      </c>
      <c r="E224" s="106" t="s">
        <v>1711</v>
      </c>
      <c r="F224" s="127">
        <v>3.4112624630173296</v>
      </c>
      <c r="G224" s="128">
        <f t="shared" ref="G224:G246" si="12">F224*(100-$G$5)/100</f>
        <v>3.4112624630173296</v>
      </c>
      <c r="J224" s="15"/>
    </row>
    <row r="225" spans="2:10" ht="14.25" customHeight="1">
      <c r="B225" s="597" t="s">
        <v>1632</v>
      </c>
      <c r="C225" s="699">
        <v>21216017</v>
      </c>
      <c r="D225" s="106" t="s">
        <v>107</v>
      </c>
      <c r="E225" s="106" t="s">
        <v>1711</v>
      </c>
      <c r="F225" s="127">
        <v>3.4112624630173296</v>
      </c>
      <c r="G225" s="128">
        <f t="shared" si="12"/>
        <v>3.4112624630173296</v>
      </c>
      <c r="J225" s="15"/>
    </row>
    <row r="226" spans="2:10" ht="14.25" customHeight="1">
      <c r="B226" s="597" t="s">
        <v>2114</v>
      </c>
      <c r="C226" s="796">
        <v>21216020</v>
      </c>
      <c r="D226" s="98" t="s">
        <v>108</v>
      </c>
      <c r="E226" s="98" t="s">
        <v>1702</v>
      </c>
      <c r="F226" s="96">
        <v>3.4867885692095961</v>
      </c>
      <c r="G226" s="129">
        <f t="shared" si="12"/>
        <v>3.4867885692095961</v>
      </c>
      <c r="J226" s="15"/>
    </row>
    <row r="227" spans="2:10" ht="14.25" customHeight="1">
      <c r="B227" s="597"/>
      <c r="C227" s="796">
        <v>21216021</v>
      </c>
      <c r="D227" s="98" t="s">
        <v>109</v>
      </c>
      <c r="E227" s="98" t="s">
        <v>1702</v>
      </c>
      <c r="F227" s="96">
        <v>3.4867885692095961</v>
      </c>
      <c r="G227" s="129">
        <f t="shared" si="12"/>
        <v>3.4867885692095961</v>
      </c>
      <c r="J227" s="15"/>
    </row>
    <row r="228" spans="2:10" ht="14.25" customHeight="1">
      <c r="B228" s="65"/>
      <c r="C228" s="796">
        <v>21216024</v>
      </c>
      <c r="D228" s="98" t="s">
        <v>110</v>
      </c>
      <c r="E228" s="98" t="s">
        <v>1725</v>
      </c>
      <c r="F228" s="96">
        <v>4.4434525809782928</v>
      </c>
      <c r="G228" s="129">
        <f t="shared" si="12"/>
        <v>4.4434525809782928</v>
      </c>
      <c r="J228" s="15"/>
    </row>
    <row r="229" spans="2:10" ht="14.25" customHeight="1">
      <c r="B229" s="1"/>
      <c r="C229" s="796">
        <v>21216025</v>
      </c>
      <c r="D229" s="98" t="s">
        <v>111</v>
      </c>
      <c r="E229" s="98" t="s">
        <v>1725</v>
      </c>
      <c r="F229" s="96">
        <v>4.4434525809782928</v>
      </c>
      <c r="G229" s="129">
        <f t="shared" si="12"/>
        <v>4.4434525809782928</v>
      </c>
      <c r="J229" s="15"/>
    </row>
    <row r="230" spans="2:10" ht="14.25" customHeight="1">
      <c r="B230" s="646"/>
      <c r="C230" s="796">
        <v>21216026</v>
      </c>
      <c r="D230" s="98" t="s">
        <v>112</v>
      </c>
      <c r="E230" s="98" t="s">
        <v>1725</v>
      </c>
      <c r="F230" s="96">
        <v>4.4434525809782928</v>
      </c>
      <c r="G230" s="129">
        <f t="shared" si="12"/>
        <v>4.4434525809782928</v>
      </c>
      <c r="J230" s="15"/>
    </row>
    <row r="231" spans="2:10" ht="14.25" customHeight="1">
      <c r="B231" s="916" t="s">
        <v>2436</v>
      </c>
      <c r="C231" s="796">
        <v>21216030</v>
      </c>
      <c r="D231" s="98" t="s">
        <v>2074</v>
      </c>
      <c r="E231" s="98">
        <v>100</v>
      </c>
      <c r="F231" s="96">
        <v>6.13</v>
      </c>
      <c r="G231" s="129">
        <f t="shared" si="12"/>
        <v>6.13</v>
      </c>
      <c r="J231" s="15"/>
    </row>
    <row r="232" spans="2:10" ht="14.25" customHeight="1">
      <c r="B232" s="646"/>
      <c r="C232" s="796">
        <v>21216031</v>
      </c>
      <c r="D232" s="98" t="s">
        <v>113</v>
      </c>
      <c r="E232" s="98">
        <v>100</v>
      </c>
      <c r="F232" s="96">
        <v>6.1302022859388909</v>
      </c>
      <c r="G232" s="129">
        <f t="shared" si="12"/>
        <v>6.1302022859388909</v>
      </c>
      <c r="J232" s="15"/>
    </row>
    <row r="233" spans="2:10" ht="14.25" customHeight="1">
      <c r="B233" s="646"/>
      <c r="C233" s="796">
        <v>21216032</v>
      </c>
      <c r="D233" s="98" t="s">
        <v>114</v>
      </c>
      <c r="E233" s="98">
        <v>100</v>
      </c>
      <c r="F233" s="96">
        <v>6.1302022859388909</v>
      </c>
      <c r="G233" s="129">
        <f t="shared" si="12"/>
        <v>6.1302022859388909</v>
      </c>
      <c r="J233" s="15"/>
    </row>
    <row r="234" spans="2:10" ht="14.25" customHeight="1">
      <c r="B234" s="916" t="s">
        <v>2436</v>
      </c>
      <c r="C234" s="796">
        <v>21216033</v>
      </c>
      <c r="D234" s="98" t="s">
        <v>115</v>
      </c>
      <c r="E234" s="98">
        <v>80</v>
      </c>
      <c r="F234" s="96">
        <v>6.13</v>
      </c>
      <c r="G234" s="129">
        <f t="shared" si="12"/>
        <v>6.13</v>
      </c>
      <c r="J234" s="15"/>
    </row>
    <row r="235" spans="2:10" ht="14.25" customHeight="1">
      <c r="B235" s="916" t="s">
        <v>2436</v>
      </c>
      <c r="C235" s="796">
        <v>21216039</v>
      </c>
      <c r="D235" s="98" t="s">
        <v>116</v>
      </c>
      <c r="E235" s="98">
        <v>50</v>
      </c>
      <c r="F235" s="96">
        <v>9.33</v>
      </c>
      <c r="G235" s="129">
        <f t="shared" si="12"/>
        <v>9.33</v>
      </c>
      <c r="J235" s="15"/>
    </row>
    <row r="236" spans="2:10" ht="14.25" customHeight="1">
      <c r="B236" s="646"/>
      <c r="C236" s="796">
        <v>21216040</v>
      </c>
      <c r="D236" s="98" t="s">
        <v>117</v>
      </c>
      <c r="E236" s="98">
        <v>45</v>
      </c>
      <c r="F236" s="96">
        <v>9.3274741147448026</v>
      </c>
      <c r="G236" s="129">
        <f t="shared" si="12"/>
        <v>9.3274741147448026</v>
      </c>
      <c r="J236" s="15"/>
    </row>
    <row r="237" spans="2:10" ht="14.25" customHeight="1">
      <c r="B237" s="646"/>
      <c r="C237" s="796">
        <v>21216041</v>
      </c>
      <c r="D237" s="98" t="s">
        <v>123</v>
      </c>
      <c r="E237" s="98">
        <v>45</v>
      </c>
      <c r="F237" s="96">
        <v>9.3274741147448026</v>
      </c>
      <c r="G237" s="129">
        <f t="shared" si="12"/>
        <v>9.3274741147448026</v>
      </c>
      <c r="J237" s="15"/>
    </row>
    <row r="238" spans="2:10" ht="14.25" customHeight="1">
      <c r="B238" s="646"/>
      <c r="C238" s="796">
        <v>21216050</v>
      </c>
      <c r="D238" s="98" t="s">
        <v>118</v>
      </c>
      <c r="E238" s="98">
        <v>30</v>
      </c>
      <c r="F238" s="96">
        <v>12.38628141553156</v>
      </c>
      <c r="G238" s="129">
        <f t="shared" si="12"/>
        <v>12.38628141553156</v>
      </c>
      <c r="J238" s="15"/>
    </row>
    <row r="239" spans="2:10" ht="14.25" customHeight="1">
      <c r="B239" s="646"/>
      <c r="C239" s="796">
        <v>21216052</v>
      </c>
      <c r="D239" s="98" t="s">
        <v>125</v>
      </c>
      <c r="E239" s="98">
        <v>30</v>
      </c>
      <c r="F239" s="96">
        <v>12.38628141553156</v>
      </c>
      <c r="G239" s="129">
        <f t="shared" si="12"/>
        <v>12.38628141553156</v>
      </c>
      <c r="J239" s="15"/>
    </row>
    <row r="240" spans="2:10" ht="14.25" customHeight="1">
      <c r="B240" s="646"/>
      <c r="C240" s="796">
        <v>21216063</v>
      </c>
      <c r="D240" s="98" t="s">
        <v>119</v>
      </c>
      <c r="E240" s="98">
        <v>18</v>
      </c>
      <c r="F240" s="96">
        <v>18.138853170509126</v>
      </c>
      <c r="G240" s="129">
        <f t="shared" si="12"/>
        <v>18.138853170509126</v>
      </c>
      <c r="J240" s="15"/>
    </row>
    <row r="241" spans="2:10" ht="14.25" customHeight="1">
      <c r="B241" s="646"/>
      <c r="C241" s="796">
        <v>21216064</v>
      </c>
      <c r="D241" s="98" t="s">
        <v>365</v>
      </c>
      <c r="E241" s="98">
        <v>18</v>
      </c>
      <c r="F241" s="96">
        <v>18.138853170509126</v>
      </c>
      <c r="G241" s="129">
        <f t="shared" si="12"/>
        <v>18.138853170509126</v>
      </c>
      <c r="J241" s="15"/>
    </row>
    <row r="242" spans="2:10" ht="14.25" customHeight="1">
      <c r="B242" s="646"/>
      <c r="C242" s="796">
        <v>21216074</v>
      </c>
      <c r="D242" s="98" t="s">
        <v>2085</v>
      </c>
      <c r="E242" s="98">
        <v>10</v>
      </c>
      <c r="F242" s="96">
        <v>33.130000000000003</v>
      </c>
      <c r="G242" s="129">
        <f t="shared" si="12"/>
        <v>33.130000000000003</v>
      </c>
      <c r="J242" s="15"/>
    </row>
    <row r="243" spans="2:10" ht="14.25" customHeight="1">
      <c r="B243" s="646"/>
      <c r="C243" s="796">
        <v>21216075</v>
      </c>
      <c r="D243" s="98" t="s">
        <v>120</v>
      </c>
      <c r="E243" s="98">
        <v>10</v>
      </c>
      <c r="F243" s="96">
        <v>33.130785249673842</v>
      </c>
      <c r="G243" s="129">
        <f t="shared" si="12"/>
        <v>33.130785249673842</v>
      </c>
      <c r="J243" s="15"/>
    </row>
    <row r="244" spans="2:10" ht="14.25" customHeight="1">
      <c r="B244" s="646"/>
      <c r="C244" s="796">
        <v>21216076</v>
      </c>
      <c r="D244" s="98" t="s">
        <v>128</v>
      </c>
      <c r="E244" s="98">
        <v>10</v>
      </c>
      <c r="F244" s="96">
        <v>33.130000000000003</v>
      </c>
      <c r="G244" s="129">
        <f t="shared" si="12"/>
        <v>33.130000000000003</v>
      </c>
      <c r="J244" s="15"/>
    </row>
    <row r="245" spans="2:10" ht="14.25" customHeight="1">
      <c r="B245" s="646"/>
      <c r="C245" s="796">
        <v>21216090</v>
      </c>
      <c r="D245" s="98" t="s">
        <v>121</v>
      </c>
      <c r="E245" s="98">
        <v>7</v>
      </c>
      <c r="F245" s="96">
        <v>48.626224703453673</v>
      </c>
      <c r="G245" s="129">
        <f t="shared" si="12"/>
        <v>48.626224703453673</v>
      </c>
      <c r="J245" s="15"/>
    </row>
    <row r="246" spans="2:10" ht="14.25" customHeight="1">
      <c r="B246" s="646"/>
      <c r="C246" s="97">
        <v>21216110</v>
      </c>
      <c r="D246" s="98" t="s">
        <v>122</v>
      </c>
      <c r="E246" s="98">
        <v>4</v>
      </c>
      <c r="F246" s="96">
        <v>99.291654274098505</v>
      </c>
      <c r="G246" s="129">
        <f t="shared" si="12"/>
        <v>99.291654274098505</v>
      </c>
      <c r="J246" s="15"/>
    </row>
    <row r="247" spans="2:10" ht="14.25" customHeight="1" thickBot="1">
      <c r="B247" s="647"/>
      <c r="C247" s="112"/>
      <c r="D247" s="113"/>
      <c r="E247" s="113"/>
      <c r="F247" s="649"/>
      <c r="G247" s="650"/>
      <c r="J247" s="15"/>
    </row>
    <row r="248" spans="2:10" ht="14.25" customHeight="1" thickBot="1">
      <c r="B248" s="651"/>
      <c r="C248" s="27"/>
      <c r="F248" s="593"/>
      <c r="G248" s="653"/>
      <c r="J248" s="15"/>
    </row>
    <row r="249" spans="2:10" ht="14.25" customHeight="1">
      <c r="B249" s="654"/>
      <c r="C249" s="101"/>
      <c r="D249" s="102"/>
      <c r="E249" s="102"/>
      <c r="F249" s="656"/>
      <c r="G249" s="657"/>
      <c r="J249" s="15"/>
    </row>
    <row r="250" spans="2:10" ht="14.25" customHeight="1">
      <c r="B250" s="471"/>
      <c r="C250" s="699">
        <v>22216016</v>
      </c>
      <c r="D250" s="106" t="s">
        <v>106</v>
      </c>
      <c r="E250" s="106" t="s">
        <v>1711</v>
      </c>
      <c r="F250" s="127">
        <v>2.7567028760176946</v>
      </c>
      <c r="G250" s="128">
        <f t="shared" ref="G250:G271" si="13">F250*(100-$G$5)/100</f>
        <v>2.7567028760176946</v>
      </c>
      <c r="J250" s="15"/>
    </row>
    <row r="251" spans="2:10" ht="14.25" customHeight="1">
      <c r="B251" s="597" t="s">
        <v>2118</v>
      </c>
      <c r="C251" s="699">
        <v>22216017</v>
      </c>
      <c r="D251" s="106" t="s">
        <v>107</v>
      </c>
      <c r="E251" s="106" t="s">
        <v>1711</v>
      </c>
      <c r="F251" s="127">
        <v>2.7567028760176946</v>
      </c>
      <c r="G251" s="128">
        <f t="shared" si="13"/>
        <v>2.7567028760176946</v>
      </c>
      <c r="J251" s="15"/>
    </row>
    <row r="252" spans="2:10" ht="14.25" customHeight="1">
      <c r="B252" s="597" t="s">
        <v>2115</v>
      </c>
      <c r="C252" s="796">
        <v>22216020</v>
      </c>
      <c r="D252" s="98" t="s">
        <v>108</v>
      </c>
      <c r="E252" s="98" t="s">
        <v>1726</v>
      </c>
      <c r="F252" s="96">
        <v>2.7567028760176946</v>
      </c>
      <c r="G252" s="129">
        <f t="shared" si="13"/>
        <v>2.7567028760176946</v>
      </c>
      <c r="J252" s="15"/>
    </row>
    <row r="253" spans="2:10" ht="14.25" customHeight="1">
      <c r="B253" s="597"/>
      <c r="C253" s="796">
        <v>22216021</v>
      </c>
      <c r="D253" s="98" t="s">
        <v>109</v>
      </c>
      <c r="E253" s="98" t="s">
        <v>1726</v>
      </c>
      <c r="F253" s="96">
        <v>2.7567028760176946</v>
      </c>
      <c r="G253" s="129">
        <f>F253*(100-$G$5)/100</f>
        <v>2.7567028760176946</v>
      </c>
      <c r="J253" s="15"/>
    </row>
    <row r="254" spans="2:10" ht="14.25" customHeight="1">
      <c r="B254" s="597"/>
      <c r="C254" s="796">
        <v>22216022</v>
      </c>
      <c r="D254" s="98" t="s">
        <v>2079</v>
      </c>
      <c r="E254" s="98" t="s">
        <v>1725</v>
      </c>
      <c r="F254" s="96">
        <v>2.7567028760176946</v>
      </c>
      <c r="G254" s="129">
        <f>F254*(100-$G$5)/100</f>
        <v>2.7567028760176946</v>
      </c>
      <c r="J254" s="15"/>
    </row>
    <row r="255" spans="2:10" ht="14.25" customHeight="1">
      <c r="B255" s="471"/>
      <c r="C255" s="796">
        <v>22216024</v>
      </c>
      <c r="D255" s="98" t="s">
        <v>110</v>
      </c>
      <c r="E255" s="98" t="s">
        <v>1723</v>
      </c>
      <c r="F255" s="96">
        <v>3.8266560470747901</v>
      </c>
      <c r="G255" s="129">
        <f t="shared" si="13"/>
        <v>3.8266560470747901</v>
      </c>
      <c r="J255" s="15"/>
    </row>
    <row r="256" spans="2:10" ht="14.25" customHeight="1">
      <c r="B256" s="65"/>
      <c r="C256" s="796">
        <v>22216025</v>
      </c>
      <c r="D256" s="98" t="s">
        <v>111</v>
      </c>
      <c r="E256" s="98" t="s">
        <v>1723</v>
      </c>
      <c r="F256" s="96">
        <v>3.8266560470747901</v>
      </c>
      <c r="G256" s="129">
        <f t="shared" si="13"/>
        <v>3.8266560470747901</v>
      </c>
      <c r="J256" s="15"/>
    </row>
    <row r="257" spans="2:10" ht="14.25" customHeight="1">
      <c r="B257" s="65"/>
      <c r="C257" s="796">
        <v>22216026</v>
      </c>
      <c r="D257" s="98" t="s">
        <v>112</v>
      </c>
      <c r="E257" s="98" t="s">
        <v>1703</v>
      </c>
      <c r="F257" s="96">
        <v>3.8266560470747901</v>
      </c>
      <c r="G257" s="129">
        <f t="shared" si="13"/>
        <v>3.8266560470747901</v>
      </c>
      <c r="J257" s="15"/>
    </row>
    <row r="258" spans="2:10" ht="14.25" customHeight="1">
      <c r="B258" s="65"/>
      <c r="C258" s="796">
        <v>22216030</v>
      </c>
      <c r="D258" s="98" t="s">
        <v>2074</v>
      </c>
      <c r="E258" s="98">
        <v>100</v>
      </c>
      <c r="F258" s="96">
        <v>5.31</v>
      </c>
      <c r="G258" s="129">
        <f t="shared" si="13"/>
        <v>5.31</v>
      </c>
      <c r="J258" s="15"/>
    </row>
    <row r="259" spans="2:10" ht="14.25" customHeight="1">
      <c r="B259" s="65"/>
      <c r="C259" s="796">
        <v>22216031</v>
      </c>
      <c r="D259" s="98" t="s">
        <v>113</v>
      </c>
      <c r="E259" s="98">
        <v>100</v>
      </c>
      <c r="F259" s="96">
        <v>5.3120028021893493</v>
      </c>
      <c r="G259" s="129">
        <f t="shared" si="13"/>
        <v>5.3120028021893493</v>
      </c>
      <c r="J259" s="15"/>
    </row>
    <row r="260" spans="2:10" ht="14.25" customHeight="1">
      <c r="B260" s="65"/>
      <c r="C260" s="796">
        <v>22216032</v>
      </c>
      <c r="D260" s="98" t="s">
        <v>114</v>
      </c>
      <c r="E260" s="98">
        <v>85</v>
      </c>
      <c r="F260" s="96">
        <v>5.3120028021893493</v>
      </c>
      <c r="G260" s="129">
        <f t="shared" si="13"/>
        <v>5.3120028021893493</v>
      </c>
      <c r="J260" s="15"/>
    </row>
    <row r="261" spans="2:10" ht="14.25" customHeight="1">
      <c r="B261" s="65"/>
      <c r="C261" s="796">
        <v>22216039</v>
      </c>
      <c r="D261" s="98" t="s">
        <v>116</v>
      </c>
      <c r="E261" s="98">
        <v>50</v>
      </c>
      <c r="F261" s="96">
        <v>7.6029613566880707</v>
      </c>
      <c r="G261" s="129">
        <f t="shared" si="13"/>
        <v>7.6029613566880707</v>
      </c>
      <c r="J261" s="15"/>
    </row>
    <row r="262" spans="2:10" ht="14.25" customHeight="1">
      <c r="B262" s="1"/>
      <c r="C262" s="796">
        <v>22216040</v>
      </c>
      <c r="D262" s="98" t="s">
        <v>117</v>
      </c>
      <c r="E262" s="98">
        <v>50</v>
      </c>
      <c r="F262" s="96">
        <v>7.6029613566880707</v>
      </c>
      <c r="G262" s="129">
        <f t="shared" si="13"/>
        <v>7.6029613566880707</v>
      </c>
      <c r="J262" s="15"/>
    </row>
    <row r="263" spans="2:10" ht="14.25" customHeight="1">
      <c r="B263" s="1"/>
      <c r="C263" s="796">
        <v>22216041</v>
      </c>
      <c r="D263" s="98" t="s">
        <v>123</v>
      </c>
      <c r="E263" s="98">
        <v>50</v>
      </c>
      <c r="F263" s="96">
        <v>7.6029613566880707</v>
      </c>
      <c r="G263" s="129">
        <f t="shared" si="13"/>
        <v>7.6029613566880707</v>
      </c>
      <c r="J263" s="15"/>
    </row>
    <row r="264" spans="2:10" ht="14.25" customHeight="1">
      <c r="B264" s="646"/>
      <c r="C264" s="796">
        <v>22216050</v>
      </c>
      <c r="D264" s="98" t="s">
        <v>118</v>
      </c>
      <c r="E264" s="98">
        <v>30</v>
      </c>
      <c r="F264" s="96">
        <v>10.598830235647943</v>
      </c>
      <c r="G264" s="129">
        <f t="shared" si="13"/>
        <v>10.598830235647943</v>
      </c>
      <c r="J264" s="15"/>
    </row>
    <row r="265" spans="2:10" ht="14.25" customHeight="1">
      <c r="B265" s="646"/>
      <c r="C265" s="796">
        <v>22216052</v>
      </c>
      <c r="D265" s="98" t="s">
        <v>125</v>
      </c>
      <c r="E265" s="98">
        <v>35</v>
      </c>
      <c r="F265" s="96">
        <v>10.598830235647943</v>
      </c>
      <c r="G265" s="129">
        <f t="shared" si="13"/>
        <v>10.598830235647943</v>
      </c>
      <c r="J265" s="15"/>
    </row>
    <row r="266" spans="2:10" ht="14.25" customHeight="1">
      <c r="B266" s="646"/>
      <c r="C266" s="796">
        <v>22216063</v>
      </c>
      <c r="D266" s="98" t="s">
        <v>119</v>
      </c>
      <c r="E266" s="98">
        <v>20</v>
      </c>
      <c r="F266" s="96">
        <v>15.860482300375779</v>
      </c>
      <c r="G266" s="129">
        <f t="shared" si="13"/>
        <v>15.860482300375779</v>
      </c>
      <c r="J266" s="15"/>
    </row>
    <row r="267" spans="2:10" ht="14.25" customHeight="1">
      <c r="B267" s="646"/>
      <c r="C267" s="796">
        <v>22216074</v>
      </c>
      <c r="D267" s="98" t="s">
        <v>2085</v>
      </c>
      <c r="E267" s="98">
        <v>10</v>
      </c>
      <c r="F267" s="96">
        <v>38.098839999999996</v>
      </c>
      <c r="G267" s="129">
        <f t="shared" si="13"/>
        <v>38.098839999999996</v>
      </c>
      <c r="J267" s="15"/>
    </row>
    <row r="268" spans="2:10" ht="14.25" customHeight="1">
      <c r="B268" s="646"/>
      <c r="C268" s="796">
        <v>22216075</v>
      </c>
      <c r="D268" s="98" t="s">
        <v>120</v>
      </c>
      <c r="E268" s="98">
        <v>10</v>
      </c>
      <c r="F268" s="96">
        <v>38.098839999999996</v>
      </c>
      <c r="G268" s="129">
        <f t="shared" si="13"/>
        <v>38.098839999999996</v>
      </c>
      <c r="J268" s="15"/>
    </row>
    <row r="269" spans="2:10" ht="14.25" customHeight="1">
      <c r="B269" s="646"/>
      <c r="C269" s="796">
        <v>22216076</v>
      </c>
      <c r="D269" s="98" t="s">
        <v>128</v>
      </c>
      <c r="E269" s="98">
        <v>10</v>
      </c>
      <c r="F269" s="96">
        <v>38.098839999999996</v>
      </c>
      <c r="G269" s="129">
        <f t="shared" si="13"/>
        <v>38.098839999999996</v>
      </c>
      <c r="J269" s="15"/>
    </row>
    <row r="270" spans="2:10" ht="14.25" customHeight="1">
      <c r="B270" s="646"/>
      <c r="C270" s="796">
        <v>22216090</v>
      </c>
      <c r="D270" s="98" t="s">
        <v>121</v>
      </c>
      <c r="E270" s="98">
        <v>6</v>
      </c>
      <c r="F270" s="96">
        <v>60.943219999999997</v>
      </c>
      <c r="G270" s="129">
        <f t="shared" si="13"/>
        <v>60.943220000000004</v>
      </c>
      <c r="J270" s="15"/>
    </row>
    <row r="271" spans="2:10" ht="14.25" customHeight="1">
      <c r="B271" s="646"/>
      <c r="C271" s="796">
        <v>22216110</v>
      </c>
      <c r="D271" s="98" t="s">
        <v>122</v>
      </c>
      <c r="E271" s="98">
        <v>4</v>
      </c>
      <c r="F271" s="96">
        <v>72.370739999999998</v>
      </c>
      <c r="G271" s="129">
        <f t="shared" si="13"/>
        <v>72.370739999999998</v>
      </c>
      <c r="J271" s="15"/>
    </row>
    <row r="272" spans="2:10" ht="14.25" customHeight="1" thickBot="1">
      <c r="B272" s="647"/>
      <c r="C272" s="112"/>
      <c r="D272" s="113"/>
      <c r="E272" s="113"/>
      <c r="F272" s="649"/>
      <c r="G272" s="650"/>
      <c r="J272" s="15"/>
    </row>
    <row r="273" spans="2:10" ht="14.25" customHeight="1">
      <c r="B273" s="761"/>
      <c r="C273" s="150"/>
      <c r="D273" s="30"/>
      <c r="E273" s="30"/>
      <c r="F273" s="95"/>
      <c r="G273" s="830"/>
      <c r="J273" s="15"/>
    </row>
    <row r="274" spans="2:10" ht="14.25" customHeight="1" thickBot="1">
      <c r="B274" s="761"/>
      <c r="C274" s="150"/>
      <c r="D274" s="30"/>
      <c r="E274" s="30"/>
      <c r="F274" s="95"/>
      <c r="G274" s="830"/>
      <c r="J274" s="15"/>
    </row>
    <row r="275" spans="2:10" ht="9.9499999999999993" customHeight="1">
      <c r="B275" s="654"/>
      <c r="C275" s="101"/>
      <c r="D275" s="101"/>
      <c r="E275" s="101"/>
      <c r="F275" s="800"/>
      <c r="G275" s="657"/>
      <c r="J275" s="15"/>
    </row>
    <row r="276" spans="2:10" ht="14.25" customHeight="1">
      <c r="B276" s="646"/>
      <c r="C276" s="699">
        <v>23216020</v>
      </c>
      <c r="D276" s="106" t="s">
        <v>93</v>
      </c>
      <c r="E276" s="194" t="s">
        <v>1725</v>
      </c>
      <c r="F276" s="127">
        <v>3.8376000000000001</v>
      </c>
      <c r="G276" s="128">
        <f t="shared" ref="G276" si="14">F276*(100-$G$5)/100</f>
        <v>3.8376000000000001</v>
      </c>
      <c r="J276" s="15"/>
    </row>
    <row r="277" spans="2:10" ht="14.25" customHeight="1">
      <c r="B277" s="597" t="s">
        <v>1632</v>
      </c>
      <c r="C277" s="105">
        <v>23216024</v>
      </c>
      <c r="D277" s="106" t="s">
        <v>94</v>
      </c>
      <c r="E277" s="106">
        <v>20</v>
      </c>
      <c r="F277" s="127">
        <v>4.7959077432088657</v>
      </c>
      <c r="G277" s="128">
        <f t="shared" ref="G277:G289" si="15">F277*(100-$G$5)/100</f>
        <v>4.7959077432088657</v>
      </c>
      <c r="J277" s="15"/>
    </row>
    <row r="278" spans="2:10" ht="14.25" customHeight="1">
      <c r="B278" s="801" t="s">
        <v>2119</v>
      </c>
      <c r="C278" s="97">
        <v>23216025</v>
      </c>
      <c r="D278" s="98" t="s">
        <v>95</v>
      </c>
      <c r="E278" s="199" t="s">
        <v>1703</v>
      </c>
      <c r="F278" s="96">
        <v>4.7959077432088657</v>
      </c>
      <c r="G278" s="129">
        <f t="shared" si="15"/>
        <v>4.7959077432088657</v>
      </c>
      <c r="J278" s="15"/>
    </row>
    <row r="279" spans="2:10" ht="14.25" customHeight="1">
      <c r="B279" s="801"/>
      <c r="C279" s="97">
        <v>23216032</v>
      </c>
      <c r="D279" s="98" t="s">
        <v>97</v>
      </c>
      <c r="E279" s="199">
        <v>80</v>
      </c>
      <c r="F279" s="96">
        <v>6.1176146015735142</v>
      </c>
      <c r="G279" s="129">
        <f t="shared" si="15"/>
        <v>6.1176146015735142</v>
      </c>
      <c r="J279" s="15"/>
    </row>
    <row r="280" spans="2:10" ht="14.25" customHeight="1">
      <c r="B280" s="802"/>
      <c r="C280" s="97">
        <v>23216040</v>
      </c>
      <c r="D280" s="98" t="s">
        <v>99</v>
      </c>
      <c r="E280" s="199">
        <v>40</v>
      </c>
      <c r="F280" s="96">
        <v>11.114925294628422</v>
      </c>
      <c r="G280" s="129">
        <f t="shared" si="15"/>
        <v>11.114925294628422</v>
      </c>
      <c r="J280" s="15"/>
    </row>
    <row r="281" spans="2:10" ht="14.25" customHeight="1">
      <c r="B281" s="917" t="s">
        <v>2436</v>
      </c>
      <c r="C281" s="97">
        <v>23216048</v>
      </c>
      <c r="D281" s="98" t="s">
        <v>159</v>
      </c>
      <c r="E281" s="199">
        <v>25</v>
      </c>
      <c r="F281" s="96">
        <v>13.58</v>
      </c>
      <c r="G281" s="129">
        <f t="shared" si="15"/>
        <v>13.58</v>
      </c>
      <c r="J281" s="15"/>
    </row>
    <row r="282" spans="2:10" ht="14.25" customHeight="1">
      <c r="B282" s="803"/>
      <c r="C282" s="796">
        <v>23216050</v>
      </c>
      <c r="D282" s="98" t="s">
        <v>101</v>
      </c>
      <c r="E282" s="199">
        <v>25</v>
      </c>
      <c r="F282" s="96">
        <v>13.58211143024243</v>
      </c>
      <c r="G282" s="129">
        <f t="shared" si="15"/>
        <v>13.58211143024243</v>
      </c>
      <c r="J282" s="15"/>
    </row>
    <row r="283" spans="2:10" ht="14.25" customHeight="1">
      <c r="B283" s="803"/>
      <c r="C283" s="796">
        <v>23216060</v>
      </c>
      <c r="D283" s="98" t="s">
        <v>303</v>
      </c>
      <c r="E283" s="199">
        <v>16</v>
      </c>
      <c r="F283" s="96">
        <v>25.477400000000003</v>
      </c>
      <c r="G283" s="129">
        <f t="shared" si="15"/>
        <v>25.477400000000003</v>
      </c>
      <c r="J283" s="15"/>
    </row>
    <row r="284" spans="2:10" ht="14.25" customHeight="1">
      <c r="B284" s="803"/>
      <c r="C284" s="796">
        <v>23216061</v>
      </c>
      <c r="D284" s="98" t="s">
        <v>270</v>
      </c>
      <c r="E284" s="199">
        <v>16</v>
      </c>
      <c r="F284" s="96">
        <v>25.477400000000003</v>
      </c>
      <c r="G284" s="129">
        <f t="shared" si="15"/>
        <v>25.477400000000003</v>
      </c>
      <c r="J284" s="15"/>
    </row>
    <row r="285" spans="2:10" ht="14.25" customHeight="1">
      <c r="B285" s="803"/>
      <c r="C285" s="796">
        <v>23216062</v>
      </c>
      <c r="D285" s="98" t="s">
        <v>102</v>
      </c>
      <c r="E285" s="199">
        <v>16</v>
      </c>
      <c r="F285" s="96">
        <v>25.477400000000003</v>
      </c>
      <c r="G285" s="129">
        <f t="shared" si="15"/>
        <v>25.477400000000003</v>
      </c>
      <c r="J285" s="15"/>
    </row>
    <row r="286" spans="2:10" ht="14.25" customHeight="1">
      <c r="B286" s="660"/>
      <c r="C286" s="796">
        <v>23216063</v>
      </c>
      <c r="D286" s="98" t="s">
        <v>103</v>
      </c>
      <c r="E286" s="199">
        <v>16</v>
      </c>
      <c r="F286" s="96">
        <v>25.477400000000003</v>
      </c>
      <c r="G286" s="129">
        <f t="shared" si="15"/>
        <v>25.477400000000003</v>
      </c>
      <c r="J286" s="15"/>
    </row>
    <row r="287" spans="2:10" ht="14.25" customHeight="1">
      <c r="B287" s="660"/>
      <c r="C287" s="796">
        <v>23216075</v>
      </c>
      <c r="D287" s="98" t="s">
        <v>104</v>
      </c>
      <c r="E287" s="199">
        <v>8</v>
      </c>
      <c r="F287" s="96">
        <v>40.113579999999999</v>
      </c>
      <c r="G287" s="129">
        <f t="shared" si="15"/>
        <v>40.113579999999999</v>
      </c>
      <c r="J287" s="15"/>
    </row>
    <row r="288" spans="2:10" ht="14.25" customHeight="1">
      <c r="B288" s="660"/>
      <c r="C288" s="796">
        <v>23216090</v>
      </c>
      <c r="D288" s="98" t="s">
        <v>161</v>
      </c>
      <c r="E288" s="199">
        <v>5</v>
      </c>
      <c r="F288" s="96">
        <v>57.244199999999999</v>
      </c>
      <c r="G288" s="129">
        <f t="shared" si="15"/>
        <v>57.244199999999999</v>
      </c>
      <c r="J288" s="15"/>
    </row>
    <row r="289" spans="2:10" ht="14.25" customHeight="1">
      <c r="B289" s="660"/>
      <c r="C289" s="796">
        <v>23216110</v>
      </c>
      <c r="D289" s="98" t="s">
        <v>105</v>
      </c>
      <c r="E289" s="199">
        <v>2</v>
      </c>
      <c r="F289" s="96">
        <v>95.22578</v>
      </c>
      <c r="G289" s="129">
        <f t="shared" si="15"/>
        <v>95.22578</v>
      </c>
      <c r="J289" s="15"/>
    </row>
    <row r="290" spans="2:10" ht="9.9499999999999993" customHeight="1" thickBot="1">
      <c r="B290" s="661"/>
      <c r="C290" s="112"/>
      <c r="D290" s="113"/>
      <c r="E290" s="113"/>
      <c r="F290" s="649"/>
      <c r="G290" s="650"/>
      <c r="J290" s="15"/>
    </row>
    <row r="291" spans="2:10" ht="9.9499999999999993" customHeight="1" thickBot="1">
      <c r="B291" s="651"/>
      <c r="C291" s="27"/>
      <c r="F291" s="593"/>
      <c r="G291" s="653"/>
      <c r="J291" s="15"/>
    </row>
    <row r="292" spans="2:10" ht="14.25" customHeight="1">
      <c r="B292" s="654"/>
      <c r="C292" s="101"/>
      <c r="D292" s="102"/>
      <c r="E292" s="102"/>
      <c r="F292" s="656"/>
      <c r="G292" s="657"/>
      <c r="J292" s="15"/>
    </row>
    <row r="293" spans="2:10" ht="14.25" customHeight="1">
      <c r="B293" s="658" t="s">
        <v>2120</v>
      </c>
      <c r="C293" s="132" t="s">
        <v>920</v>
      </c>
      <c r="D293" s="133" t="s">
        <v>106</v>
      </c>
      <c r="E293" s="133">
        <v>50</v>
      </c>
      <c r="F293" s="594" t="s">
        <v>2121</v>
      </c>
      <c r="G293" s="595" t="s">
        <v>1459</v>
      </c>
      <c r="J293" s="15"/>
    </row>
    <row r="294" spans="2:10" ht="14.25" customHeight="1">
      <c r="B294" s="1"/>
      <c r="C294" s="105" t="s">
        <v>921</v>
      </c>
      <c r="D294" s="106" t="s">
        <v>108</v>
      </c>
      <c r="E294" s="194" t="s">
        <v>1727</v>
      </c>
      <c r="F294" s="127">
        <v>3.3087610000000001</v>
      </c>
      <c r="G294" s="128">
        <f>F294*(100-$G$5)/100</f>
        <v>3.3087610000000001</v>
      </c>
      <c r="J294" s="15"/>
    </row>
    <row r="295" spans="2:10" ht="14.25" customHeight="1">
      <c r="B295" s="646"/>
      <c r="C295" s="105" t="s">
        <v>922</v>
      </c>
      <c r="D295" s="106" t="s">
        <v>111</v>
      </c>
      <c r="E295" s="194" t="s">
        <v>1728</v>
      </c>
      <c r="F295" s="127">
        <v>4.0071500000000002</v>
      </c>
      <c r="G295" s="128">
        <f>F295*(100-$G$5)/100</f>
        <v>4.0071500000000002</v>
      </c>
      <c r="J295" s="15"/>
    </row>
    <row r="296" spans="2:10" ht="14.25" customHeight="1" thickBot="1">
      <c r="B296" s="647"/>
      <c r="C296" s="112"/>
      <c r="D296" s="112"/>
      <c r="E296" s="112"/>
      <c r="F296" s="798"/>
      <c r="G296" s="650"/>
      <c r="J296" s="15"/>
    </row>
    <row r="297" spans="2:10" ht="9.9499999999999993" customHeight="1" thickBot="1">
      <c r="B297" s="651"/>
      <c r="C297" s="27"/>
      <c r="D297" s="27"/>
      <c r="E297" s="27"/>
      <c r="F297" s="653"/>
      <c r="G297" s="653"/>
      <c r="J297" s="15"/>
    </row>
    <row r="298" spans="2:10" ht="14.25" customHeight="1">
      <c r="B298" s="654"/>
      <c r="C298" s="101"/>
      <c r="D298" s="102"/>
      <c r="E298" s="102"/>
      <c r="F298" s="656"/>
      <c r="G298" s="657"/>
    </row>
    <row r="299" spans="2:10" ht="14.25" customHeight="1">
      <c r="B299" s="597" t="s">
        <v>2324</v>
      </c>
      <c r="C299" s="150"/>
      <c r="D299" s="30"/>
      <c r="E299" s="30"/>
      <c r="F299" s="95"/>
      <c r="G299" s="94"/>
    </row>
    <row r="300" spans="2:10" ht="14.25" customHeight="1">
      <c r="B300" s="658"/>
      <c r="C300" s="699">
        <v>20426025</v>
      </c>
      <c r="D300" s="106" t="s">
        <v>110</v>
      </c>
      <c r="E300" s="106">
        <v>50</v>
      </c>
      <c r="F300" s="127">
        <v>6.2147799999999993</v>
      </c>
      <c r="G300" s="128">
        <f>F300*(100-$G$5)/100</f>
        <v>6.2147799999999993</v>
      </c>
    </row>
    <row r="301" spans="2:10" ht="14.25" customHeight="1">
      <c r="B301" s="1"/>
      <c r="C301" s="699">
        <v>20426032</v>
      </c>
      <c r="D301" s="106" t="s">
        <v>2074</v>
      </c>
      <c r="E301" s="194" t="s">
        <v>1727</v>
      </c>
      <c r="F301" s="127">
        <v>9.1036400000000004</v>
      </c>
      <c r="G301" s="128">
        <f>F301*(100-$G$5)/100</f>
        <v>9.1036400000000004</v>
      </c>
    </row>
    <row r="302" spans="2:10" ht="14.25" customHeight="1">
      <c r="B302" s="646"/>
      <c r="C302" s="699">
        <v>20426034</v>
      </c>
      <c r="D302" s="106" t="s">
        <v>113</v>
      </c>
      <c r="E302" s="194" t="s">
        <v>1728</v>
      </c>
      <c r="F302" s="127">
        <v>9.1036400000000004</v>
      </c>
      <c r="G302" s="128">
        <f>F302*(100-$G$5)/100</f>
        <v>9.1036400000000004</v>
      </c>
    </row>
    <row r="303" spans="2:10" ht="14.25" customHeight="1" thickBot="1">
      <c r="B303" s="647"/>
      <c r="C303" s="112"/>
      <c r="D303" s="112"/>
      <c r="E303" s="112"/>
      <c r="F303" s="798"/>
      <c r="G303" s="650"/>
    </row>
    <row r="304" spans="2:10" ht="9.9499999999999993" customHeight="1" thickBot="1"/>
    <row r="305" spans="2:10" ht="14.25" customHeight="1">
      <c r="B305" s="654"/>
      <c r="C305" s="101"/>
      <c r="D305" s="101"/>
      <c r="E305" s="101"/>
      <c r="F305" s="800"/>
      <c r="G305" s="657"/>
      <c r="J305" s="15"/>
    </row>
    <row r="306" spans="2:10" ht="14.25" customHeight="1">
      <c r="B306" s="597" t="s">
        <v>2325</v>
      </c>
      <c r="C306" s="805" t="s">
        <v>2086</v>
      </c>
      <c r="D306" s="107" t="s">
        <v>129</v>
      </c>
      <c r="E306" s="106">
        <v>15</v>
      </c>
      <c r="F306" s="127">
        <v>39.521950000000004</v>
      </c>
      <c r="G306" s="128">
        <f t="shared" ref="G306:G314" si="16">F306*(100-$G$5)/100</f>
        <v>39.521950000000004</v>
      </c>
      <c r="J306" s="15"/>
    </row>
    <row r="307" spans="2:10" ht="14.25" customHeight="1">
      <c r="B307" s="597"/>
      <c r="C307" s="805" t="s">
        <v>2087</v>
      </c>
      <c r="D307" s="107" t="s">
        <v>2088</v>
      </c>
      <c r="E307" s="106">
        <v>20</v>
      </c>
      <c r="F307" s="127">
        <v>39.521950000000004</v>
      </c>
      <c r="G307" s="128">
        <f t="shared" si="16"/>
        <v>39.521950000000004</v>
      </c>
      <c r="J307" s="15"/>
    </row>
    <row r="308" spans="2:10" ht="14.25" customHeight="1">
      <c r="B308" s="597"/>
      <c r="C308" s="806" t="s">
        <v>923</v>
      </c>
      <c r="D308" s="99" t="s">
        <v>130</v>
      </c>
      <c r="E308" s="98">
        <v>15</v>
      </c>
      <c r="F308" s="96">
        <v>43.10371</v>
      </c>
      <c r="G308" s="129">
        <f t="shared" si="16"/>
        <v>43.10371</v>
      </c>
      <c r="J308" s="15"/>
    </row>
    <row r="309" spans="2:10" ht="14.25" customHeight="1">
      <c r="B309" s="597"/>
      <c r="C309" s="806" t="s">
        <v>2089</v>
      </c>
      <c r="D309" s="99" t="s">
        <v>2090</v>
      </c>
      <c r="E309" s="98">
        <v>15</v>
      </c>
      <c r="F309" s="96">
        <v>43.10371</v>
      </c>
      <c r="G309" s="129">
        <f t="shared" si="16"/>
        <v>43.10371</v>
      </c>
      <c r="J309" s="15"/>
    </row>
    <row r="310" spans="2:10" ht="14.25" customHeight="1">
      <c r="B310" s="471"/>
      <c r="C310" s="806" t="s">
        <v>924</v>
      </c>
      <c r="D310" s="99" t="s">
        <v>2091</v>
      </c>
      <c r="E310" s="98">
        <v>10</v>
      </c>
      <c r="F310" s="96">
        <v>59.280259999999998</v>
      </c>
      <c r="G310" s="129">
        <f t="shared" si="16"/>
        <v>59.280259999999998</v>
      </c>
      <c r="J310" s="15"/>
    </row>
    <row r="311" spans="2:10" ht="14.25" customHeight="1">
      <c r="B311" s="471"/>
      <c r="C311" s="806" t="s">
        <v>2092</v>
      </c>
      <c r="D311" s="99" t="s">
        <v>2093</v>
      </c>
      <c r="E311" s="98">
        <v>10</v>
      </c>
      <c r="F311" s="96">
        <v>59.280259999999998</v>
      </c>
      <c r="G311" s="129">
        <f t="shared" si="16"/>
        <v>59.280259999999998</v>
      </c>
      <c r="J311" s="15"/>
    </row>
    <row r="312" spans="2:10" ht="14.25" customHeight="1">
      <c r="B312" s="471"/>
      <c r="C312" s="806" t="s">
        <v>925</v>
      </c>
      <c r="D312" s="99" t="s">
        <v>2094</v>
      </c>
      <c r="E312" s="98">
        <v>7</v>
      </c>
      <c r="F312" s="96">
        <v>71.848399999999998</v>
      </c>
      <c r="G312" s="129">
        <f t="shared" si="16"/>
        <v>71.848399999999998</v>
      </c>
      <c r="J312" s="15"/>
    </row>
    <row r="313" spans="2:10" ht="14.25" customHeight="1">
      <c r="B313" s="471"/>
      <c r="C313" s="806" t="s">
        <v>2095</v>
      </c>
      <c r="D313" s="99" t="s">
        <v>2096</v>
      </c>
      <c r="E313" s="98">
        <v>6</v>
      </c>
      <c r="F313" s="96">
        <v>79.033239999999992</v>
      </c>
      <c r="G313" s="129">
        <f t="shared" si="16"/>
        <v>79.033239999999992</v>
      </c>
      <c r="J313" s="15"/>
    </row>
    <row r="314" spans="2:10" ht="14.25" customHeight="1">
      <c r="B314" s="471"/>
      <c r="C314" s="807" t="s">
        <v>926</v>
      </c>
      <c r="D314" s="99" t="s">
        <v>2097</v>
      </c>
      <c r="E314" s="98">
        <v>4</v>
      </c>
      <c r="F314" s="96">
        <v>100.59309</v>
      </c>
      <c r="G314" s="129">
        <f t="shared" si="16"/>
        <v>100.59309000000002</v>
      </c>
      <c r="J314" s="15"/>
    </row>
    <row r="315" spans="2:10" ht="9.9499999999999993" customHeight="1" thickBot="1">
      <c r="B315" s="647"/>
      <c r="C315" s="116"/>
      <c r="D315" s="116"/>
      <c r="E315" s="112"/>
      <c r="F315" s="116"/>
      <c r="G315" s="115"/>
      <c r="J315" s="15"/>
    </row>
    <row r="316" spans="2:10" ht="9.9499999999999993" customHeight="1" thickBot="1">
      <c r="B316" s="651"/>
      <c r="C316" s="111"/>
      <c r="D316" s="111"/>
      <c r="E316" s="111"/>
      <c r="F316" s="111"/>
      <c r="G316" s="111"/>
      <c r="J316" s="15"/>
    </row>
    <row r="317" spans="2:10" ht="9.9499999999999993" customHeight="1">
      <c r="B317" s="641"/>
      <c r="C317" s="120"/>
      <c r="D317" s="102"/>
      <c r="E317" s="102"/>
      <c r="F317" s="800"/>
      <c r="G317" s="799"/>
    </row>
    <row r="318" spans="2:10" ht="14.25" customHeight="1">
      <c r="B318" s="597" t="s">
        <v>2122</v>
      </c>
      <c r="C318" s="644" t="s">
        <v>1729</v>
      </c>
      <c r="D318" s="106" t="s">
        <v>1730</v>
      </c>
      <c r="E318" s="106" t="s">
        <v>1731</v>
      </c>
      <c r="F318" s="127">
        <v>7.2807800000000009</v>
      </c>
      <c r="G318" s="128">
        <f>F318*(100-$G$5)/100</f>
        <v>7.2807800000000009</v>
      </c>
    </row>
    <row r="319" spans="2:10" ht="14.25" customHeight="1">
      <c r="B319" s="597" t="s">
        <v>1732</v>
      </c>
      <c r="C319" s="644" t="s">
        <v>1733</v>
      </c>
      <c r="D319" s="106" t="s">
        <v>1734</v>
      </c>
      <c r="E319" s="98" t="s">
        <v>1735</v>
      </c>
      <c r="F319" s="127">
        <v>9.1036400000000004</v>
      </c>
      <c r="G319" s="128">
        <f t="shared" ref="G319:G322" si="17">F319*(100-$G$5)/100</f>
        <v>9.1036400000000004</v>
      </c>
    </row>
    <row r="320" spans="2:10" ht="14.25" customHeight="1">
      <c r="B320" s="597"/>
      <c r="C320" s="644" t="s">
        <v>1736</v>
      </c>
      <c r="D320" s="106" t="s">
        <v>1737</v>
      </c>
      <c r="E320" s="98" t="s">
        <v>1738</v>
      </c>
      <c r="F320" s="127">
        <v>10.990459999999999</v>
      </c>
      <c r="G320" s="129">
        <f t="shared" si="17"/>
        <v>10.990459999999999</v>
      </c>
    </row>
    <row r="321" spans="2:10" ht="14.25" customHeight="1">
      <c r="B321" s="597"/>
      <c r="C321" s="644" t="s">
        <v>1739</v>
      </c>
      <c r="D321" s="106" t="s">
        <v>1740</v>
      </c>
      <c r="E321" s="98" t="s">
        <v>1725</v>
      </c>
      <c r="F321" s="127">
        <v>12.813319999999999</v>
      </c>
      <c r="G321" s="129">
        <f t="shared" si="17"/>
        <v>12.813319999999999</v>
      </c>
    </row>
    <row r="322" spans="2:10" ht="14.25" customHeight="1">
      <c r="B322" s="597"/>
      <c r="C322" s="645" t="s">
        <v>1741</v>
      </c>
      <c r="D322" s="98" t="s">
        <v>1742</v>
      </c>
      <c r="E322" s="98" t="s">
        <v>1708</v>
      </c>
      <c r="F322" s="127">
        <v>14.497600000000002</v>
      </c>
      <c r="G322" s="129">
        <f t="shared" si="17"/>
        <v>14.497600000000002</v>
      </c>
    </row>
    <row r="323" spans="2:10" ht="14.25" customHeight="1">
      <c r="B323" s="597"/>
      <c r="C323" s="600"/>
      <c r="D323" s="30"/>
      <c r="E323" s="30"/>
      <c r="F323" s="95"/>
      <c r="G323" s="94"/>
    </row>
    <row r="324" spans="2:10" ht="14.25" customHeight="1">
      <c r="B324" s="597" t="s">
        <v>2123</v>
      </c>
      <c r="C324" s="644" t="s">
        <v>1743</v>
      </c>
      <c r="D324" s="106" t="s">
        <v>2098</v>
      </c>
      <c r="E324" s="106">
        <v>80</v>
      </c>
      <c r="F324" s="127">
        <v>18.207280000000001</v>
      </c>
      <c r="G324" s="128">
        <f t="shared" ref="G324:G329" si="18">F324*(100-$G$5)/100</f>
        <v>18.207280000000001</v>
      </c>
    </row>
    <row r="325" spans="2:10" ht="14.25" customHeight="1">
      <c r="B325" s="597" t="s">
        <v>2099</v>
      </c>
      <c r="C325" s="644" t="s">
        <v>1744</v>
      </c>
      <c r="D325" s="106" t="s">
        <v>2100</v>
      </c>
      <c r="E325" s="98">
        <v>80</v>
      </c>
      <c r="F325" s="127">
        <v>18.207280000000001</v>
      </c>
      <c r="G325" s="128">
        <f t="shared" si="18"/>
        <v>18.207280000000001</v>
      </c>
    </row>
    <row r="326" spans="2:10" ht="14.25" customHeight="1">
      <c r="B326" s="597"/>
      <c r="C326" s="644" t="s">
        <v>1745</v>
      </c>
      <c r="D326" s="106" t="s">
        <v>1746</v>
      </c>
      <c r="E326" s="98">
        <v>70</v>
      </c>
      <c r="F326" s="127">
        <v>25.477400000000003</v>
      </c>
      <c r="G326" s="129">
        <f t="shared" si="18"/>
        <v>25.477400000000003</v>
      </c>
    </row>
    <row r="327" spans="2:10" ht="14.25" customHeight="1">
      <c r="B327" s="597"/>
      <c r="C327" s="644" t="s">
        <v>1747</v>
      </c>
      <c r="D327" s="106" t="s">
        <v>1748</v>
      </c>
      <c r="E327" s="98">
        <v>55</v>
      </c>
      <c r="F327" s="127">
        <v>25.477400000000003</v>
      </c>
      <c r="G327" s="129">
        <f t="shared" si="18"/>
        <v>25.477400000000003</v>
      </c>
    </row>
    <row r="328" spans="2:10" ht="14.25" customHeight="1">
      <c r="B328" s="597"/>
      <c r="C328" s="644" t="s">
        <v>1749</v>
      </c>
      <c r="D328" s="106" t="s">
        <v>1750</v>
      </c>
      <c r="E328" s="98">
        <v>60</v>
      </c>
      <c r="F328" s="127">
        <v>32.704880000000003</v>
      </c>
      <c r="G328" s="129">
        <f t="shared" si="18"/>
        <v>32.704880000000003</v>
      </c>
    </row>
    <row r="329" spans="2:10" ht="14.25" customHeight="1">
      <c r="B329" s="597"/>
      <c r="C329" s="644" t="s">
        <v>1751</v>
      </c>
      <c r="D329" s="106" t="s">
        <v>1752</v>
      </c>
      <c r="E329" s="98">
        <v>40</v>
      </c>
      <c r="F329" s="127">
        <v>32.704880000000003</v>
      </c>
      <c r="G329" s="129">
        <f t="shared" si="18"/>
        <v>32.704880000000003</v>
      </c>
    </row>
    <row r="330" spans="2:10" ht="14.25" customHeight="1" thickBot="1">
      <c r="B330" s="601"/>
      <c r="C330" s="602"/>
      <c r="D330" s="603"/>
      <c r="E330" s="603"/>
      <c r="F330" s="604"/>
      <c r="G330" s="605"/>
    </row>
    <row r="331" spans="2:10" ht="9.9499999999999993" customHeight="1">
      <c r="B331" s="651"/>
      <c r="C331" s="111"/>
      <c r="D331" s="111"/>
      <c r="E331" s="111"/>
      <c r="F331" s="111"/>
      <c r="G331" s="111"/>
      <c r="J331" s="15"/>
    </row>
    <row r="332" spans="2:10" ht="14.25" customHeight="1">
      <c r="B332" s="1086" t="s">
        <v>2124</v>
      </c>
      <c r="C332" s="1087"/>
      <c r="D332" s="1087"/>
      <c r="E332" s="1087"/>
      <c r="F332" s="1088"/>
      <c r="G332" s="808">
        <f>'DISCOUNT CARD'!J13</f>
        <v>0</v>
      </c>
      <c r="J332" s="15"/>
    </row>
    <row r="333" spans="2:10" ht="9.9499999999999993" customHeight="1" thickBot="1">
      <c r="B333" s="809"/>
      <c r="C333" s="809"/>
      <c r="D333" s="809"/>
      <c r="E333" s="809"/>
      <c r="F333" s="809"/>
      <c r="G333" s="809"/>
      <c r="J333" s="15"/>
    </row>
    <row r="334" spans="2:10" ht="14.25" customHeight="1">
      <c r="B334" s="810"/>
      <c r="C334" s="811"/>
      <c r="D334" s="811"/>
      <c r="E334" s="811"/>
      <c r="F334" s="811"/>
      <c r="G334" s="812"/>
      <c r="J334" s="15"/>
    </row>
    <row r="335" spans="2:10" ht="14.25" customHeight="1">
      <c r="B335" s="471"/>
      <c r="C335" s="132">
        <v>342000016</v>
      </c>
      <c r="D335" s="133">
        <v>16</v>
      </c>
      <c r="E335" s="133" t="s">
        <v>15</v>
      </c>
      <c r="F335" s="594" t="s">
        <v>2121</v>
      </c>
      <c r="G335" s="861" t="s">
        <v>2121</v>
      </c>
      <c r="J335" s="15"/>
    </row>
    <row r="336" spans="2:10" ht="14.25" customHeight="1">
      <c r="B336" s="597" t="s">
        <v>2404</v>
      </c>
      <c r="C336" s="130">
        <v>342000020</v>
      </c>
      <c r="D336" s="131">
        <v>20</v>
      </c>
      <c r="E336" s="131" t="s">
        <v>15</v>
      </c>
      <c r="F336" s="594" t="s">
        <v>2121</v>
      </c>
      <c r="G336" s="861" t="s">
        <v>2121</v>
      </c>
      <c r="J336" s="15"/>
    </row>
    <row r="337" spans="2:10" ht="14.25" customHeight="1">
      <c r="B337" s="65"/>
      <c r="C337" s="130">
        <v>342000025</v>
      </c>
      <c r="D337" s="131">
        <v>25</v>
      </c>
      <c r="E337" s="131" t="s">
        <v>15</v>
      </c>
      <c r="F337" s="594" t="s">
        <v>2121</v>
      </c>
      <c r="G337" s="861" t="s">
        <v>2121</v>
      </c>
      <c r="J337" s="15"/>
    </row>
    <row r="338" spans="2:10" ht="14.25" customHeight="1">
      <c r="B338" s="1"/>
      <c r="C338" s="130">
        <v>342000032</v>
      </c>
      <c r="D338" s="131">
        <v>32</v>
      </c>
      <c r="E338" s="131" t="s">
        <v>15</v>
      </c>
      <c r="F338" s="594" t="s">
        <v>2121</v>
      </c>
      <c r="G338" s="861" t="s">
        <v>2121</v>
      </c>
      <c r="J338" s="15"/>
    </row>
    <row r="339" spans="2:10" ht="14.25" customHeight="1">
      <c r="B339" s="646"/>
      <c r="C339" s="130">
        <v>342000040</v>
      </c>
      <c r="D339" s="131">
        <v>40</v>
      </c>
      <c r="E339" s="131" t="s">
        <v>15</v>
      </c>
      <c r="F339" s="594" t="s">
        <v>2121</v>
      </c>
      <c r="G339" s="861" t="s">
        <v>2121</v>
      </c>
      <c r="J339" s="15"/>
    </row>
    <row r="340" spans="2:10" ht="14.25" customHeight="1">
      <c r="B340" s="646"/>
      <c r="C340" s="130">
        <v>342000050</v>
      </c>
      <c r="D340" s="131">
        <v>50</v>
      </c>
      <c r="E340" s="131" t="s">
        <v>15</v>
      </c>
      <c r="F340" s="594" t="s">
        <v>2121</v>
      </c>
      <c r="G340" s="861" t="s">
        <v>2121</v>
      </c>
      <c r="J340" s="15"/>
    </row>
    <row r="341" spans="2:10" ht="14.25" customHeight="1">
      <c r="B341" s="646"/>
      <c r="C341" s="130">
        <v>342000063</v>
      </c>
      <c r="D341" s="131">
        <v>63</v>
      </c>
      <c r="E341" s="131" t="s">
        <v>15</v>
      </c>
      <c r="F341" s="594" t="s">
        <v>2121</v>
      </c>
      <c r="G341" s="861" t="s">
        <v>2121</v>
      </c>
      <c r="J341" s="15"/>
    </row>
    <row r="342" spans="2:10" ht="14.25" customHeight="1">
      <c r="B342" s="646"/>
      <c r="C342" s="130">
        <v>342000075</v>
      </c>
      <c r="D342" s="131">
        <v>75</v>
      </c>
      <c r="E342" s="131" t="s">
        <v>15</v>
      </c>
      <c r="F342" s="594" t="s">
        <v>2121</v>
      </c>
      <c r="G342" s="861" t="s">
        <v>2121</v>
      </c>
      <c r="J342" s="15"/>
    </row>
    <row r="343" spans="2:10" ht="14.25" customHeight="1">
      <c r="B343" s="646"/>
      <c r="C343" s="130">
        <v>342000090</v>
      </c>
      <c r="D343" s="131">
        <v>90</v>
      </c>
      <c r="E343" s="131" t="s">
        <v>15</v>
      </c>
      <c r="F343" s="594" t="s">
        <v>2121</v>
      </c>
      <c r="G343" s="861" t="s">
        <v>2121</v>
      </c>
      <c r="J343" s="15"/>
    </row>
    <row r="344" spans="2:10" ht="14.25" customHeight="1">
      <c r="B344" s="646"/>
      <c r="C344" s="130">
        <v>342000110</v>
      </c>
      <c r="D344" s="131">
        <v>110</v>
      </c>
      <c r="E344" s="131" t="s">
        <v>15</v>
      </c>
      <c r="F344" s="594" t="s">
        <v>2121</v>
      </c>
      <c r="G344" s="861" t="s">
        <v>2121</v>
      </c>
      <c r="J344" s="15"/>
    </row>
    <row r="345" spans="2:10" ht="14.25" customHeight="1" thickBot="1">
      <c r="B345" s="647"/>
      <c r="C345" s="648"/>
      <c r="D345" s="113"/>
      <c r="E345" s="113"/>
      <c r="F345" s="649"/>
      <c r="G345" s="650"/>
      <c r="J345" s="15"/>
    </row>
    <row r="346" spans="2:10" ht="9.9499999999999993" customHeight="1" thickBot="1">
      <c r="B346" s="651"/>
      <c r="C346" s="652"/>
      <c r="F346" s="593"/>
      <c r="G346" s="653"/>
      <c r="J346" s="15"/>
    </row>
    <row r="347" spans="2:10" ht="14.25" customHeight="1">
      <c r="B347" s="654"/>
      <c r="C347" s="655"/>
      <c r="D347" s="102"/>
      <c r="E347" s="102"/>
      <c r="F347" s="656"/>
      <c r="G347" s="657"/>
      <c r="J347" s="15"/>
    </row>
    <row r="348" spans="2:10" ht="14.25" customHeight="1">
      <c r="B348" s="471"/>
      <c r="C348" s="132">
        <v>343000016</v>
      </c>
      <c r="D348" s="133">
        <v>16</v>
      </c>
      <c r="E348" s="133" t="s">
        <v>15</v>
      </c>
      <c r="F348" s="594" t="s">
        <v>2121</v>
      </c>
      <c r="G348" s="595" t="s">
        <v>2121</v>
      </c>
      <c r="J348" s="15"/>
    </row>
    <row r="349" spans="2:10" ht="14.25" customHeight="1">
      <c r="B349" s="597" t="s">
        <v>2403</v>
      </c>
      <c r="C349" s="130">
        <v>343000020</v>
      </c>
      <c r="D349" s="131">
        <v>20</v>
      </c>
      <c r="E349" s="131" t="s">
        <v>15</v>
      </c>
      <c r="F349" s="594" t="s">
        <v>2121</v>
      </c>
      <c r="G349" s="595" t="s">
        <v>2121</v>
      </c>
      <c r="J349" s="15"/>
    </row>
    <row r="350" spans="2:10" ht="14.25" customHeight="1">
      <c r="B350" s="65"/>
      <c r="C350" s="130">
        <v>343000025</v>
      </c>
      <c r="D350" s="131">
        <v>25</v>
      </c>
      <c r="E350" s="131" t="s">
        <v>15</v>
      </c>
      <c r="F350" s="594" t="s">
        <v>2121</v>
      </c>
      <c r="G350" s="595" t="s">
        <v>2121</v>
      </c>
      <c r="J350" s="15"/>
    </row>
    <row r="351" spans="2:10" ht="14.25" customHeight="1">
      <c r="B351" s="1"/>
      <c r="C351" s="130">
        <v>343000032</v>
      </c>
      <c r="D351" s="131">
        <v>32</v>
      </c>
      <c r="E351" s="131" t="s">
        <v>15</v>
      </c>
      <c r="F351" s="594" t="s">
        <v>2121</v>
      </c>
      <c r="G351" s="595" t="s">
        <v>2121</v>
      </c>
      <c r="J351" s="15"/>
    </row>
    <row r="352" spans="2:10" ht="14.25" customHeight="1">
      <c r="B352" s="646"/>
      <c r="C352" s="130">
        <v>343000040</v>
      </c>
      <c r="D352" s="131">
        <v>40</v>
      </c>
      <c r="E352" s="131" t="s">
        <v>15</v>
      </c>
      <c r="F352" s="594" t="s">
        <v>2121</v>
      </c>
      <c r="G352" s="595" t="s">
        <v>2121</v>
      </c>
      <c r="J352" s="15"/>
    </row>
    <row r="353" spans="2:10" ht="14.25" customHeight="1">
      <c r="B353" s="646"/>
      <c r="C353" s="130">
        <v>343000050</v>
      </c>
      <c r="D353" s="131">
        <v>50</v>
      </c>
      <c r="E353" s="131" t="s">
        <v>15</v>
      </c>
      <c r="F353" s="594" t="s">
        <v>2121</v>
      </c>
      <c r="G353" s="595" t="s">
        <v>2121</v>
      </c>
      <c r="J353" s="15"/>
    </row>
    <row r="354" spans="2:10" ht="14.25" customHeight="1">
      <c r="B354" s="646"/>
      <c r="C354" s="130">
        <v>343000063</v>
      </c>
      <c r="D354" s="131">
        <v>63</v>
      </c>
      <c r="E354" s="131" t="s">
        <v>15</v>
      </c>
      <c r="F354" s="594" t="s">
        <v>2121</v>
      </c>
      <c r="G354" s="595" t="s">
        <v>2121</v>
      </c>
      <c r="J354" s="15"/>
    </row>
    <row r="355" spans="2:10" ht="14.25" customHeight="1">
      <c r="B355" s="646"/>
      <c r="C355" s="130">
        <v>343000075</v>
      </c>
      <c r="D355" s="131">
        <v>75</v>
      </c>
      <c r="E355" s="131" t="s">
        <v>15</v>
      </c>
      <c r="F355" s="594" t="s">
        <v>2121</v>
      </c>
      <c r="G355" s="595" t="s">
        <v>2121</v>
      </c>
      <c r="J355" s="15"/>
    </row>
    <row r="356" spans="2:10" ht="14.25" customHeight="1">
      <c r="B356" s="646"/>
      <c r="C356" s="130">
        <v>343000090</v>
      </c>
      <c r="D356" s="131">
        <v>90</v>
      </c>
      <c r="E356" s="131" t="s">
        <v>15</v>
      </c>
      <c r="F356" s="594" t="s">
        <v>2121</v>
      </c>
      <c r="G356" s="595" t="s">
        <v>2121</v>
      </c>
      <c r="J356" s="15"/>
    </row>
    <row r="357" spans="2:10" ht="14.25" customHeight="1">
      <c r="B357" s="646"/>
      <c r="C357" s="130">
        <v>343000110</v>
      </c>
      <c r="D357" s="131">
        <v>110</v>
      </c>
      <c r="E357" s="131" t="s">
        <v>15</v>
      </c>
      <c r="F357" s="594" t="s">
        <v>2121</v>
      </c>
      <c r="G357" s="595" t="s">
        <v>2121</v>
      </c>
      <c r="J357" s="15"/>
    </row>
    <row r="358" spans="2:10" ht="14.25" customHeight="1" thickBot="1">
      <c r="B358" s="647"/>
      <c r="C358" s="648"/>
      <c r="D358" s="113"/>
      <c r="E358" s="113"/>
      <c r="F358" s="649"/>
      <c r="G358" s="650"/>
      <c r="J358" s="15"/>
    </row>
    <row r="359" spans="2:10" ht="14.25" customHeight="1" thickBot="1">
      <c r="B359" s="651"/>
      <c r="C359" s="652"/>
      <c r="F359" s="593"/>
      <c r="G359" s="653"/>
      <c r="J359" s="15"/>
    </row>
    <row r="360" spans="2:10" ht="14.25" customHeight="1">
      <c r="B360" s="654"/>
      <c r="C360" s="655"/>
      <c r="D360" s="102"/>
      <c r="E360" s="102"/>
      <c r="F360" s="656"/>
      <c r="G360" s="657"/>
      <c r="J360" s="15"/>
    </row>
    <row r="361" spans="2:10" ht="14.25" customHeight="1">
      <c r="B361" s="471"/>
      <c r="C361" s="132">
        <v>345000016</v>
      </c>
      <c r="D361" s="133">
        <v>16</v>
      </c>
      <c r="E361" s="133" t="s">
        <v>15</v>
      </c>
      <c r="F361" s="594" t="s">
        <v>2121</v>
      </c>
      <c r="G361" s="595" t="s">
        <v>2121</v>
      </c>
      <c r="J361" s="15"/>
    </row>
    <row r="362" spans="2:10" ht="14.25" customHeight="1">
      <c r="B362" s="597" t="s">
        <v>2402</v>
      </c>
      <c r="C362" s="130">
        <v>345000020</v>
      </c>
      <c r="D362" s="131">
        <v>20</v>
      </c>
      <c r="E362" s="131" t="s">
        <v>15</v>
      </c>
      <c r="F362" s="594" t="s">
        <v>2121</v>
      </c>
      <c r="G362" s="595" t="s">
        <v>2121</v>
      </c>
      <c r="J362" s="15"/>
    </row>
    <row r="363" spans="2:10" ht="14.25" customHeight="1">
      <c r="B363" s="65"/>
      <c r="C363" s="130">
        <v>345000025</v>
      </c>
      <c r="D363" s="131">
        <v>25</v>
      </c>
      <c r="E363" s="131" t="s">
        <v>15</v>
      </c>
      <c r="F363" s="594" t="s">
        <v>2121</v>
      </c>
      <c r="G363" s="595" t="s">
        <v>2121</v>
      </c>
      <c r="J363" s="15"/>
    </row>
    <row r="364" spans="2:10" ht="14.25" customHeight="1">
      <c r="B364" s="1"/>
      <c r="C364" s="130">
        <v>345000032</v>
      </c>
      <c r="D364" s="131">
        <v>32</v>
      </c>
      <c r="E364" s="131" t="s">
        <v>15</v>
      </c>
      <c r="F364" s="594" t="s">
        <v>2121</v>
      </c>
      <c r="G364" s="595" t="s">
        <v>2121</v>
      </c>
      <c r="J364" s="15"/>
    </row>
    <row r="365" spans="2:10" ht="14.25" customHeight="1">
      <c r="B365" s="646"/>
      <c r="C365" s="130">
        <v>345000040</v>
      </c>
      <c r="D365" s="131">
        <v>40</v>
      </c>
      <c r="E365" s="131" t="s">
        <v>15</v>
      </c>
      <c r="F365" s="594" t="s">
        <v>2121</v>
      </c>
      <c r="G365" s="595" t="s">
        <v>2121</v>
      </c>
      <c r="J365" s="15"/>
    </row>
    <row r="366" spans="2:10" ht="14.25" customHeight="1">
      <c r="B366" s="646"/>
      <c r="C366" s="130">
        <v>345000050</v>
      </c>
      <c r="D366" s="131">
        <v>50</v>
      </c>
      <c r="E366" s="131" t="s">
        <v>15</v>
      </c>
      <c r="F366" s="594" t="s">
        <v>2121</v>
      </c>
      <c r="G366" s="595" t="s">
        <v>2121</v>
      </c>
      <c r="J366" s="15"/>
    </row>
    <row r="367" spans="2:10" ht="14.25" customHeight="1">
      <c r="B367" s="646"/>
      <c r="C367" s="130">
        <v>345000063</v>
      </c>
      <c r="D367" s="131">
        <v>63</v>
      </c>
      <c r="E367" s="131" t="s">
        <v>15</v>
      </c>
      <c r="F367" s="594" t="s">
        <v>2121</v>
      </c>
      <c r="G367" s="595" t="s">
        <v>2121</v>
      </c>
      <c r="J367" s="15"/>
    </row>
    <row r="368" spans="2:10" ht="14.25" customHeight="1">
      <c r="B368" s="646"/>
      <c r="C368" s="130">
        <v>345000075</v>
      </c>
      <c r="D368" s="131">
        <v>75</v>
      </c>
      <c r="E368" s="131" t="s">
        <v>15</v>
      </c>
      <c r="F368" s="594" t="s">
        <v>2121</v>
      </c>
      <c r="G368" s="595" t="s">
        <v>2121</v>
      </c>
      <c r="J368" s="15"/>
    </row>
    <row r="369" spans="2:10" ht="14.25" customHeight="1">
      <c r="B369" s="646"/>
      <c r="C369" s="130">
        <v>345000090</v>
      </c>
      <c r="D369" s="131">
        <v>90</v>
      </c>
      <c r="E369" s="131" t="s">
        <v>15</v>
      </c>
      <c r="F369" s="594" t="s">
        <v>2121</v>
      </c>
      <c r="G369" s="595" t="s">
        <v>2121</v>
      </c>
      <c r="J369" s="15"/>
    </row>
    <row r="370" spans="2:10" ht="14.25" customHeight="1">
      <c r="B370" s="646"/>
      <c r="C370" s="130">
        <v>345000110</v>
      </c>
      <c r="D370" s="131">
        <v>110</v>
      </c>
      <c r="E370" s="131" t="s">
        <v>15</v>
      </c>
      <c r="F370" s="594" t="s">
        <v>2121</v>
      </c>
      <c r="G370" s="595" t="s">
        <v>2121</v>
      </c>
      <c r="J370" s="15"/>
    </row>
    <row r="371" spans="2:10" ht="14.25" customHeight="1" thickBot="1">
      <c r="B371" s="647"/>
      <c r="C371" s="648"/>
      <c r="D371" s="113"/>
      <c r="E371" s="113"/>
      <c r="F371" s="649"/>
      <c r="G371" s="650"/>
      <c r="J371" s="15"/>
    </row>
    <row r="372" spans="2:10" ht="9.9499999999999993" customHeight="1" thickBot="1">
      <c r="B372" s="651"/>
      <c r="C372" s="652"/>
      <c r="F372" s="593"/>
      <c r="G372" s="653"/>
      <c r="J372" s="15"/>
    </row>
    <row r="373" spans="2:10" ht="14.25" customHeight="1">
      <c r="B373" s="654"/>
      <c r="C373" s="655"/>
      <c r="D373" s="102"/>
      <c r="E373" s="102"/>
      <c r="F373" s="656"/>
      <c r="G373" s="657"/>
      <c r="J373" s="15"/>
    </row>
    <row r="374" spans="2:10" ht="14.25" customHeight="1">
      <c r="B374" s="646"/>
      <c r="C374" s="598" t="s">
        <v>2101</v>
      </c>
      <c r="D374" s="133">
        <v>16</v>
      </c>
      <c r="E374" s="133" t="s">
        <v>15</v>
      </c>
      <c r="F374" s="594" t="s">
        <v>1459</v>
      </c>
      <c r="G374" s="595" t="s">
        <v>1459</v>
      </c>
      <c r="J374" s="15"/>
    </row>
    <row r="375" spans="2:10" ht="14.25" customHeight="1">
      <c r="B375" s="597" t="s">
        <v>1753</v>
      </c>
      <c r="C375" s="598" t="s">
        <v>2102</v>
      </c>
      <c r="D375" s="133">
        <v>20</v>
      </c>
      <c r="E375" s="133" t="s">
        <v>15</v>
      </c>
      <c r="F375" s="594" t="s">
        <v>1459</v>
      </c>
      <c r="G375" s="595" t="s">
        <v>1459</v>
      </c>
      <c r="J375" s="15"/>
    </row>
    <row r="376" spans="2:10" ht="14.25" customHeight="1">
      <c r="B376" s="597"/>
      <c r="C376" s="599" t="s">
        <v>2103</v>
      </c>
      <c r="D376" s="131">
        <v>25</v>
      </c>
      <c r="E376" s="131" t="s">
        <v>15</v>
      </c>
      <c r="F376" s="594" t="s">
        <v>1459</v>
      </c>
      <c r="G376" s="595" t="s">
        <v>1459</v>
      </c>
      <c r="J376" s="15"/>
    </row>
    <row r="377" spans="2:10" ht="14.25" customHeight="1">
      <c r="B377" s="65"/>
      <c r="C377" s="599" t="s">
        <v>2104</v>
      </c>
      <c r="D377" s="131">
        <v>32</v>
      </c>
      <c r="E377" s="131" t="s">
        <v>15</v>
      </c>
      <c r="F377" s="594" t="s">
        <v>1459</v>
      </c>
      <c r="G377" s="595" t="s">
        <v>1459</v>
      </c>
      <c r="J377" s="15"/>
    </row>
    <row r="378" spans="2:10" ht="14.25" customHeight="1">
      <c r="B378" s="1"/>
      <c r="C378" s="599" t="s">
        <v>2105</v>
      </c>
      <c r="D378" s="131">
        <v>40</v>
      </c>
      <c r="E378" s="131" t="s">
        <v>15</v>
      </c>
      <c r="F378" s="594" t="s">
        <v>1459</v>
      </c>
      <c r="G378" s="595" t="s">
        <v>1459</v>
      </c>
      <c r="J378" s="15"/>
    </row>
    <row r="379" spans="2:10" ht="14.25" customHeight="1">
      <c r="B379" s="646"/>
      <c r="C379" s="599" t="s">
        <v>2106</v>
      </c>
      <c r="D379" s="131">
        <v>50</v>
      </c>
      <c r="E379" s="131" t="s">
        <v>15</v>
      </c>
      <c r="F379" s="594" t="s">
        <v>1459</v>
      </c>
      <c r="G379" s="595" t="s">
        <v>1459</v>
      </c>
      <c r="J379" s="15"/>
    </row>
    <row r="380" spans="2:10" ht="14.25" customHeight="1">
      <c r="B380" s="646"/>
      <c r="C380" s="599" t="s">
        <v>2107</v>
      </c>
      <c r="D380" s="131">
        <v>63</v>
      </c>
      <c r="E380" s="131" t="s">
        <v>15</v>
      </c>
      <c r="F380" s="594" t="s">
        <v>1459</v>
      </c>
      <c r="G380" s="595" t="s">
        <v>1459</v>
      </c>
      <c r="J380" s="15"/>
    </row>
    <row r="381" spans="2:10" ht="14.25" customHeight="1">
      <c r="B381" s="646"/>
      <c r="C381" s="599" t="s">
        <v>2108</v>
      </c>
      <c r="D381" s="131">
        <v>75</v>
      </c>
      <c r="E381" s="131" t="s">
        <v>15</v>
      </c>
      <c r="F381" s="594" t="s">
        <v>1459</v>
      </c>
      <c r="G381" s="595" t="s">
        <v>1459</v>
      </c>
      <c r="J381" s="15"/>
    </row>
    <row r="382" spans="2:10" ht="14.25" customHeight="1">
      <c r="B382" s="646"/>
      <c r="C382" s="599" t="s">
        <v>2109</v>
      </c>
      <c r="D382" s="131">
        <v>90</v>
      </c>
      <c r="E382" s="131" t="s">
        <v>15</v>
      </c>
      <c r="F382" s="594" t="s">
        <v>1459</v>
      </c>
      <c r="G382" s="595" t="s">
        <v>1459</v>
      </c>
      <c r="J382" s="15"/>
    </row>
    <row r="383" spans="2:10" ht="14.25" customHeight="1">
      <c r="B383" s="646"/>
      <c r="C383" s="599" t="s">
        <v>2110</v>
      </c>
      <c r="D383" s="131">
        <v>110</v>
      </c>
      <c r="E383" s="131" t="s">
        <v>15</v>
      </c>
      <c r="F383" s="594" t="s">
        <v>1459</v>
      </c>
      <c r="G383" s="595" t="s">
        <v>1459</v>
      </c>
      <c r="J383" s="15"/>
    </row>
    <row r="384" spans="2:10" ht="14.25" customHeight="1" thickBot="1">
      <c r="B384" s="661"/>
      <c r="C384" s="777"/>
      <c r="D384" s="113"/>
      <c r="E384" s="113"/>
      <c r="F384" s="649"/>
      <c r="G384" s="650"/>
    </row>
    <row r="385" spans="2:8" ht="9.9499999999999993" customHeight="1" thickBot="1">
      <c r="F385" s="653"/>
      <c r="G385" s="813"/>
    </row>
    <row r="386" spans="2:8" ht="14.25" customHeight="1">
      <c r="B386" s="581"/>
      <c r="C386" s="582"/>
      <c r="D386" s="582"/>
      <c r="E386" s="582"/>
      <c r="F386" s="582"/>
      <c r="G386" s="583"/>
      <c r="H386" s="257"/>
    </row>
    <row r="387" spans="2:8" ht="14.25" customHeight="1">
      <c r="B387" s="558" t="s">
        <v>1688</v>
      </c>
      <c r="C387" s="577"/>
      <c r="D387" s="223"/>
      <c r="E387" s="223"/>
      <c r="F387" s="343"/>
      <c r="G387" s="578"/>
      <c r="H387" s="257"/>
    </row>
    <row r="388" spans="2:8" ht="14.25" customHeight="1">
      <c r="B388" s="558"/>
      <c r="C388" s="193">
        <v>676003</v>
      </c>
      <c r="D388" s="194" t="s">
        <v>1689</v>
      </c>
      <c r="E388" s="194" t="s">
        <v>15</v>
      </c>
      <c r="F388" s="673">
        <v>8.17</v>
      </c>
      <c r="G388" s="264">
        <f>F388*(100-$G$332)/100</f>
        <v>8.17</v>
      </c>
      <c r="H388" s="257"/>
    </row>
    <row r="389" spans="2:8" ht="14.25" customHeight="1">
      <c r="B389" s="423"/>
      <c r="C389" s="585"/>
      <c r="D389" s="586"/>
      <c r="E389" s="586"/>
      <c r="F389" s="587"/>
      <c r="G389" s="578"/>
      <c r="H389" s="257"/>
    </row>
    <row r="390" spans="2:8" ht="14.25" customHeight="1" thickBot="1">
      <c r="B390" s="576"/>
      <c r="C390" s="261"/>
      <c r="D390" s="230"/>
      <c r="E390" s="230"/>
      <c r="F390" s="435"/>
      <c r="G390" s="588"/>
      <c r="H390" s="257"/>
    </row>
    <row r="391" spans="2:8" ht="9.9499999999999993" customHeight="1" thickBot="1">
      <c r="B391" s="575"/>
      <c r="C391" s="421"/>
      <c r="D391" s="235"/>
      <c r="E391" s="235"/>
      <c r="F391" s="422"/>
      <c r="G391" s="505"/>
      <c r="H391" s="257"/>
    </row>
    <row r="392" spans="2:8" ht="14.25" customHeight="1">
      <c r="B392" s="581"/>
      <c r="C392" s="582"/>
      <c r="D392" s="582"/>
      <c r="E392" s="582"/>
      <c r="F392" s="582"/>
      <c r="G392" s="583"/>
    </row>
    <row r="393" spans="2:8" ht="14.25" customHeight="1">
      <c r="B393" s="558" t="s">
        <v>2396</v>
      </c>
      <c r="C393" s="577"/>
      <c r="D393" s="223"/>
      <c r="E393" s="223"/>
      <c r="F393" s="343"/>
      <c r="G393" s="578"/>
    </row>
    <row r="394" spans="2:8" ht="14.25" customHeight="1">
      <c r="B394" s="558"/>
      <c r="C394" s="577"/>
      <c r="D394" s="223"/>
      <c r="E394" s="223"/>
      <c r="F394" s="343"/>
      <c r="G394" s="578"/>
    </row>
    <row r="395" spans="2:8" ht="14.25" customHeight="1">
      <c r="B395" s="558"/>
      <c r="C395" s="193">
        <v>676099</v>
      </c>
      <c r="D395" s="194" t="s">
        <v>1768</v>
      </c>
      <c r="E395" s="194" t="s">
        <v>15</v>
      </c>
      <c r="F395" s="814">
        <v>25.21</v>
      </c>
      <c r="G395" s="128">
        <f>F395*(100-$G$332)/100</f>
        <v>25.21</v>
      </c>
    </row>
    <row r="396" spans="2:8" ht="14.25" customHeight="1">
      <c r="B396" s="558"/>
      <c r="C396" s="193">
        <v>676100</v>
      </c>
      <c r="D396" s="194" t="s">
        <v>2397</v>
      </c>
      <c r="E396" s="194" t="s">
        <v>15</v>
      </c>
      <c r="F396" s="814">
        <v>28.94</v>
      </c>
      <c r="G396" s="128">
        <f>F396*(100-$G$332)/100</f>
        <v>28.94</v>
      </c>
    </row>
    <row r="397" spans="2:8" ht="14.25" customHeight="1">
      <c r="B397" s="423"/>
      <c r="C397" s="585"/>
      <c r="D397" s="586"/>
      <c r="E397" s="586"/>
      <c r="F397" s="587"/>
      <c r="G397" s="578"/>
    </row>
    <row r="398" spans="2:8" ht="14.25" customHeight="1" thickBot="1">
      <c r="B398" s="584"/>
      <c r="C398" s="261"/>
      <c r="D398" s="230"/>
      <c r="E398" s="230"/>
      <c r="F398" s="435"/>
      <c r="G398" s="588"/>
    </row>
    <row r="399" spans="2:8" ht="9.9499999999999993" customHeight="1" thickBot="1"/>
    <row r="400" spans="2:8" ht="14.25" customHeight="1">
      <c r="B400" s="581"/>
      <c r="C400" s="582"/>
      <c r="D400" s="582"/>
      <c r="E400" s="582"/>
      <c r="F400" s="582"/>
      <c r="G400" s="583"/>
      <c r="H400" s="257"/>
    </row>
    <row r="401" spans="2:8" ht="14.25" customHeight="1">
      <c r="B401" s="558" t="s">
        <v>2125</v>
      </c>
      <c r="C401" s="577"/>
      <c r="D401" s="223"/>
      <c r="E401" s="223"/>
      <c r="F401" s="343"/>
      <c r="G401" s="578"/>
      <c r="H401" s="257"/>
    </row>
    <row r="402" spans="2:8" ht="14.25" customHeight="1">
      <c r="B402" s="558"/>
      <c r="C402" s="193">
        <v>676098</v>
      </c>
      <c r="D402" s="194" t="s">
        <v>1689</v>
      </c>
      <c r="E402" s="194" t="s">
        <v>15</v>
      </c>
      <c r="F402" s="673">
        <v>32.76</v>
      </c>
      <c r="G402" s="264">
        <f>F402*(100-$G$332)/100</f>
        <v>32.76</v>
      </c>
      <c r="H402" s="257"/>
    </row>
    <row r="403" spans="2:8" ht="14.25" customHeight="1">
      <c r="B403" s="423"/>
      <c r="C403" s="585"/>
      <c r="D403" s="586"/>
      <c r="E403" s="586"/>
      <c r="F403" s="587"/>
      <c r="G403" s="578"/>
      <c r="H403" s="257"/>
    </row>
    <row r="404" spans="2:8" ht="14.25" customHeight="1" thickBot="1">
      <c r="B404" s="584"/>
      <c r="C404" s="261"/>
      <c r="D404" s="230"/>
      <c r="E404" s="230"/>
      <c r="F404" s="435"/>
      <c r="G404" s="588"/>
      <c r="H404" s="257"/>
    </row>
    <row r="405" spans="2:8" ht="9.9499999999999993" customHeight="1"/>
  </sheetData>
  <mergeCells count="8">
    <mergeCell ref="B332:F332"/>
    <mergeCell ref="B2:G2"/>
    <mergeCell ref="B3:B5"/>
    <mergeCell ref="C3:C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2"/>
  </sheetPr>
  <dimension ref="B1:G162"/>
  <sheetViews>
    <sheetView zoomScaleNormal="100" workbookViewId="0">
      <pane ySplit="5" topLeftCell="A40" activePane="bottomLeft" state="frozen"/>
      <selection pane="bottomLeft" activeCell="B55" sqref="B55:G61"/>
    </sheetView>
  </sheetViews>
  <sheetFormatPr defaultColWidth="8.85546875" defaultRowHeight="14.25" customHeight="1"/>
  <cols>
    <col min="1" max="1" width="2.42578125" style="257" customWidth="1"/>
    <col min="2" max="2" width="35.7109375" style="257" customWidth="1"/>
    <col min="3" max="3" width="13.28515625" style="257" customWidth="1"/>
    <col min="4" max="4" width="15.7109375" style="257" customWidth="1"/>
    <col min="5" max="5" width="10.7109375" style="257" customWidth="1"/>
    <col min="6" max="7" width="14.7109375" style="351" customWidth="1"/>
    <col min="8" max="8" width="1" style="257" customWidth="1"/>
    <col min="9" max="16384" width="8.85546875" style="257"/>
  </cols>
  <sheetData>
    <row r="1" spans="2:7" ht="12.75" customHeight="1"/>
    <row r="2" spans="2:7" ht="20.85" customHeight="1">
      <c r="B2" s="1099" t="s">
        <v>1682</v>
      </c>
      <c r="C2" s="1100"/>
      <c r="D2" s="1100"/>
      <c r="E2" s="1100"/>
      <c r="F2" s="1100"/>
      <c r="G2" s="1101"/>
    </row>
    <row r="3" spans="2:7" ht="14.25" customHeight="1">
      <c r="B3" s="1002" t="s">
        <v>1460</v>
      </c>
      <c r="C3" s="1005" t="s">
        <v>1461</v>
      </c>
      <c r="D3" s="1008" t="s">
        <v>1755</v>
      </c>
      <c r="E3" s="1005" t="s">
        <v>1546</v>
      </c>
      <c r="F3" s="1013" t="s">
        <v>1462</v>
      </c>
      <c r="G3" s="963" t="s">
        <v>1491</v>
      </c>
    </row>
    <row r="4" spans="2:7" ht="14.25" customHeight="1">
      <c r="B4" s="1003"/>
      <c r="C4" s="1006"/>
      <c r="D4" s="1009"/>
      <c r="E4" s="1011"/>
      <c r="F4" s="1014"/>
      <c r="G4" s="964"/>
    </row>
    <row r="5" spans="2:7" ht="14.25" customHeight="1">
      <c r="B5" s="1004"/>
      <c r="C5" s="1007"/>
      <c r="D5" s="1010"/>
      <c r="E5" s="1012"/>
      <c r="F5" s="1015"/>
      <c r="G5" s="635">
        <f>'DISCOUNT CARD'!J15</f>
        <v>0</v>
      </c>
    </row>
    <row r="6" spans="2:7" ht="9.9499999999999993" customHeight="1" thickBot="1">
      <c r="B6" s="640"/>
      <c r="C6" s="47"/>
      <c r="D6" s="109"/>
      <c r="E6" s="109"/>
      <c r="F6" s="121"/>
      <c r="G6" s="11"/>
    </row>
    <row r="7" spans="2:7" ht="14.25" customHeight="1">
      <c r="B7" s="641"/>
      <c r="C7" s="120"/>
      <c r="D7" s="102"/>
      <c r="E7" s="102"/>
      <c r="F7" s="642"/>
      <c r="G7" s="643"/>
    </row>
    <row r="8" spans="2:7" ht="14.25" customHeight="1">
      <c r="B8" s="558" t="s">
        <v>1683</v>
      </c>
      <c r="C8" s="644" t="s">
        <v>927</v>
      </c>
      <c r="D8" s="106">
        <v>16</v>
      </c>
      <c r="E8" s="106">
        <v>75</v>
      </c>
      <c r="F8" s="127">
        <v>11.668783406705035</v>
      </c>
      <c r="G8" s="128">
        <f t="shared" ref="G8:G14" si="0">F8*(100-$G$5)/100</f>
        <v>11.668783406705035</v>
      </c>
    </row>
    <row r="9" spans="2:7" ht="14.25" customHeight="1">
      <c r="B9" s="558" t="s">
        <v>396</v>
      </c>
      <c r="C9" s="645" t="s">
        <v>928</v>
      </c>
      <c r="D9" s="98">
        <v>20</v>
      </c>
      <c r="E9" s="98">
        <v>75</v>
      </c>
      <c r="F9" s="96">
        <v>11.668783406705035</v>
      </c>
      <c r="G9" s="129">
        <f t="shared" si="0"/>
        <v>11.668783406705035</v>
      </c>
    </row>
    <row r="10" spans="2:7" ht="14.25" customHeight="1">
      <c r="B10" s="24"/>
      <c r="C10" s="645" t="s">
        <v>929</v>
      </c>
      <c r="D10" s="98">
        <v>25</v>
      </c>
      <c r="E10" s="98">
        <v>30</v>
      </c>
      <c r="F10" s="96">
        <v>14.79052912931868</v>
      </c>
      <c r="G10" s="129">
        <f t="shared" si="0"/>
        <v>14.79052912931868</v>
      </c>
    </row>
    <row r="11" spans="2:7" ht="14.25" customHeight="1">
      <c r="B11" s="471"/>
      <c r="C11" s="645" t="s">
        <v>930</v>
      </c>
      <c r="D11" s="98">
        <v>32</v>
      </c>
      <c r="E11" s="98">
        <v>25</v>
      </c>
      <c r="F11" s="96">
        <v>16.779383259048341</v>
      </c>
      <c r="G11" s="129">
        <f t="shared" si="0"/>
        <v>16.779383259048341</v>
      </c>
    </row>
    <row r="12" spans="2:7" ht="14.25" customHeight="1">
      <c r="B12" s="646"/>
      <c r="C12" s="645" t="s">
        <v>931</v>
      </c>
      <c r="D12" s="98">
        <v>40</v>
      </c>
      <c r="E12" s="98">
        <v>12</v>
      </c>
      <c r="F12" s="96">
        <v>23.060637757371765</v>
      </c>
      <c r="G12" s="129">
        <f t="shared" si="0"/>
        <v>23.060637757371765</v>
      </c>
    </row>
    <row r="13" spans="2:7" ht="14.25" customHeight="1">
      <c r="B13" s="646"/>
      <c r="C13" s="645" t="s">
        <v>932</v>
      </c>
      <c r="D13" s="98">
        <v>50</v>
      </c>
      <c r="E13" s="98">
        <v>12</v>
      </c>
      <c r="F13" s="96">
        <v>26.194971164350786</v>
      </c>
      <c r="G13" s="129">
        <f t="shared" si="0"/>
        <v>26.194971164350786</v>
      </c>
    </row>
    <row r="14" spans="2:7" ht="14.25" customHeight="1">
      <c r="B14" s="646"/>
      <c r="C14" s="645" t="s">
        <v>933</v>
      </c>
      <c r="D14" s="98">
        <v>63</v>
      </c>
      <c r="E14" s="98">
        <v>5</v>
      </c>
      <c r="F14" s="96">
        <v>39.009233848305186</v>
      </c>
      <c r="G14" s="129">
        <f t="shared" si="0"/>
        <v>39.009233848305186</v>
      </c>
    </row>
    <row r="15" spans="2:7" ht="9.9499999999999993" customHeight="1" thickBot="1">
      <c r="B15" s="647"/>
      <c r="C15" s="648"/>
      <c r="D15" s="113"/>
      <c r="E15" s="113"/>
      <c r="F15" s="649"/>
      <c r="G15" s="650"/>
    </row>
    <row r="16" spans="2:7" ht="9.9499999999999993" customHeight="1" thickBot="1">
      <c r="B16" s="651"/>
      <c r="C16" s="652"/>
      <c r="D16" s="109"/>
      <c r="E16" s="109"/>
      <c r="F16" s="593"/>
      <c r="G16" s="653"/>
    </row>
    <row r="17" spans="2:7" ht="14.25" customHeight="1">
      <c r="B17" s="654"/>
      <c r="C17" s="655"/>
      <c r="D17" s="102"/>
      <c r="E17" s="102"/>
      <c r="F17" s="656"/>
      <c r="G17" s="657"/>
    </row>
    <row r="18" spans="2:7" ht="14.25" customHeight="1">
      <c r="B18" s="558" t="s">
        <v>1683</v>
      </c>
      <c r="C18" s="644" t="s">
        <v>934</v>
      </c>
      <c r="D18" s="106" t="s">
        <v>226</v>
      </c>
      <c r="E18" s="106">
        <v>100</v>
      </c>
      <c r="F18" s="127">
        <v>7.6784874628803355</v>
      </c>
      <c r="G18" s="128">
        <f t="shared" ref="G18:G24" si="1">F18*(100-$G$5)/100</f>
        <v>7.6784874628803355</v>
      </c>
    </row>
    <row r="19" spans="2:7" ht="14.25" customHeight="1">
      <c r="B19" s="558" t="s">
        <v>1684</v>
      </c>
      <c r="C19" s="645" t="s">
        <v>935</v>
      </c>
      <c r="D19" s="98" t="s">
        <v>137</v>
      </c>
      <c r="E19" s="98">
        <v>100</v>
      </c>
      <c r="F19" s="96">
        <v>7.6784874628803355</v>
      </c>
      <c r="G19" s="129">
        <f t="shared" si="1"/>
        <v>7.6784874628803355</v>
      </c>
    </row>
    <row r="20" spans="2:7" ht="14.25" customHeight="1">
      <c r="B20" s="658"/>
      <c r="C20" s="645" t="s">
        <v>936</v>
      </c>
      <c r="D20" s="98" t="s">
        <v>19</v>
      </c>
      <c r="E20" s="98">
        <v>40</v>
      </c>
      <c r="F20" s="96">
        <v>9.9820337017444363</v>
      </c>
      <c r="G20" s="129">
        <f t="shared" si="1"/>
        <v>9.9820337017444363</v>
      </c>
    </row>
    <row r="21" spans="2:7" ht="14.25" customHeight="1">
      <c r="B21" s="1"/>
      <c r="C21" s="645" t="s">
        <v>937</v>
      </c>
      <c r="D21" s="98" t="s">
        <v>22</v>
      </c>
      <c r="E21" s="98">
        <v>40</v>
      </c>
      <c r="F21" s="96">
        <v>11.341503613205218</v>
      </c>
      <c r="G21" s="129">
        <f t="shared" si="1"/>
        <v>11.341503613205218</v>
      </c>
    </row>
    <row r="22" spans="2:7" ht="14.25" customHeight="1">
      <c r="B22" s="646"/>
      <c r="C22" s="645" t="s">
        <v>938</v>
      </c>
      <c r="D22" s="98" t="s">
        <v>23</v>
      </c>
      <c r="E22" s="98">
        <v>15</v>
      </c>
      <c r="F22" s="96">
        <v>20.190645722065675</v>
      </c>
      <c r="G22" s="129">
        <f t="shared" si="1"/>
        <v>20.190645722065675</v>
      </c>
    </row>
    <row r="23" spans="2:7" ht="14.25" customHeight="1">
      <c r="B23" s="646"/>
      <c r="C23" s="645" t="s">
        <v>939</v>
      </c>
      <c r="D23" s="98" t="s">
        <v>25</v>
      </c>
      <c r="E23" s="98">
        <v>15</v>
      </c>
      <c r="F23" s="96">
        <v>22.594893435852796</v>
      </c>
      <c r="G23" s="129">
        <f t="shared" si="1"/>
        <v>22.594893435852796</v>
      </c>
    </row>
    <row r="24" spans="2:7" ht="14.25" customHeight="1">
      <c r="B24" s="646"/>
      <c r="C24" s="645" t="s">
        <v>940</v>
      </c>
      <c r="D24" s="98" t="s">
        <v>26</v>
      </c>
      <c r="E24" s="98">
        <v>8</v>
      </c>
      <c r="F24" s="96">
        <v>33.747581783577346</v>
      </c>
      <c r="G24" s="129">
        <f t="shared" si="1"/>
        <v>33.747581783577346</v>
      </c>
    </row>
    <row r="25" spans="2:7" ht="14.25" customHeight="1" thickBot="1">
      <c r="B25" s="647"/>
      <c r="C25" s="648"/>
      <c r="D25" s="113"/>
      <c r="E25" s="113"/>
      <c r="F25" s="649"/>
      <c r="G25" s="650"/>
    </row>
    <row r="26" spans="2:7" ht="9.9499999999999993" customHeight="1" thickBot="1">
      <c r="B26" s="651"/>
      <c r="C26" s="652"/>
      <c r="D26" s="109"/>
      <c r="E26" s="109"/>
      <c r="F26" s="593"/>
      <c r="G26" s="653"/>
    </row>
    <row r="27" spans="2:7" ht="14.25" customHeight="1">
      <c r="B27" s="654"/>
      <c r="C27" s="655"/>
      <c r="D27" s="102"/>
      <c r="E27" s="102"/>
      <c r="F27" s="656"/>
      <c r="G27" s="657"/>
    </row>
    <row r="28" spans="2:7" ht="14.25" customHeight="1">
      <c r="B28" s="558" t="s">
        <v>1683</v>
      </c>
      <c r="C28" s="644" t="s">
        <v>941</v>
      </c>
      <c r="D28" s="106" t="s">
        <v>226</v>
      </c>
      <c r="E28" s="106">
        <v>100</v>
      </c>
      <c r="F28" s="127">
        <v>7.6784874628803355</v>
      </c>
      <c r="G28" s="128">
        <f t="shared" ref="G28:G34" si="2">F28*(100-$G$5)/100</f>
        <v>7.6784874628803355</v>
      </c>
    </row>
    <row r="29" spans="2:7" ht="14.25" customHeight="1">
      <c r="B29" s="558" t="s">
        <v>1685</v>
      </c>
      <c r="C29" s="645" t="s">
        <v>942</v>
      </c>
      <c r="D29" s="98" t="s">
        <v>137</v>
      </c>
      <c r="E29" s="98">
        <v>100</v>
      </c>
      <c r="F29" s="96">
        <v>7.6784874628803355</v>
      </c>
      <c r="G29" s="129">
        <f t="shared" si="2"/>
        <v>7.6784874628803355</v>
      </c>
    </row>
    <row r="30" spans="2:7" ht="14.25" customHeight="1">
      <c r="B30" s="658"/>
      <c r="C30" s="645" t="s">
        <v>943</v>
      </c>
      <c r="D30" s="98" t="s">
        <v>19</v>
      </c>
      <c r="E30" s="98">
        <v>40</v>
      </c>
      <c r="F30" s="96">
        <v>9.9820337017444363</v>
      </c>
      <c r="G30" s="129">
        <f t="shared" si="2"/>
        <v>9.9820337017444363</v>
      </c>
    </row>
    <row r="31" spans="2:7" ht="14.25" customHeight="1">
      <c r="B31" s="1"/>
      <c r="C31" s="645" t="s">
        <v>944</v>
      </c>
      <c r="D31" s="98" t="s">
        <v>22</v>
      </c>
      <c r="E31" s="98">
        <v>40</v>
      </c>
      <c r="F31" s="96">
        <v>11.341503613205218</v>
      </c>
      <c r="G31" s="659">
        <f t="shared" si="2"/>
        <v>11.341503613205218</v>
      </c>
    </row>
    <row r="32" spans="2:7" ht="14.25" customHeight="1">
      <c r="B32" s="646"/>
      <c r="C32" s="645" t="s">
        <v>945</v>
      </c>
      <c r="D32" s="98" t="s">
        <v>23</v>
      </c>
      <c r="E32" s="98">
        <v>15</v>
      </c>
      <c r="F32" s="96">
        <v>20.190645722065675</v>
      </c>
      <c r="G32" s="129">
        <f t="shared" si="2"/>
        <v>20.190645722065675</v>
      </c>
    </row>
    <row r="33" spans="2:7" ht="14.25" customHeight="1">
      <c r="B33" s="660"/>
      <c r="C33" s="645" t="s">
        <v>946</v>
      </c>
      <c r="D33" s="98" t="s">
        <v>25</v>
      </c>
      <c r="E33" s="98">
        <v>15</v>
      </c>
      <c r="F33" s="96">
        <v>22.594893435852796</v>
      </c>
      <c r="G33" s="129">
        <f t="shared" si="2"/>
        <v>22.594893435852796</v>
      </c>
    </row>
    <row r="34" spans="2:7" ht="14.25" customHeight="1">
      <c r="B34" s="660"/>
      <c r="C34" s="645" t="s">
        <v>947</v>
      </c>
      <c r="D34" s="98" t="s">
        <v>26</v>
      </c>
      <c r="E34" s="98">
        <v>8</v>
      </c>
      <c r="F34" s="96">
        <v>33.747581783577346</v>
      </c>
      <c r="G34" s="129">
        <f t="shared" si="2"/>
        <v>33.747581783577346</v>
      </c>
    </row>
    <row r="35" spans="2:7" ht="14.25" customHeight="1" thickBot="1">
      <c r="B35" s="661"/>
      <c r="C35" s="648"/>
      <c r="D35" s="113"/>
      <c r="E35" s="113"/>
      <c r="F35" s="649"/>
      <c r="G35" s="650"/>
    </row>
    <row r="36" spans="2:7" ht="9.9499999999999993" customHeight="1" thickBot="1">
      <c r="B36" s="651"/>
      <c r="C36" s="652"/>
      <c r="D36" s="109"/>
      <c r="E36" s="109"/>
      <c r="F36" s="593"/>
      <c r="G36" s="653"/>
    </row>
    <row r="37" spans="2:7" ht="14.25" customHeight="1">
      <c r="B37" s="654"/>
      <c r="C37" s="655"/>
      <c r="D37" s="102"/>
      <c r="E37" s="102"/>
      <c r="F37" s="656"/>
      <c r="G37" s="657"/>
    </row>
    <row r="38" spans="2:7" ht="14.25" customHeight="1">
      <c r="B38" s="658" t="s">
        <v>1774</v>
      </c>
      <c r="C38" s="644" t="s">
        <v>1775</v>
      </c>
      <c r="D38" s="106" t="s">
        <v>134</v>
      </c>
      <c r="E38" s="106"/>
      <c r="F38" s="127">
        <v>6.81</v>
      </c>
      <c r="G38" s="128">
        <f t="shared" ref="G38:G43" si="3">F38*(100-$G$5)/100</f>
        <v>6.81</v>
      </c>
    </row>
    <row r="39" spans="2:7" ht="14.25" customHeight="1">
      <c r="B39" s="597" t="s">
        <v>1776</v>
      </c>
      <c r="C39" s="645" t="s">
        <v>1777</v>
      </c>
      <c r="D39" s="98" t="s">
        <v>133</v>
      </c>
      <c r="E39" s="98"/>
      <c r="F39" s="96">
        <v>9.27</v>
      </c>
      <c r="G39" s="129">
        <f t="shared" si="3"/>
        <v>9.27</v>
      </c>
    </row>
    <row r="40" spans="2:7" ht="14.25" customHeight="1">
      <c r="B40" s="658"/>
      <c r="C40" s="645" t="s">
        <v>1778</v>
      </c>
      <c r="D40" s="98" t="s">
        <v>132</v>
      </c>
      <c r="E40" s="98"/>
      <c r="F40" s="96">
        <v>9.61</v>
      </c>
      <c r="G40" s="129">
        <f t="shared" si="3"/>
        <v>9.61</v>
      </c>
    </row>
    <row r="41" spans="2:7" ht="14.25" customHeight="1">
      <c r="B41" s="1"/>
      <c r="C41" s="645" t="s">
        <v>1779</v>
      </c>
      <c r="D41" s="98" t="s">
        <v>131</v>
      </c>
      <c r="E41" s="98"/>
      <c r="F41" s="96">
        <v>16.649999999999999</v>
      </c>
      <c r="G41" s="659">
        <f t="shared" si="3"/>
        <v>16.649999999999999</v>
      </c>
    </row>
    <row r="42" spans="2:7" ht="14.25" customHeight="1">
      <c r="B42" s="646"/>
      <c r="C42" s="645" t="s">
        <v>1780</v>
      </c>
      <c r="D42" s="98" t="s">
        <v>135</v>
      </c>
      <c r="E42" s="98"/>
      <c r="F42" s="96">
        <v>17.420000000000002</v>
      </c>
      <c r="G42" s="129">
        <f t="shared" si="3"/>
        <v>17.420000000000002</v>
      </c>
    </row>
    <row r="43" spans="2:7" ht="14.25" customHeight="1">
      <c r="B43" s="660"/>
      <c r="C43" s="645" t="s">
        <v>1781</v>
      </c>
      <c r="D43" s="98" t="s">
        <v>136</v>
      </c>
      <c r="E43" s="98"/>
      <c r="F43" s="96">
        <v>26.93</v>
      </c>
      <c r="G43" s="129">
        <f t="shared" si="3"/>
        <v>26.93</v>
      </c>
    </row>
    <row r="44" spans="2:7" ht="9.9499999999999993" customHeight="1" thickBot="1">
      <c r="B44" s="661"/>
      <c r="C44" s="648"/>
      <c r="D44" s="113"/>
      <c r="E44" s="113"/>
      <c r="F44" s="649"/>
      <c r="G44" s="650"/>
    </row>
    <row r="45" spans="2:7" ht="9.9499999999999993" customHeight="1" thickBot="1">
      <c r="B45" s="651"/>
      <c r="C45" s="652"/>
      <c r="D45" s="109"/>
      <c r="E45" s="109"/>
      <c r="F45" s="593"/>
      <c r="G45" s="653"/>
    </row>
    <row r="46" spans="2:7" ht="14.25" customHeight="1">
      <c r="B46" s="654"/>
      <c r="C46" s="655"/>
      <c r="D46" s="102"/>
      <c r="E46" s="102"/>
      <c r="F46" s="656"/>
      <c r="G46" s="657"/>
    </row>
    <row r="47" spans="2:7" ht="14.25" customHeight="1">
      <c r="B47" s="558" t="s">
        <v>1782</v>
      </c>
      <c r="C47" s="644" t="s">
        <v>1783</v>
      </c>
      <c r="D47" s="106" t="s">
        <v>134</v>
      </c>
      <c r="E47" s="106"/>
      <c r="F47" s="127">
        <v>7.5600000000000005</v>
      </c>
      <c r="G47" s="128">
        <f t="shared" ref="G47:G52" si="4">F47*(100-$G$5)/100</f>
        <v>7.56</v>
      </c>
    </row>
    <row r="48" spans="2:7" ht="14.25" customHeight="1">
      <c r="B48" s="597" t="s">
        <v>1776</v>
      </c>
      <c r="C48" s="645" t="s">
        <v>1784</v>
      </c>
      <c r="D48" s="98" t="s">
        <v>133</v>
      </c>
      <c r="E48" s="98"/>
      <c r="F48" s="96">
        <v>10.41</v>
      </c>
      <c r="G48" s="129">
        <f t="shared" si="4"/>
        <v>10.41</v>
      </c>
    </row>
    <row r="49" spans="2:7" ht="14.25" customHeight="1">
      <c r="B49" s="658"/>
      <c r="C49" s="645" t="s">
        <v>1785</v>
      </c>
      <c r="D49" s="98" t="s">
        <v>132</v>
      </c>
      <c r="E49" s="98"/>
      <c r="F49" s="96">
        <v>10.68</v>
      </c>
      <c r="G49" s="129">
        <f t="shared" si="4"/>
        <v>10.68</v>
      </c>
    </row>
    <row r="50" spans="2:7" ht="14.25" customHeight="1">
      <c r="B50" s="1"/>
      <c r="C50" s="645" t="s">
        <v>1786</v>
      </c>
      <c r="D50" s="98" t="s">
        <v>131</v>
      </c>
      <c r="E50" s="98"/>
      <c r="F50" s="96">
        <v>18.509999999999998</v>
      </c>
      <c r="G50" s="659">
        <f t="shared" si="4"/>
        <v>18.509999999999998</v>
      </c>
    </row>
    <row r="51" spans="2:7" ht="14.25" customHeight="1">
      <c r="B51" s="646"/>
      <c r="C51" s="645" t="s">
        <v>1787</v>
      </c>
      <c r="D51" s="98" t="s">
        <v>135</v>
      </c>
      <c r="E51" s="98"/>
      <c r="F51" s="96">
        <v>18.78</v>
      </c>
      <c r="G51" s="129">
        <f t="shared" si="4"/>
        <v>18.78</v>
      </c>
    </row>
    <row r="52" spans="2:7" ht="14.25" customHeight="1">
      <c r="B52" s="660"/>
      <c r="C52" s="645" t="s">
        <v>1788</v>
      </c>
      <c r="D52" s="98" t="s">
        <v>136</v>
      </c>
      <c r="E52" s="98"/>
      <c r="F52" s="96">
        <v>29.910000000000004</v>
      </c>
      <c r="G52" s="129">
        <f t="shared" si="4"/>
        <v>29.910000000000004</v>
      </c>
    </row>
    <row r="53" spans="2:7" ht="9.9499999999999993" customHeight="1" thickBot="1">
      <c r="B53" s="661"/>
      <c r="C53" s="648"/>
      <c r="D53" s="113"/>
      <c r="E53" s="113"/>
      <c r="F53" s="649"/>
      <c r="G53" s="650"/>
    </row>
    <row r="54" spans="2:7" ht="14.25" customHeight="1" thickBot="1">
      <c r="B54" s="860"/>
      <c r="C54" s="600"/>
      <c r="D54" s="30"/>
      <c r="E54" s="30"/>
      <c r="F54" s="95"/>
      <c r="G54" s="830"/>
    </row>
    <row r="55" spans="2:7" ht="14.25" customHeight="1">
      <c r="B55" s="899"/>
      <c r="C55" s="900"/>
      <c r="D55" s="901"/>
      <c r="E55" s="901"/>
      <c r="F55" s="902"/>
      <c r="G55" s="903"/>
    </row>
    <row r="56" spans="2:7" ht="14.25" customHeight="1">
      <c r="B56" s="904"/>
      <c r="C56" s="897" t="s">
        <v>2434</v>
      </c>
      <c r="D56" s="905"/>
      <c r="E56" s="905"/>
      <c r="F56" s="905"/>
      <c r="G56" s="906"/>
    </row>
    <row r="57" spans="2:7" ht="14.25" customHeight="1">
      <c r="B57" s="907"/>
      <c r="C57" s="908"/>
      <c r="D57" s="109"/>
      <c r="E57" s="109"/>
      <c r="F57" s="593"/>
      <c r="G57" s="804"/>
    </row>
    <row r="58" spans="2:7" ht="14.25" customHeight="1">
      <c r="B58" s="907"/>
      <c r="C58" s="914" t="s">
        <v>2433</v>
      </c>
      <c r="D58" s="109"/>
      <c r="E58" s="109"/>
      <c r="F58" s="593"/>
      <c r="G58" s="804"/>
    </row>
    <row r="59" spans="2:7" ht="14.25" customHeight="1">
      <c r="B59" s="909"/>
      <c r="C59" s="651"/>
      <c r="D59" s="109"/>
      <c r="E59" s="109"/>
      <c r="F59" s="593"/>
      <c r="G59" s="804"/>
    </row>
    <row r="60" spans="2:7" ht="14.25" customHeight="1">
      <c r="B60" s="907"/>
      <c r="C60" s="915" t="s">
        <v>2435</v>
      </c>
      <c r="D60" s="109"/>
      <c r="E60" s="109"/>
      <c r="F60" s="593"/>
      <c r="G60" s="804"/>
    </row>
    <row r="61" spans="2:7" ht="14.25" customHeight="1" thickBot="1">
      <c r="B61" s="910"/>
      <c r="C61" s="911"/>
      <c r="D61" s="603"/>
      <c r="E61" s="603"/>
      <c r="F61" s="912"/>
      <c r="G61" s="913"/>
    </row>
    <row r="62" spans="2:7" ht="14.25" customHeight="1">
      <c r="B62" s="654"/>
      <c r="C62" s="655"/>
      <c r="D62" s="102"/>
      <c r="E62" s="102"/>
      <c r="F62" s="656"/>
      <c r="G62" s="657"/>
    </row>
    <row r="63" spans="2:7" ht="14.25" customHeight="1">
      <c r="B63" s="558" t="s">
        <v>1789</v>
      </c>
      <c r="C63" s="644" t="s">
        <v>948</v>
      </c>
      <c r="D63" s="106">
        <v>20</v>
      </c>
      <c r="E63" s="106"/>
      <c r="F63" s="127">
        <v>9.7428676988022644</v>
      </c>
      <c r="G63" s="662">
        <f t="shared" ref="G63:G68" si="5">F63*(100-$G$5)/100</f>
        <v>9.7428676988022644</v>
      </c>
    </row>
    <row r="64" spans="2:7" ht="14.25" customHeight="1">
      <c r="B64" s="450" t="s">
        <v>1686</v>
      </c>
      <c r="C64" s="645" t="s">
        <v>949</v>
      </c>
      <c r="D64" s="98">
        <v>25</v>
      </c>
      <c r="E64" s="98"/>
      <c r="F64" s="96">
        <v>13.468822270954034</v>
      </c>
      <c r="G64" s="659">
        <f t="shared" si="5"/>
        <v>13.468822270954034</v>
      </c>
    </row>
    <row r="65" spans="2:7" ht="14.25" customHeight="1">
      <c r="B65" s="658"/>
      <c r="C65" s="645" t="s">
        <v>950</v>
      </c>
      <c r="D65" s="98">
        <v>32</v>
      </c>
      <c r="E65" s="98"/>
      <c r="F65" s="96">
        <v>14.21149564851131</v>
      </c>
      <c r="G65" s="659">
        <f t="shared" si="5"/>
        <v>14.21149564851131</v>
      </c>
    </row>
    <row r="66" spans="2:7" ht="14.25" customHeight="1">
      <c r="B66" s="646"/>
      <c r="C66" s="645" t="s">
        <v>951</v>
      </c>
      <c r="D66" s="98">
        <v>40</v>
      </c>
      <c r="E66" s="98"/>
      <c r="F66" s="96">
        <v>22.871822491891102</v>
      </c>
      <c r="G66" s="659">
        <f t="shared" si="5"/>
        <v>22.871822491891102</v>
      </c>
    </row>
    <row r="67" spans="2:7" ht="14.25" customHeight="1">
      <c r="B67" s="646"/>
      <c r="C67" s="644" t="s">
        <v>952</v>
      </c>
      <c r="D67" s="106">
        <v>50</v>
      </c>
      <c r="E67" s="106"/>
      <c r="F67" s="127">
        <v>25.502648524255022</v>
      </c>
      <c r="G67" s="662">
        <f t="shared" si="5"/>
        <v>25.502648524255022</v>
      </c>
    </row>
    <row r="68" spans="2:7" ht="14.25" customHeight="1">
      <c r="B68" s="646"/>
      <c r="C68" s="645" t="s">
        <v>953</v>
      </c>
      <c r="D68" s="98">
        <v>63</v>
      </c>
      <c r="E68" s="98"/>
      <c r="F68" s="96">
        <v>36.592398450152686</v>
      </c>
      <c r="G68" s="659">
        <f t="shared" si="5"/>
        <v>36.592398450152686</v>
      </c>
    </row>
    <row r="69" spans="2:7" ht="14.25" customHeight="1" thickBot="1">
      <c r="B69" s="647"/>
      <c r="C69" s="648"/>
      <c r="D69" s="648"/>
      <c r="E69" s="648"/>
      <c r="F69" s="648"/>
      <c r="G69" s="663"/>
    </row>
    <row r="70" spans="2:7" ht="14.25" customHeight="1" thickBot="1">
      <c r="B70" s="651"/>
      <c r="C70" s="652"/>
      <c r="D70" s="652"/>
      <c r="E70" s="652"/>
      <c r="F70" s="652"/>
      <c r="G70" s="652"/>
    </row>
    <row r="71" spans="2:7" ht="14.25" customHeight="1">
      <c r="B71" s="654"/>
      <c r="C71" s="655"/>
      <c r="D71" s="102"/>
      <c r="E71" s="102"/>
      <c r="F71" s="656"/>
      <c r="G71" s="657"/>
    </row>
    <row r="72" spans="2:7" ht="14.25" customHeight="1">
      <c r="B72" s="558" t="s">
        <v>1683</v>
      </c>
      <c r="C72" s="644" t="s">
        <v>1790</v>
      </c>
      <c r="D72" s="106" t="s">
        <v>137</v>
      </c>
      <c r="E72" s="106"/>
      <c r="F72" s="127">
        <v>9.7200000000000006</v>
      </c>
      <c r="G72" s="128">
        <f t="shared" ref="G72:G77" si="6">F72*(100-$G$5)/100</f>
        <v>9.7200000000000006</v>
      </c>
    </row>
    <row r="73" spans="2:7" ht="14.25" customHeight="1">
      <c r="B73" s="658" t="s">
        <v>1791</v>
      </c>
      <c r="C73" s="645" t="s">
        <v>1792</v>
      </c>
      <c r="D73" s="98" t="s">
        <v>19</v>
      </c>
      <c r="E73" s="98"/>
      <c r="F73" s="96">
        <v>13.440000000000001</v>
      </c>
      <c r="G73" s="129">
        <f t="shared" si="6"/>
        <v>13.440000000000003</v>
      </c>
    </row>
    <row r="74" spans="2:7" ht="14.25" customHeight="1">
      <c r="B74" s="658"/>
      <c r="C74" s="645" t="s">
        <v>1793</v>
      </c>
      <c r="D74" s="98" t="s">
        <v>22</v>
      </c>
      <c r="E74" s="98"/>
      <c r="F74" s="96">
        <v>14.190000000000001</v>
      </c>
      <c r="G74" s="659">
        <f t="shared" si="6"/>
        <v>14.190000000000003</v>
      </c>
    </row>
    <row r="75" spans="2:7" ht="14.25" customHeight="1">
      <c r="B75" s="1"/>
      <c r="C75" s="645" t="s">
        <v>1794</v>
      </c>
      <c r="D75" s="98" t="s">
        <v>23</v>
      </c>
      <c r="E75" s="98"/>
      <c r="F75" s="96">
        <v>22.830000000000002</v>
      </c>
      <c r="G75" s="129">
        <f t="shared" si="6"/>
        <v>22.83</v>
      </c>
    </row>
    <row r="76" spans="2:7" ht="14.25" customHeight="1">
      <c r="B76" s="646"/>
      <c r="C76" s="645" t="s">
        <v>1795</v>
      </c>
      <c r="D76" s="98" t="s">
        <v>25</v>
      </c>
      <c r="E76" s="98"/>
      <c r="F76" s="96">
        <v>25.44</v>
      </c>
      <c r="G76" s="129">
        <f t="shared" si="6"/>
        <v>25.44</v>
      </c>
    </row>
    <row r="77" spans="2:7" ht="14.25" customHeight="1">
      <c r="B77" s="660"/>
      <c r="C77" s="645" t="s">
        <v>1796</v>
      </c>
      <c r="D77" s="98" t="s">
        <v>26</v>
      </c>
      <c r="E77" s="98"/>
      <c r="F77" s="96">
        <v>36.51</v>
      </c>
      <c r="G77" s="129">
        <f t="shared" si="6"/>
        <v>36.51</v>
      </c>
    </row>
    <row r="78" spans="2:7" ht="14.25" customHeight="1" thickBot="1">
      <c r="B78" s="661"/>
      <c r="C78" s="648"/>
      <c r="D78" s="113"/>
      <c r="E78" s="113"/>
      <c r="F78" s="649"/>
      <c r="G78" s="650"/>
    </row>
    <row r="79" spans="2:7" ht="14.25" customHeight="1" thickBot="1">
      <c r="B79" s="651"/>
      <c r="C79" s="652"/>
      <c r="D79" s="652"/>
      <c r="E79" s="652"/>
      <c r="F79" s="652"/>
      <c r="G79" s="652"/>
    </row>
    <row r="80" spans="2:7" ht="14.25" customHeight="1">
      <c r="B80" s="654"/>
      <c r="C80" s="655"/>
      <c r="D80" s="102"/>
      <c r="E80" s="102"/>
      <c r="F80" s="656"/>
      <c r="G80" s="657"/>
    </row>
    <row r="81" spans="2:7" ht="14.25" customHeight="1">
      <c r="B81" s="558" t="s">
        <v>1789</v>
      </c>
      <c r="C81" s="644" t="s">
        <v>1797</v>
      </c>
      <c r="D81" s="106" t="s">
        <v>137</v>
      </c>
      <c r="E81" s="106"/>
      <c r="F81" s="127">
        <v>10.8</v>
      </c>
      <c r="G81" s="128">
        <f t="shared" ref="G81:G86" si="7">F81*(100-$G$5)/100</f>
        <v>10.8</v>
      </c>
    </row>
    <row r="82" spans="2:7" ht="14.25" customHeight="1">
      <c r="B82" s="658" t="s">
        <v>1791</v>
      </c>
      <c r="C82" s="645" t="s">
        <v>1798</v>
      </c>
      <c r="D82" s="98" t="s">
        <v>19</v>
      </c>
      <c r="E82" s="98"/>
      <c r="F82" s="96">
        <v>14.93</v>
      </c>
      <c r="G82" s="129">
        <f t="shared" si="7"/>
        <v>14.93</v>
      </c>
    </row>
    <row r="83" spans="2:7" ht="14.25" customHeight="1">
      <c r="B83" s="658"/>
      <c r="C83" s="645" t="s">
        <v>1799</v>
      </c>
      <c r="D83" s="98" t="s">
        <v>22</v>
      </c>
      <c r="E83" s="98"/>
      <c r="F83" s="96">
        <v>15.76</v>
      </c>
      <c r="G83" s="659">
        <f t="shared" si="7"/>
        <v>15.76</v>
      </c>
    </row>
    <row r="84" spans="2:7" ht="14.25" customHeight="1">
      <c r="B84" s="1"/>
      <c r="C84" s="645" t="s">
        <v>1800</v>
      </c>
      <c r="D84" s="98" t="s">
        <v>23</v>
      </c>
      <c r="E84" s="98"/>
      <c r="F84" s="96">
        <v>25.36</v>
      </c>
      <c r="G84" s="129">
        <f t="shared" si="7"/>
        <v>25.36</v>
      </c>
    </row>
    <row r="85" spans="2:7" ht="14.25" customHeight="1">
      <c r="B85" s="646"/>
      <c r="C85" s="645" t="s">
        <v>1801</v>
      </c>
      <c r="D85" s="98" t="s">
        <v>25</v>
      </c>
      <c r="E85" s="98"/>
      <c r="F85" s="96">
        <v>28.26</v>
      </c>
      <c r="G85" s="129">
        <f t="shared" si="7"/>
        <v>28.26</v>
      </c>
    </row>
    <row r="86" spans="2:7" ht="14.25" customHeight="1">
      <c r="B86" s="660"/>
      <c r="C86" s="645" t="s">
        <v>1802</v>
      </c>
      <c r="D86" s="98" t="s">
        <v>26</v>
      </c>
      <c r="E86" s="98"/>
      <c r="F86" s="96">
        <v>40.56</v>
      </c>
      <c r="G86" s="129">
        <f t="shared" si="7"/>
        <v>40.56</v>
      </c>
    </row>
    <row r="87" spans="2:7" ht="14.25" customHeight="1" thickBot="1">
      <c r="B87" s="661"/>
      <c r="C87" s="648"/>
      <c r="D87" s="113"/>
      <c r="E87" s="113"/>
      <c r="F87" s="649"/>
      <c r="G87" s="650"/>
    </row>
    <row r="88" spans="2:7" ht="14.25" customHeight="1" thickBot="1">
      <c r="B88" s="651"/>
      <c r="C88" s="652"/>
      <c r="D88" s="652"/>
      <c r="E88" s="652"/>
      <c r="F88" s="652"/>
      <c r="G88" s="652"/>
    </row>
    <row r="89" spans="2:7" ht="14.25" customHeight="1">
      <c r="B89" s="654"/>
      <c r="C89" s="655"/>
      <c r="D89" s="655"/>
      <c r="E89" s="655"/>
      <c r="F89" s="655"/>
      <c r="G89" s="664"/>
    </row>
    <row r="90" spans="2:7" ht="14.25" customHeight="1">
      <c r="B90" s="658" t="s">
        <v>1687</v>
      </c>
      <c r="C90" s="644" t="s">
        <v>954</v>
      </c>
      <c r="D90" s="106">
        <v>20</v>
      </c>
      <c r="E90" s="106"/>
      <c r="F90" s="127">
        <v>0.68033480769230781</v>
      </c>
      <c r="G90" s="128">
        <f t="shared" ref="G90:G95" si="8">F90*(100-$G$5)/100</f>
        <v>0.68033480769230781</v>
      </c>
    </row>
    <row r="91" spans="2:7" ht="14.25" customHeight="1">
      <c r="B91" s="658" t="s">
        <v>1803</v>
      </c>
      <c r="C91" s="645" t="s">
        <v>955</v>
      </c>
      <c r="D91" s="98">
        <v>25</v>
      </c>
      <c r="E91" s="98"/>
      <c r="F91" s="96">
        <v>0.99782438461538459</v>
      </c>
      <c r="G91" s="129">
        <f t="shared" si="8"/>
        <v>0.99782438461538459</v>
      </c>
    </row>
    <row r="92" spans="2:7" ht="14.25" customHeight="1">
      <c r="B92" s="1"/>
      <c r="C92" s="645" t="s">
        <v>956</v>
      </c>
      <c r="D92" s="98">
        <v>32</v>
      </c>
      <c r="E92" s="98"/>
      <c r="F92" s="96">
        <v>1.4967365769230769</v>
      </c>
      <c r="G92" s="129">
        <f t="shared" si="8"/>
        <v>1.4967365769230769</v>
      </c>
    </row>
    <row r="93" spans="2:7" ht="14.25" customHeight="1">
      <c r="B93" s="646"/>
      <c r="C93" s="645" t="s">
        <v>957</v>
      </c>
      <c r="D93" s="98">
        <v>40</v>
      </c>
      <c r="E93" s="98"/>
      <c r="F93" s="96">
        <v>2.4038496538461542</v>
      </c>
      <c r="G93" s="129">
        <f t="shared" si="8"/>
        <v>2.4038496538461542</v>
      </c>
    </row>
    <row r="94" spans="2:7" ht="14.25" customHeight="1">
      <c r="B94" s="646"/>
      <c r="C94" s="645" t="s">
        <v>958</v>
      </c>
      <c r="D94" s="98">
        <v>50</v>
      </c>
      <c r="E94" s="98"/>
      <c r="F94" s="96">
        <v>3.9459418846153849</v>
      </c>
      <c r="G94" s="129">
        <f t="shared" si="8"/>
        <v>3.9459418846153849</v>
      </c>
    </row>
    <row r="95" spans="2:7" ht="14.25" customHeight="1">
      <c r="B95" s="646"/>
      <c r="C95" s="645" t="s">
        <v>959</v>
      </c>
      <c r="D95" s="98">
        <v>63</v>
      </c>
      <c r="E95" s="98"/>
      <c r="F95" s="96">
        <v>4.2634314615384614</v>
      </c>
      <c r="G95" s="129">
        <f t="shared" si="8"/>
        <v>4.2634314615384614</v>
      </c>
    </row>
    <row r="96" spans="2:7" ht="14.25" customHeight="1" thickBot="1">
      <c r="B96" s="647"/>
      <c r="C96" s="648"/>
      <c r="D96" s="648"/>
      <c r="E96" s="648"/>
      <c r="F96" s="648"/>
      <c r="G96" s="663"/>
    </row>
    <row r="97" spans="2:7" ht="14.25" customHeight="1" thickBot="1">
      <c r="B97" s="651"/>
      <c r="C97" s="652"/>
      <c r="D97" s="652"/>
      <c r="E97" s="652"/>
      <c r="F97" s="652"/>
      <c r="G97" s="652"/>
    </row>
    <row r="98" spans="2:7" ht="14.25" customHeight="1">
      <c r="B98" s="654"/>
      <c r="C98" s="655"/>
      <c r="D98" s="655"/>
      <c r="E98" s="655"/>
      <c r="F98" s="655"/>
      <c r="G98" s="664"/>
    </row>
    <row r="99" spans="2:7" ht="14.25" customHeight="1">
      <c r="B99" s="658" t="s">
        <v>1804</v>
      </c>
      <c r="C99" s="644" t="s">
        <v>960</v>
      </c>
      <c r="D99" s="106">
        <v>20</v>
      </c>
      <c r="E99" s="106"/>
      <c r="F99" s="127">
        <v>0.45355653846153854</v>
      </c>
      <c r="G99" s="128">
        <f t="shared" ref="G99:G104" si="9">F99*(100-$G$5)/100</f>
        <v>0.45355653846153854</v>
      </c>
    </row>
    <row r="100" spans="2:7" ht="14.25" customHeight="1">
      <c r="B100" s="658" t="s">
        <v>1803</v>
      </c>
      <c r="C100" s="645" t="s">
        <v>961</v>
      </c>
      <c r="D100" s="98">
        <v>25</v>
      </c>
      <c r="E100" s="98"/>
      <c r="F100" s="96">
        <v>0.63497915384615389</v>
      </c>
      <c r="G100" s="129">
        <f t="shared" si="9"/>
        <v>0.63497915384615389</v>
      </c>
    </row>
    <row r="101" spans="2:7" ht="14.25" customHeight="1">
      <c r="B101" s="658" t="s">
        <v>1479</v>
      </c>
      <c r="C101" s="645" t="s">
        <v>962</v>
      </c>
      <c r="D101" s="98">
        <v>32</v>
      </c>
      <c r="E101" s="98"/>
      <c r="F101" s="96">
        <v>0.72569046153846162</v>
      </c>
      <c r="G101" s="129">
        <f t="shared" si="9"/>
        <v>0.72569046153846162</v>
      </c>
    </row>
    <row r="102" spans="2:7" ht="14.25" customHeight="1">
      <c r="B102" s="658"/>
      <c r="C102" s="645" t="s">
        <v>963</v>
      </c>
      <c r="D102" s="98">
        <v>40</v>
      </c>
      <c r="E102" s="98"/>
      <c r="F102" s="96">
        <v>0.90711307692307708</v>
      </c>
      <c r="G102" s="129">
        <f t="shared" si="9"/>
        <v>0.90711307692307708</v>
      </c>
    </row>
    <row r="103" spans="2:7" ht="14.25" customHeight="1">
      <c r="B103" s="646"/>
      <c r="C103" s="645" t="s">
        <v>964</v>
      </c>
      <c r="D103" s="98">
        <v>50</v>
      </c>
      <c r="E103" s="98"/>
      <c r="F103" s="96">
        <v>0.99782438461538459</v>
      </c>
      <c r="G103" s="129">
        <f t="shared" si="9"/>
        <v>0.99782438461538459</v>
      </c>
    </row>
    <row r="104" spans="2:7" ht="14.25" customHeight="1">
      <c r="B104" s="646"/>
      <c r="C104" s="645" t="s">
        <v>965</v>
      </c>
      <c r="D104" s="98">
        <v>63</v>
      </c>
      <c r="E104" s="98"/>
      <c r="F104" s="96">
        <v>2.1770713846153842</v>
      </c>
      <c r="G104" s="129">
        <f t="shared" si="9"/>
        <v>2.1770713846153842</v>
      </c>
    </row>
    <row r="105" spans="2:7" ht="14.25" customHeight="1" thickBot="1">
      <c r="B105" s="647"/>
      <c r="C105" s="648"/>
      <c r="D105" s="648"/>
      <c r="E105" s="648"/>
      <c r="F105" s="648"/>
      <c r="G105" s="663"/>
    </row>
    <row r="106" spans="2:7" ht="14.25" customHeight="1" thickBot="1">
      <c r="B106" s="651"/>
      <c r="C106" s="652"/>
      <c r="D106" s="652"/>
      <c r="E106" s="652"/>
      <c r="F106" s="652"/>
      <c r="G106" s="652"/>
    </row>
    <row r="107" spans="2:7" ht="14.25" customHeight="1">
      <c r="B107" s="665"/>
      <c r="C107" s="655"/>
      <c r="D107" s="655"/>
      <c r="E107" s="655"/>
      <c r="F107" s="655"/>
      <c r="G107" s="664"/>
    </row>
    <row r="108" spans="2:7" ht="14.25" customHeight="1">
      <c r="B108" s="658" t="s">
        <v>1804</v>
      </c>
      <c r="C108" s="644" t="s">
        <v>966</v>
      </c>
      <c r="D108" s="106">
        <v>20</v>
      </c>
      <c r="E108" s="106"/>
      <c r="F108" s="127">
        <v>0.43867844480257856</v>
      </c>
      <c r="G108" s="128">
        <f t="shared" ref="G108:G113" si="10">F108*(100-$G$5)/100</f>
        <v>0.43867844480257856</v>
      </c>
    </row>
    <row r="109" spans="2:7" ht="14.25" customHeight="1">
      <c r="B109" s="658" t="s">
        <v>1803</v>
      </c>
      <c r="C109" s="645" t="s">
        <v>967</v>
      </c>
      <c r="D109" s="98">
        <v>25</v>
      </c>
      <c r="E109" s="98"/>
      <c r="F109" s="96">
        <v>0.59551406124093476</v>
      </c>
      <c r="G109" s="129">
        <f t="shared" si="10"/>
        <v>0.59551406124093476</v>
      </c>
    </row>
    <row r="110" spans="2:7" ht="14.25" customHeight="1">
      <c r="B110" s="658" t="s">
        <v>1483</v>
      </c>
      <c r="C110" s="645" t="s">
        <v>968</v>
      </c>
      <c r="D110" s="98">
        <v>32</v>
      </c>
      <c r="E110" s="98"/>
      <c r="F110" s="96">
        <v>0.62688118452860597</v>
      </c>
      <c r="G110" s="129">
        <f t="shared" si="10"/>
        <v>0.62688118452860597</v>
      </c>
    </row>
    <row r="111" spans="2:7" ht="14.25" customHeight="1">
      <c r="B111" s="658"/>
      <c r="C111" s="645" t="s">
        <v>969</v>
      </c>
      <c r="D111" s="98">
        <v>40</v>
      </c>
      <c r="E111" s="98"/>
      <c r="F111" s="96">
        <v>0.78371680096696206</v>
      </c>
      <c r="G111" s="129">
        <f t="shared" si="10"/>
        <v>0.78371680096696206</v>
      </c>
    </row>
    <row r="112" spans="2:7" ht="14.25" customHeight="1">
      <c r="B112" s="646"/>
      <c r="C112" s="644" t="s">
        <v>970</v>
      </c>
      <c r="D112" s="106">
        <v>50</v>
      </c>
      <c r="E112" s="106"/>
      <c r="F112" s="127">
        <v>0.87781817082997582</v>
      </c>
      <c r="G112" s="128">
        <f t="shared" si="10"/>
        <v>0.87781817082997582</v>
      </c>
    </row>
    <row r="113" spans="2:7" ht="14.25" customHeight="1">
      <c r="B113" s="646"/>
      <c r="C113" s="645" t="s">
        <v>971</v>
      </c>
      <c r="D113" s="98">
        <v>63</v>
      </c>
      <c r="E113" s="98"/>
      <c r="F113" s="96">
        <v>1.9433778001611604</v>
      </c>
      <c r="G113" s="129">
        <f t="shared" si="10"/>
        <v>1.9433778001611604</v>
      </c>
    </row>
    <row r="114" spans="2:7" ht="14.25" customHeight="1" thickBot="1">
      <c r="B114" s="647"/>
      <c r="C114" s="648"/>
      <c r="D114" s="648"/>
      <c r="E114" s="648"/>
      <c r="F114" s="648"/>
      <c r="G114" s="663"/>
    </row>
    <row r="115" spans="2:7" ht="14.25" customHeight="1">
      <c r="B115" s="761"/>
      <c r="C115" s="600"/>
      <c r="D115" s="600"/>
      <c r="E115" s="600"/>
      <c r="F115" s="600"/>
      <c r="G115" s="600"/>
    </row>
    <row r="116" spans="2:7" ht="14.25" customHeight="1">
      <c r="B116" s="761"/>
      <c r="C116" s="600"/>
      <c r="D116" s="600"/>
      <c r="E116" s="600"/>
      <c r="F116" s="600"/>
      <c r="G116" s="600"/>
    </row>
    <row r="117" spans="2:7" ht="14.25" customHeight="1" thickBot="1">
      <c r="B117" s="45"/>
      <c r="C117" s="45"/>
      <c r="D117" s="45"/>
      <c r="E117" s="45"/>
      <c r="F117" s="90"/>
      <c r="G117" s="90"/>
    </row>
    <row r="118" spans="2:7" ht="14.25" customHeight="1">
      <c r="B118" s="654"/>
      <c r="C118" s="655"/>
      <c r="D118" s="655"/>
      <c r="E118" s="655"/>
      <c r="F118" s="655"/>
      <c r="G118" s="664"/>
    </row>
    <row r="119" spans="2:7" ht="14.25" customHeight="1">
      <c r="B119" s="658" t="s">
        <v>1805</v>
      </c>
      <c r="C119" s="644" t="s">
        <v>1806</v>
      </c>
      <c r="D119" s="106">
        <v>20</v>
      </c>
      <c r="E119" s="106"/>
      <c r="F119" s="127">
        <v>15.120000000000001</v>
      </c>
      <c r="G119" s="128">
        <f t="shared" ref="G119:G124" si="11">F119*(100-$G$5)/100</f>
        <v>15.12</v>
      </c>
    </row>
    <row r="120" spans="2:7" ht="14.25" customHeight="1">
      <c r="B120" s="658" t="s">
        <v>1807</v>
      </c>
      <c r="C120" s="645" t="s">
        <v>1808</v>
      </c>
      <c r="D120" s="98">
        <v>25</v>
      </c>
      <c r="E120" s="98"/>
      <c r="F120" s="96">
        <v>20.88</v>
      </c>
      <c r="G120" s="129">
        <f t="shared" si="11"/>
        <v>20.88</v>
      </c>
    </row>
    <row r="121" spans="2:7" ht="14.25" customHeight="1">
      <c r="B121" s="1"/>
      <c r="C121" s="645" t="s">
        <v>1808</v>
      </c>
      <c r="D121" s="98">
        <v>32</v>
      </c>
      <c r="E121" s="98"/>
      <c r="F121" s="96">
        <v>20.88</v>
      </c>
      <c r="G121" s="129">
        <f t="shared" si="11"/>
        <v>20.88</v>
      </c>
    </row>
    <row r="122" spans="2:7" ht="14.25" customHeight="1">
      <c r="B122" s="646"/>
      <c r="C122" s="645" t="s">
        <v>1809</v>
      </c>
      <c r="D122" s="98">
        <v>40</v>
      </c>
      <c r="E122" s="98"/>
      <c r="F122" s="96">
        <v>27.450000000000003</v>
      </c>
      <c r="G122" s="129">
        <f t="shared" si="11"/>
        <v>27.450000000000003</v>
      </c>
    </row>
    <row r="123" spans="2:7" ht="14.25" customHeight="1">
      <c r="B123" s="646"/>
      <c r="C123" s="645" t="s">
        <v>1810</v>
      </c>
      <c r="D123" s="98">
        <v>50</v>
      </c>
      <c r="E123" s="98"/>
      <c r="F123" s="96">
        <v>29.61</v>
      </c>
      <c r="G123" s="129">
        <f t="shared" si="11"/>
        <v>29.61</v>
      </c>
    </row>
    <row r="124" spans="2:7" ht="14.25" customHeight="1">
      <c r="B124" s="646"/>
      <c r="C124" s="645" t="s">
        <v>1811</v>
      </c>
      <c r="D124" s="98">
        <v>63</v>
      </c>
      <c r="E124" s="98"/>
      <c r="F124" s="96">
        <v>45.06</v>
      </c>
      <c r="G124" s="129">
        <f t="shared" si="11"/>
        <v>45.06</v>
      </c>
    </row>
    <row r="125" spans="2:7" ht="14.25" customHeight="1" thickBot="1">
      <c r="B125" s="647"/>
      <c r="C125" s="648"/>
      <c r="D125" s="648"/>
      <c r="E125" s="648"/>
      <c r="F125" s="648"/>
      <c r="G125" s="663"/>
    </row>
    <row r="126" spans="2:7" ht="14.25" customHeight="1" thickBot="1">
      <c r="B126" s="45"/>
      <c r="C126" s="45"/>
      <c r="D126" s="45"/>
      <c r="E126" s="45"/>
      <c r="F126" s="90"/>
      <c r="G126" s="90"/>
    </row>
    <row r="127" spans="2:7" ht="14.25" customHeight="1">
      <c r="B127" s="654"/>
      <c r="C127" s="655"/>
      <c r="D127" s="655"/>
      <c r="E127" s="655"/>
      <c r="F127" s="655"/>
      <c r="G127" s="664"/>
    </row>
    <row r="128" spans="2:7" ht="14.25" customHeight="1">
      <c r="B128" s="658" t="s">
        <v>1805</v>
      </c>
      <c r="C128" s="644" t="s">
        <v>1812</v>
      </c>
      <c r="D128" s="106" t="s">
        <v>137</v>
      </c>
      <c r="E128" s="106"/>
      <c r="F128" s="127">
        <v>10.74</v>
      </c>
      <c r="G128" s="128">
        <f t="shared" ref="G128:G133" si="12">F128*(100-$G$5)/100</f>
        <v>10.74</v>
      </c>
    </row>
    <row r="129" spans="2:7" ht="14.25" customHeight="1">
      <c r="B129" s="658" t="s">
        <v>1813</v>
      </c>
      <c r="C129" s="645" t="s">
        <v>1814</v>
      </c>
      <c r="D129" s="98" t="s">
        <v>19</v>
      </c>
      <c r="E129" s="98"/>
      <c r="F129" s="96">
        <v>13.200000000000001</v>
      </c>
      <c r="G129" s="129">
        <f t="shared" si="12"/>
        <v>13.2</v>
      </c>
    </row>
    <row r="130" spans="2:7" ht="14.25" customHeight="1">
      <c r="B130" s="1"/>
      <c r="C130" s="645" t="s">
        <v>1815</v>
      </c>
      <c r="D130" s="98" t="s">
        <v>22</v>
      </c>
      <c r="E130" s="98"/>
      <c r="F130" s="96">
        <v>13.71</v>
      </c>
      <c r="G130" s="129">
        <f t="shared" si="12"/>
        <v>13.71</v>
      </c>
    </row>
    <row r="131" spans="2:7" ht="14.25" customHeight="1">
      <c r="B131" s="666"/>
      <c r="C131" s="645" t="s">
        <v>1816</v>
      </c>
      <c r="D131" s="98" t="s">
        <v>23</v>
      </c>
      <c r="E131" s="98"/>
      <c r="F131" s="96">
        <v>20.94</v>
      </c>
      <c r="G131" s="129">
        <f t="shared" si="12"/>
        <v>20.94</v>
      </c>
    </row>
    <row r="132" spans="2:7" ht="14.25" customHeight="1">
      <c r="B132" s="646"/>
      <c r="C132" s="645" t="s">
        <v>1817</v>
      </c>
      <c r="D132" s="98" t="s">
        <v>25</v>
      </c>
      <c r="E132" s="98"/>
      <c r="F132" s="96">
        <v>22.11</v>
      </c>
      <c r="G132" s="129">
        <f t="shared" si="12"/>
        <v>22.11</v>
      </c>
    </row>
    <row r="133" spans="2:7" ht="14.25" customHeight="1">
      <c r="B133" s="646"/>
      <c r="C133" s="645" t="s">
        <v>1818</v>
      </c>
      <c r="D133" s="98" t="s">
        <v>26</v>
      </c>
      <c r="E133" s="98"/>
      <c r="F133" s="96">
        <v>32.19</v>
      </c>
      <c r="G133" s="129">
        <f t="shared" si="12"/>
        <v>32.19</v>
      </c>
    </row>
    <row r="134" spans="2:7" ht="14.25" customHeight="1" thickBot="1">
      <c r="B134" s="647"/>
      <c r="C134" s="648"/>
      <c r="D134" s="648"/>
      <c r="E134" s="648"/>
      <c r="F134" s="648"/>
      <c r="G134" s="663"/>
    </row>
    <row r="135" spans="2:7" ht="14.25" customHeight="1" thickBot="1">
      <c r="B135" s="45"/>
      <c r="C135" s="45"/>
      <c r="D135" s="45"/>
      <c r="E135" s="45"/>
      <c r="F135" s="90"/>
      <c r="G135" s="90"/>
    </row>
    <row r="136" spans="2:7" ht="14.25" customHeight="1">
      <c r="B136" s="654"/>
      <c r="C136" s="655"/>
      <c r="D136" s="655"/>
      <c r="E136" s="655"/>
      <c r="F136" s="655"/>
      <c r="G136" s="664"/>
    </row>
    <row r="137" spans="2:7" ht="14.25" customHeight="1">
      <c r="B137" s="658" t="s">
        <v>1805</v>
      </c>
      <c r="C137" s="644" t="s">
        <v>1819</v>
      </c>
      <c r="D137" s="106" t="s">
        <v>137</v>
      </c>
      <c r="E137" s="106"/>
      <c r="F137" s="127">
        <v>10.74</v>
      </c>
      <c r="G137" s="128">
        <f t="shared" ref="G137:G142" si="13">F137*(100-$G$5)/100</f>
        <v>10.74</v>
      </c>
    </row>
    <row r="138" spans="2:7" ht="14.25" customHeight="1">
      <c r="B138" s="658" t="s">
        <v>1813</v>
      </c>
      <c r="C138" s="645" t="s">
        <v>1820</v>
      </c>
      <c r="D138" s="98" t="s">
        <v>19</v>
      </c>
      <c r="E138" s="98"/>
      <c r="F138" s="96">
        <v>13.200000000000001</v>
      </c>
      <c r="G138" s="129">
        <f t="shared" si="13"/>
        <v>13.2</v>
      </c>
    </row>
    <row r="139" spans="2:7" ht="14.25" customHeight="1">
      <c r="B139" s="1"/>
      <c r="C139" s="645" t="s">
        <v>1821</v>
      </c>
      <c r="D139" s="98" t="s">
        <v>22</v>
      </c>
      <c r="E139" s="98"/>
      <c r="F139" s="96">
        <v>13.71</v>
      </c>
      <c r="G139" s="129">
        <f t="shared" si="13"/>
        <v>13.71</v>
      </c>
    </row>
    <row r="140" spans="2:7" ht="14.25" customHeight="1">
      <c r="B140" s="646"/>
      <c r="C140" s="645" t="s">
        <v>1822</v>
      </c>
      <c r="D140" s="98" t="s">
        <v>23</v>
      </c>
      <c r="E140" s="98"/>
      <c r="F140" s="96">
        <v>20.94</v>
      </c>
      <c r="G140" s="129">
        <f t="shared" si="13"/>
        <v>20.94</v>
      </c>
    </row>
    <row r="141" spans="2:7" ht="14.25" customHeight="1">
      <c r="B141" s="646"/>
      <c r="C141" s="645" t="s">
        <v>1823</v>
      </c>
      <c r="D141" s="98" t="s">
        <v>25</v>
      </c>
      <c r="E141" s="98"/>
      <c r="F141" s="96">
        <v>22.11</v>
      </c>
      <c r="G141" s="129">
        <f t="shared" si="13"/>
        <v>22.11</v>
      </c>
    </row>
    <row r="142" spans="2:7" ht="14.25" customHeight="1">
      <c r="B142" s="646"/>
      <c r="C142" s="645" t="s">
        <v>1824</v>
      </c>
      <c r="D142" s="98" t="s">
        <v>26</v>
      </c>
      <c r="E142" s="98"/>
      <c r="F142" s="96">
        <v>32.19</v>
      </c>
      <c r="G142" s="129">
        <f t="shared" si="13"/>
        <v>32.19</v>
      </c>
    </row>
    <row r="143" spans="2:7" ht="14.25" customHeight="1" thickBot="1">
      <c r="B143" s="647"/>
      <c r="C143" s="648"/>
      <c r="D143" s="648"/>
      <c r="E143" s="648"/>
      <c r="F143" s="648"/>
      <c r="G143" s="663"/>
    </row>
    <row r="144" spans="2:7" ht="14.25" customHeight="1" thickBot="1">
      <c r="B144" s="45"/>
      <c r="C144" s="45"/>
      <c r="D144" s="45"/>
      <c r="E144" s="45"/>
      <c r="F144" s="90"/>
      <c r="G144" s="90"/>
    </row>
    <row r="145" spans="2:7" ht="14.25" customHeight="1">
      <c r="B145" s="18"/>
      <c r="C145" s="68"/>
      <c r="D145" s="68"/>
      <c r="E145" s="68"/>
      <c r="F145" s="68"/>
      <c r="G145" s="643"/>
    </row>
    <row r="146" spans="2:7" ht="14.25" customHeight="1">
      <c r="B146" s="1096" t="s">
        <v>1679</v>
      </c>
      <c r="C146" s="1097"/>
      <c r="D146" s="1097"/>
      <c r="E146" s="1097"/>
      <c r="F146" s="1097"/>
      <c r="G146" s="1098"/>
    </row>
    <row r="147" spans="2:7" ht="14.25" customHeight="1">
      <c r="B147" s="50"/>
      <c r="C147" s="667"/>
      <c r="D147" s="667"/>
      <c r="E147" s="667"/>
      <c r="F147" s="45"/>
      <c r="G147" s="668"/>
    </row>
    <row r="148" spans="2:7" ht="14.25" customHeight="1">
      <c r="B148" s="50"/>
      <c r="C148" s="667"/>
      <c r="D148" s="667"/>
      <c r="E148" s="667"/>
      <c r="F148" s="45"/>
      <c r="G148" s="668"/>
    </row>
    <row r="149" spans="2:7" ht="14.25" customHeight="1">
      <c r="B149" s="50"/>
      <c r="C149" s="667"/>
      <c r="D149" s="667"/>
      <c r="E149" s="667"/>
      <c r="F149" s="45"/>
      <c r="G149" s="668"/>
    </row>
    <row r="150" spans="2:7" ht="14.25" customHeight="1">
      <c r="B150" s="50"/>
      <c r="C150" s="667"/>
      <c r="D150" s="667"/>
      <c r="E150" s="667"/>
      <c r="F150" s="45"/>
      <c r="G150" s="668"/>
    </row>
    <row r="151" spans="2:7" ht="14.25" customHeight="1">
      <c r="B151" s="50"/>
      <c r="C151" s="667"/>
      <c r="D151" s="667"/>
      <c r="E151" s="667"/>
      <c r="F151" s="45"/>
      <c r="G151" s="668"/>
    </row>
    <row r="152" spans="2:7" ht="14.25" customHeight="1">
      <c r="B152" s="50"/>
      <c r="C152" s="667"/>
      <c r="D152" s="667"/>
      <c r="E152" s="667"/>
      <c r="F152" s="45"/>
      <c r="G152" s="668"/>
    </row>
    <row r="153" spans="2:7" ht="14.25" customHeight="1">
      <c r="B153" s="50"/>
      <c r="C153" s="667"/>
      <c r="D153" s="667"/>
      <c r="E153" s="667"/>
      <c r="F153" s="45"/>
      <c r="G153" s="668"/>
    </row>
    <row r="154" spans="2:7" ht="14.25" customHeight="1">
      <c r="B154" s="50"/>
      <c r="C154" s="667"/>
      <c r="D154" s="667"/>
      <c r="E154" s="667"/>
      <c r="F154" s="45"/>
      <c r="G154" s="668"/>
    </row>
    <row r="155" spans="2:7" ht="15.95" customHeight="1">
      <c r="B155" s="50"/>
      <c r="C155" s="667"/>
      <c r="D155" s="667"/>
      <c r="E155" s="667"/>
      <c r="F155" s="45"/>
      <c r="G155" s="668"/>
    </row>
    <row r="156" spans="2:7" ht="14.25" customHeight="1">
      <c r="B156" s="50"/>
      <c r="C156" s="667"/>
      <c r="D156" s="667"/>
      <c r="E156" s="667"/>
      <c r="F156" s="45"/>
      <c r="G156" s="668"/>
    </row>
    <row r="157" spans="2:7" ht="14.25" customHeight="1">
      <c r="B157" s="50"/>
      <c r="C157" s="667"/>
      <c r="D157" s="667"/>
      <c r="E157" s="667"/>
      <c r="F157" s="45"/>
      <c r="G157" s="668"/>
    </row>
    <row r="158" spans="2:7" ht="14.25" customHeight="1">
      <c r="B158" s="50"/>
      <c r="C158" s="667"/>
      <c r="D158" s="667"/>
      <c r="E158" s="667"/>
      <c r="F158" s="45"/>
      <c r="G158" s="668"/>
    </row>
    <row r="159" spans="2:7" ht="14.25" customHeight="1">
      <c r="B159" s="50"/>
      <c r="C159" s="667"/>
      <c r="D159" s="667"/>
      <c r="E159" s="667"/>
      <c r="F159" s="45"/>
      <c r="G159" s="668"/>
    </row>
    <row r="160" spans="2:7" ht="14.25" customHeight="1">
      <c r="B160" s="50"/>
      <c r="C160" s="667"/>
      <c r="D160" s="667"/>
      <c r="E160" s="667"/>
      <c r="F160" s="45"/>
      <c r="G160" s="668"/>
    </row>
    <row r="161" spans="2:7" ht="14.25" customHeight="1">
      <c r="B161" s="50"/>
      <c r="C161" s="667"/>
      <c r="D161" s="667"/>
      <c r="E161" s="667"/>
      <c r="F161" s="45"/>
      <c r="G161" s="668"/>
    </row>
    <row r="162" spans="2:7" ht="14.25" customHeight="1" thickBot="1">
      <c r="B162" s="52"/>
      <c r="C162" s="70"/>
      <c r="D162" s="70"/>
      <c r="E162" s="70"/>
      <c r="F162" s="70"/>
      <c r="G162" s="669"/>
    </row>
  </sheetData>
  <mergeCells count="8">
    <mergeCell ref="B146:G146"/>
    <mergeCell ref="B2:G2"/>
    <mergeCell ref="B3:B5"/>
    <mergeCell ref="C3:C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List14">
    <tabColor theme="1" tint="0.499984740745262"/>
    <pageSetUpPr autoPageBreaks="0"/>
  </sheetPr>
  <dimension ref="B1:G15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140625" style="187" customWidth="1"/>
    <col min="2" max="2" width="45.7109375" style="184" customWidth="1"/>
    <col min="3" max="3" width="15.7109375" style="187" customWidth="1"/>
    <col min="4" max="4" width="16.42578125" style="186" customWidth="1"/>
    <col min="5" max="5" width="14.7109375" style="188" customWidth="1"/>
    <col min="6" max="6" width="14.7109375" style="336" customWidth="1"/>
    <col min="7" max="7" width="2" style="187" customWidth="1"/>
    <col min="8" max="16384" width="9.140625" style="187"/>
  </cols>
  <sheetData>
    <row r="1" spans="2:7" ht="12.75" customHeight="1"/>
    <row r="2" spans="2:7" ht="20.85" customHeight="1">
      <c r="B2" s="1103" t="s">
        <v>1672</v>
      </c>
      <c r="C2" s="1103"/>
      <c r="D2" s="1103"/>
      <c r="E2" s="1103"/>
      <c r="F2" s="1103"/>
    </row>
    <row r="3" spans="2:7" ht="14.25" customHeight="1">
      <c r="B3" s="1104" t="s">
        <v>1460</v>
      </c>
      <c r="C3" s="960" t="s">
        <v>1461</v>
      </c>
      <c r="D3" s="1090" t="s">
        <v>1601</v>
      </c>
      <c r="E3" s="1093" t="s">
        <v>1462</v>
      </c>
      <c r="F3" s="963" t="s">
        <v>1491</v>
      </c>
    </row>
    <row r="4" spans="2:7" ht="14.25" customHeight="1">
      <c r="B4" s="1105"/>
      <c r="C4" s="961"/>
      <c r="D4" s="1091"/>
      <c r="E4" s="1094"/>
      <c r="F4" s="964"/>
    </row>
    <row r="5" spans="2:7" ht="14.25" customHeight="1">
      <c r="B5" s="1106"/>
      <c r="C5" s="962"/>
      <c r="D5" s="1092"/>
      <c r="E5" s="1095"/>
      <c r="F5" s="635">
        <f>'DISCOUNT CARD'!J16</f>
        <v>0</v>
      </c>
    </row>
    <row r="6" spans="2:7" ht="14.25" customHeight="1">
      <c r="B6" s="541"/>
      <c r="C6" s="569"/>
      <c r="D6" s="570"/>
      <c r="E6" s="571"/>
      <c r="F6" s="125"/>
    </row>
    <row r="7" spans="2:7" ht="14.25" customHeight="1">
      <c r="B7" s="1102" t="s">
        <v>1676</v>
      </c>
      <c r="C7" s="1102"/>
      <c r="D7" s="1102"/>
      <c r="E7" s="1102"/>
      <c r="F7" s="1102"/>
    </row>
    <row r="8" spans="2:7" ht="14.25" customHeight="1" thickBot="1">
      <c r="B8" s="441"/>
      <c r="C8" s="441"/>
      <c r="D8" s="441"/>
      <c r="E8" s="441"/>
      <c r="F8" s="441"/>
      <c r="G8" s="257"/>
    </row>
    <row r="9" spans="2:7" ht="14.25" customHeight="1">
      <c r="B9" s="562"/>
      <c r="C9" s="444"/>
      <c r="D9" s="444"/>
      <c r="E9" s="444"/>
      <c r="F9" s="572"/>
      <c r="G9" s="257"/>
    </row>
    <row r="10" spans="2:7" ht="14.25" customHeight="1">
      <c r="B10" s="430"/>
      <c r="C10" s="193">
        <v>302020</v>
      </c>
      <c r="D10" s="194" t="s">
        <v>137</v>
      </c>
      <c r="E10" s="263">
        <v>1.7245127580567317</v>
      </c>
      <c r="F10" s="264">
        <f>E10*(100-$F$5)/100</f>
        <v>1.7245127580567317</v>
      </c>
      <c r="G10" s="257"/>
    </row>
    <row r="11" spans="2:7" ht="14.25" customHeight="1">
      <c r="B11" s="558" t="s">
        <v>1673</v>
      </c>
      <c r="C11" s="198">
        <v>302520</v>
      </c>
      <c r="D11" s="199" t="s">
        <v>155</v>
      </c>
      <c r="E11" s="265">
        <v>1.7245127580567317</v>
      </c>
      <c r="F11" s="266">
        <f t="shared" ref="F11:F73" si="0">E11*(100-$F$5)/100</f>
        <v>1.7245127580567317</v>
      </c>
      <c r="G11" s="257"/>
    </row>
    <row r="12" spans="2:7" ht="14.25" customHeight="1">
      <c r="B12" s="423"/>
      <c r="C12" s="198">
        <v>302525</v>
      </c>
      <c r="D12" s="199" t="s">
        <v>19</v>
      </c>
      <c r="E12" s="265">
        <v>1.7245127580567317</v>
      </c>
      <c r="F12" s="266">
        <f t="shared" si="0"/>
        <v>1.7245127580567317</v>
      </c>
      <c r="G12" s="257"/>
    </row>
    <row r="13" spans="2:7" ht="14.25" customHeight="1">
      <c r="B13" s="192"/>
      <c r="C13" s="198">
        <v>303220</v>
      </c>
      <c r="D13" s="199" t="s">
        <v>20</v>
      </c>
      <c r="E13" s="265">
        <v>2.4671861356140097</v>
      </c>
      <c r="F13" s="266">
        <f t="shared" si="0"/>
        <v>2.4671861356140097</v>
      </c>
      <c r="G13" s="257"/>
    </row>
    <row r="14" spans="2:7" ht="14.25" customHeight="1">
      <c r="B14" s="202"/>
      <c r="C14" s="198">
        <v>303225</v>
      </c>
      <c r="D14" s="199" t="s">
        <v>21</v>
      </c>
      <c r="E14" s="265">
        <v>2.4671861356140097</v>
      </c>
      <c r="F14" s="266">
        <f t="shared" si="0"/>
        <v>2.4671861356140097</v>
      </c>
      <c r="G14" s="257"/>
    </row>
    <row r="15" spans="2:7" ht="14.25" customHeight="1">
      <c r="B15" s="202"/>
      <c r="C15" s="198">
        <v>304020</v>
      </c>
      <c r="D15" s="199" t="s">
        <v>227</v>
      </c>
      <c r="E15" s="265">
        <v>2.6685890854600514</v>
      </c>
      <c r="F15" s="266">
        <f t="shared" si="0"/>
        <v>2.6685890854600514</v>
      </c>
      <c r="G15" s="257"/>
    </row>
    <row r="16" spans="2:7" ht="14.25" customHeight="1">
      <c r="B16" s="202"/>
      <c r="C16" s="198">
        <v>304025</v>
      </c>
      <c r="D16" s="199" t="s">
        <v>228</v>
      </c>
      <c r="E16" s="265">
        <v>2.6685890854600514</v>
      </c>
      <c r="F16" s="266">
        <f t="shared" si="0"/>
        <v>2.6685890854600514</v>
      </c>
      <c r="G16" s="257"/>
    </row>
    <row r="17" spans="2:7" ht="14.25" customHeight="1">
      <c r="B17" s="202"/>
      <c r="C17" s="198">
        <v>304032</v>
      </c>
      <c r="D17" s="199" t="s">
        <v>360</v>
      </c>
      <c r="E17" s="265">
        <v>2.6685890854600514</v>
      </c>
      <c r="F17" s="266">
        <f t="shared" si="0"/>
        <v>2.6685890854600514</v>
      </c>
      <c r="G17" s="257"/>
    </row>
    <row r="18" spans="2:7" ht="14.25" customHeight="1">
      <c r="B18" s="202"/>
      <c r="C18" s="198">
        <v>305020</v>
      </c>
      <c r="D18" s="199" t="s">
        <v>229</v>
      </c>
      <c r="E18" s="265">
        <v>2.9832811945944915</v>
      </c>
      <c r="F18" s="266">
        <f t="shared" si="0"/>
        <v>2.9832811945944915</v>
      </c>
      <c r="G18" s="257"/>
    </row>
    <row r="19" spans="2:7" ht="14.25" customHeight="1">
      <c r="B19" s="202"/>
      <c r="C19" s="198">
        <v>305025</v>
      </c>
      <c r="D19" s="199" t="s">
        <v>230</v>
      </c>
      <c r="E19" s="265">
        <v>2.9832811945944915</v>
      </c>
      <c r="F19" s="266">
        <f t="shared" si="0"/>
        <v>2.9832811945944915</v>
      </c>
      <c r="G19" s="257"/>
    </row>
    <row r="20" spans="2:7" ht="14.25" customHeight="1">
      <c r="B20" s="202"/>
      <c r="C20" s="198">
        <v>305032</v>
      </c>
      <c r="D20" s="199" t="s">
        <v>24</v>
      </c>
      <c r="E20" s="265">
        <v>2.9832811945944915</v>
      </c>
      <c r="F20" s="266">
        <f>E20*(100-$F$5)/100</f>
        <v>2.9832811945944915</v>
      </c>
      <c r="G20" s="257"/>
    </row>
    <row r="21" spans="2:7" ht="14.25" customHeight="1">
      <c r="B21" s="202"/>
      <c r="C21" s="198">
        <v>305040</v>
      </c>
      <c r="D21" s="199" t="s">
        <v>397</v>
      </c>
      <c r="E21" s="265">
        <v>2.9832811945944915</v>
      </c>
      <c r="F21" s="266">
        <f>E21*(100-$F$5)/100</f>
        <v>2.9832811945944915</v>
      </c>
      <c r="G21" s="257"/>
    </row>
    <row r="22" spans="2:7" ht="14.25" customHeight="1" thickBot="1">
      <c r="B22" s="228"/>
      <c r="C22" s="229"/>
      <c r="D22" s="230"/>
      <c r="E22" s="346"/>
      <c r="F22" s="303"/>
      <c r="G22" s="257"/>
    </row>
    <row r="23" spans="2:7" ht="14.25" customHeight="1" thickBot="1">
      <c r="B23" s="233"/>
      <c r="C23" s="234"/>
      <c r="D23" s="235"/>
      <c r="E23" s="353"/>
      <c r="F23" s="522"/>
      <c r="G23" s="257"/>
    </row>
    <row r="24" spans="2:7" ht="14.25" customHeight="1">
      <c r="B24" s="191"/>
      <c r="C24" s="217"/>
      <c r="D24" s="218"/>
      <c r="E24" s="526"/>
      <c r="F24" s="527"/>
      <c r="G24" s="257"/>
    </row>
    <row r="25" spans="2:7" ht="14.25" customHeight="1">
      <c r="B25" s="430"/>
      <c r="C25" s="193">
        <v>306320</v>
      </c>
      <c r="D25" s="194" t="s">
        <v>231</v>
      </c>
      <c r="E25" s="263">
        <v>3.9651205750939447</v>
      </c>
      <c r="F25" s="264">
        <f>E25*(100-$F$5)/100</f>
        <v>3.9651205750939447</v>
      </c>
      <c r="G25" s="257"/>
    </row>
    <row r="26" spans="2:7" ht="14.25" customHeight="1">
      <c r="B26" s="558" t="s">
        <v>1674</v>
      </c>
      <c r="C26" s="198">
        <v>306325</v>
      </c>
      <c r="D26" s="199" t="s">
        <v>232</v>
      </c>
      <c r="E26" s="265">
        <v>3.9651205750939447</v>
      </c>
      <c r="F26" s="266">
        <f t="shared" si="0"/>
        <v>3.9651205750939447</v>
      </c>
      <c r="G26" s="257"/>
    </row>
    <row r="27" spans="2:7" ht="14.25" customHeight="1">
      <c r="B27" s="423"/>
      <c r="C27" s="198">
        <v>306332</v>
      </c>
      <c r="D27" s="199" t="s">
        <v>175</v>
      </c>
      <c r="E27" s="265">
        <v>4.3679264747860271</v>
      </c>
      <c r="F27" s="266">
        <f t="shared" si="0"/>
        <v>4.3679264747860271</v>
      </c>
      <c r="G27" s="257"/>
    </row>
    <row r="28" spans="2:7" ht="14.25" customHeight="1">
      <c r="B28" s="192"/>
      <c r="C28" s="198">
        <v>306340</v>
      </c>
      <c r="D28" s="199" t="s">
        <v>398</v>
      </c>
      <c r="E28" s="265">
        <v>4.3679264747860271</v>
      </c>
      <c r="F28" s="266">
        <f t="shared" si="0"/>
        <v>4.3679264747860271</v>
      </c>
      <c r="G28" s="257"/>
    </row>
    <row r="29" spans="2:7" ht="14.25" customHeight="1">
      <c r="B29" s="192"/>
      <c r="C29" s="198">
        <v>306350</v>
      </c>
      <c r="D29" s="199" t="s">
        <v>399</v>
      </c>
      <c r="E29" s="265">
        <v>4.7581446901127329</v>
      </c>
      <c r="F29" s="266">
        <f t="shared" si="0"/>
        <v>4.7581446901127329</v>
      </c>
      <c r="G29" s="257"/>
    </row>
    <row r="30" spans="2:7" ht="14.25" customHeight="1">
      <c r="B30" s="202"/>
      <c r="C30" s="198">
        <v>307520</v>
      </c>
      <c r="D30" s="199" t="s">
        <v>233</v>
      </c>
      <c r="E30" s="265">
        <v>6.5581835543617286</v>
      </c>
      <c r="F30" s="266">
        <f t="shared" si="0"/>
        <v>6.5581835543617286</v>
      </c>
      <c r="G30" s="257"/>
    </row>
    <row r="31" spans="2:7" ht="14.25" customHeight="1">
      <c r="B31" s="202"/>
      <c r="C31" s="198">
        <v>307525</v>
      </c>
      <c r="D31" s="199" t="s">
        <v>234</v>
      </c>
      <c r="E31" s="265">
        <v>6.5581835543617286</v>
      </c>
      <c r="F31" s="266">
        <f t="shared" si="0"/>
        <v>6.5581835543617286</v>
      </c>
      <c r="G31" s="456"/>
    </row>
    <row r="32" spans="2:7" ht="14.25" customHeight="1">
      <c r="B32" s="202"/>
      <c r="C32" s="198">
        <v>307532</v>
      </c>
      <c r="D32" s="199" t="s">
        <v>235</v>
      </c>
      <c r="E32" s="265">
        <v>6.5581835543617286</v>
      </c>
      <c r="F32" s="266">
        <f t="shared" si="0"/>
        <v>6.5581835543617286</v>
      </c>
      <c r="G32" s="257"/>
    </row>
    <row r="33" spans="2:7" ht="14.25" customHeight="1">
      <c r="B33" s="202"/>
      <c r="C33" s="198">
        <v>307540</v>
      </c>
      <c r="D33" s="199" t="s">
        <v>400</v>
      </c>
      <c r="E33" s="265">
        <v>6.5581835543617286</v>
      </c>
      <c r="F33" s="266">
        <f t="shared" si="0"/>
        <v>6.5581835543617286</v>
      </c>
      <c r="G33" s="257"/>
    </row>
    <row r="34" spans="2:7" ht="14.25" customHeight="1">
      <c r="B34" s="202"/>
      <c r="C34" s="198">
        <v>307550</v>
      </c>
      <c r="D34" s="199" t="s">
        <v>401</v>
      </c>
      <c r="E34" s="265">
        <v>6.5581835543617286</v>
      </c>
      <c r="F34" s="266">
        <f t="shared" si="0"/>
        <v>6.5581835543617286</v>
      </c>
      <c r="G34" s="257"/>
    </row>
    <row r="35" spans="2:7" ht="14.25" customHeight="1">
      <c r="B35" s="202"/>
      <c r="C35" s="198">
        <v>307563</v>
      </c>
      <c r="D35" s="199" t="s">
        <v>236</v>
      </c>
      <c r="E35" s="265">
        <v>6.5581835543617286</v>
      </c>
      <c r="F35" s="266">
        <f t="shared" si="0"/>
        <v>6.5581835543617286</v>
      </c>
      <c r="G35" s="257"/>
    </row>
    <row r="36" spans="2:7" ht="14.25" customHeight="1">
      <c r="B36" s="202"/>
      <c r="C36" s="198">
        <v>309020</v>
      </c>
      <c r="D36" s="199" t="s">
        <v>237</v>
      </c>
      <c r="E36" s="265">
        <v>8.3582224186107279</v>
      </c>
      <c r="F36" s="266">
        <f t="shared" si="0"/>
        <v>8.3582224186107279</v>
      </c>
      <c r="G36" s="257"/>
    </row>
    <row r="37" spans="2:7" ht="14.25" customHeight="1">
      <c r="B37" s="202"/>
      <c r="C37" s="198">
        <v>309025</v>
      </c>
      <c r="D37" s="199" t="s">
        <v>238</v>
      </c>
      <c r="E37" s="265">
        <v>8.3582224186107279</v>
      </c>
      <c r="F37" s="266">
        <f t="shared" si="0"/>
        <v>8.3582224186107279</v>
      </c>
      <c r="G37" s="257"/>
    </row>
    <row r="38" spans="2:7" ht="14.25" customHeight="1">
      <c r="B38" s="202"/>
      <c r="C38" s="198">
        <v>309032</v>
      </c>
      <c r="D38" s="199" t="s">
        <v>239</v>
      </c>
      <c r="E38" s="265">
        <v>8.3582224186107279</v>
      </c>
      <c r="F38" s="266">
        <f t="shared" si="0"/>
        <v>8.3582224186107279</v>
      </c>
      <c r="G38" s="257"/>
    </row>
    <row r="39" spans="2:7" ht="14.25" customHeight="1">
      <c r="B39" s="202"/>
      <c r="C39" s="198">
        <v>309040</v>
      </c>
      <c r="D39" s="199" t="s">
        <v>402</v>
      </c>
      <c r="E39" s="265">
        <v>8.3582224186107279</v>
      </c>
      <c r="F39" s="266">
        <f t="shared" si="0"/>
        <v>8.3582224186107279</v>
      </c>
      <c r="G39" s="257"/>
    </row>
    <row r="40" spans="2:7" ht="14.25" customHeight="1">
      <c r="B40" s="202"/>
      <c r="C40" s="198">
        <v>309050</v>
      </c>
      <c r="D40" s="199" t="s">
        <v>154</v>
      </c>
      <c r="E40" s="265">
        <v>8.3582224186107279</v>
      </c>
      <c r="F40" s="266">
        <f t="shared" si="0"/>
        <v>8.3582224186107279</v>
      </c>
      <c r="G40" s="257"/>
    </row>
    <row r="41" spans="2:7" ht="14.25" customHeight="1">
      <c r="B41" s="202"/>
      <c r="C41" s="198">
        <v>309063</v>
      </c>
      <c r="D41" s="199" t="s">
        <v>240</v>
      </c>
      <c r="E41" s="265">
        <v>8.3582224186107279</v>
      </c>
      <c r="F41" s="266">
        <f t="shared" si="0"/>
        <v>8.3582224186107279</v>
      </c>
      <c r="G41" s="257"/>
    </row>
    <row r="42" spans="2:7" ht="14.25" customHeight="1">
      <c r="B42" s="202"/>
      <c r="C42" s="198">
        <v>301120</v>
      </c>
      <c r="D42" s="199" t="s">
        <v>241</v>
      </c>
      <c r="E42" s="265">
        <v>9.7428676988022644</v>
      </c>
      <c r="F42" s="266">
        <f t="shared" si="0"/>
        <v>9.7428676988022644</v>
      </c>
      <c r="G42" s="257"/>
    </row>
    <row r="43" spans="2:7" ht="14.25" customHeight="1">
      <c r="B43" s="202"/>
      <c r="C43" s="198">
        <v>301125</v>
      </c>
      <c r="D43" s="199" t="s">
        <v>242</v>
      </c>
      <c r="E43" s="265">
        <v>9.7428676988022644</v>
      </c>
      <c r="F43" s="266">
        <f t="shared" si="0"/>
        <v>9.7428676988022644</v>
      </c>
      <c r="G43" s="257"/>
    </row>
    <row r="44" spans="2:7" ht="14.25" customHeight="1">
      <c r="B44" s="202"/>
      <c r="C44" s="198">
        <v>301132</v>
      </c>
      <c r="D44" s="199" t="s">
        <v>243</v>
      </c>
      <c r="E44" s="265">
        <v>9.7428676988022644</v>
      </c>
      <c r="F44" s="266">
        <f t="shared" si="0"/>
        <v>9.7428676988022644</v>
      </c>
      <c r="G44" s="257"/>
    </row>
    <row r="45" spans="2:7" ht="14.25" customHeight="1">
      <c r="B45" s="202"/>
      <c r="C45" s="198">
        <v>301140</v>
      </c>
      <c r="D45" s="199" t="s">
        <v>403</v>
      </c>
      <c r="E45" s="265">
        <v>9.7428676988022644</v>
      </c>
      <c r="F45" s="266">
        <f t="shared" si="0"/>
        <v>9.7428676988022644</v>
      </c>
      <c r="G45" s="257"/>
    </row>
    <row r="46" spans="2:7" ht="14.25" customHeight="1">
      <c r="B46" s="202"/>
      <c r="C46" s="198">
        <v>301150</v>
      </c>
      <c r="D46" s="199" t="s">
        <v>156</v>
      </c>
      <c r="E46" s="265">
        <v>9.7428676988022644</v>
      </c>
      <c r="F46" s="266">
        <f t="shared" si="0"/>
        <v>9.7428676988022644</v>
      </c>
      <c r="G46" s="257"/>
    </row>
    <row r="47" spans="2:7" ht="14.25" customHeight="1">
      <c r="B47" s="202"/>
      <c r="C47" s="198">
        <v>301163</v>
      </c>
      <c r="D47" s="199" t="s">
        <v>157</v>
      </c>
      <c r="E47" s="265">
        <v>9.7428676988022644</v>
      </c>
      <c r="F47" s="266">
        <f t="shared" si="0"/>
        <v>9.7428676988022644</v>
      </c>
      <c r="G47" s="257"/>
    </row>
    <row r="48" spans="2:7" ht="14.25" customHeight="1">
      <c r="B48" s="202"/>
      <c r="C48" s="198">
        <v>301175</v>
      </c>
      <c r="D48" s="199" t="s">
        <v>244</v>
      </c>
      <c r="E48" s="265">
        <v>9.7428676988022644</v>
      </c>
      <c r="F48" s="266">
        <f t="shared" si="0"/>
        <v>9.7428676988022644</v>
      </c>
      <c r="G48" s="257"/>
    </row>
    <row r="49" spans="2:7" ht="14.25" customHeight="1">
      <c r="B49" s="202"/>
      <c r="C49" s="198">
        <v>301190</v>
      </c>
      <c r="D49" s="199" t="s">
        <v>245</v>
      </c>
      <c r="E49" s="265">
        <v>9.7468840027632027</v>
      </c>
      <c r="F49" s="266">
        <f t="shared" si="0"/>
        <v>9.7468840027632027</v>
      </c>
      <c r="G49" s="257"/>
    </row>
    <row r="50" spans="2:7" ht="14.25" customHeight="1">
      <c r="B50" s="202"/>
      <c r="C50" s="198">
        <v>301220</v>
      </c>
      <c r="D50" s="199" t="s">
        <v>246</v>
      </c>
      <c r="E50" s="265">
        <v>17.723459586451657</v>
      </c>
      <c r="F50" s="266">
        <f t="shared" si="0"/>
        <v>17.723459586451657</v>
      </c>
      <c r="G50" s="257"/>
    </row>
    <row r="51" spans="2:7" ht="14.25" customHeight="1">
      <c r="B51" s="202"/>
      <c r="C51" s="198">
        <v>301225</v>
      </c>
      <c r="D51" s="199" t="s">
        <v>247</v>
      </c>
      <c r="E51" s="265">
        <v>17.723459586451657</v>
      </c>
      <c r="F51" s="266">
        <f t="shared" si="0"/>
        <v>17.723459586451657</v>
      </c>
      <c r="G51" s="257"/>
    </row>
    <row r="52" spans="2:7" ht="14.25" customHeight="1">
      <c r="B52" s="202"/>
      <c r="C52" s="198">
        <v>301232</v>
      </c>
      <c r="D52" s="199" t="s">
        <v>248</v>
      </c>
      <c r="E52" s="265">
        <v>17.723459586451657</v>
      </c>
      <c r="F52" s="266">
        <f t="shared" si="0"/>
        <v>17.723459586451657</v>
      </c>
      <c r="G52" s="257"/>
    </row>
    <row r="53" spans="2:7" ht="14.25" customHeight="1">
      <c r="B53" s="202"/>
      <c r="C53" s="198">
        <v>301240</v>
      </c>
      <c r="D53" s="199" t="s">
        <v>404</v>
      </c>
      <c r="E53" s="265">
        <v>17.723459586451657</v>
      </c>
      <c r="F53" s="266">
        <f t="shared" si="0"/>
        <v>17.723459586451657</v>
      </c>
      <c r="G53" s="257"/>
    </row>
    <row r="54" spans="2:7" ht="14.25" customHeight="1">
      <c r="B54" s="202"/>
      <c r="C54" s="198">
        <v>301250</v>
      </c>
      <c r="D54" s="199" t="s">
        <v>405</v>
      </c>
      <c r="E54" s="265">
        <v>17.723459586451657</v>
      </c>
      <c r="F54" s="266">
        <f>E54*(100-$F$5)/100</f>
        <v>17.723459586451657</v>
      </c>
      <c r="G54" s="257"/>
    </row>
    <row r="55" spans="2:7" ht="14.25" customHeight="1">
      <c r="B55" s="202"/>
      <c r="C55" s="198">
        <v>301263</v>
      </c>
      <c r="D55" s="199" t="s">
        <v>249</v>
      </c>
      <c r="E55" s="265">
        <v>17.723459586451657</v>
      </c>
      <c r="F55" s="266">
        <f t="shared" si="0"/>
        <v>17.723459586451657</v>
      </c>
      <c r="G55" s="257"/>
    </row>
    <row r="56" spans="2:7" ht="14.25" customHeight="1">
      <c r="B56" s="202"/>
      <c r="C56" s="198">
        <v>301290</v>
      </c>
      <c r="D56" s="199" t="s">
        <v>250</v>
      </c>
      <c r="E56" s="265">
        <v>20.140294984604164</v>
      </c>
      <c r="F56" s="266">
        <f t="shared" si="0"/>
        <v>20.140294984604164</v>
      </c>
      <c r="G56" s="257"/>
    </row>
    <row r="57" spans="2:7" ht="14.25" customHeight="1">
      <c r="B57" s="202"/>
      <c r="C57" s="198">
        <v>301211</v>
      </c>
      <c r="D57" s="199" t="s">
        <v>251</v>
      </c>
      <c r="E57" s="265">
        <v>20.140294984604164</v>
      </c>
      <c r="F57" s="266">
        <f t="shared" si="0"/>
        <v>20.140294984604164</v>
      </c>
      <c r="G57" s="257"/>
    </row>
    <row r="58" spans="2:7" ht="14.25" customHeight="1" thickBot="1">
      <c r="B58" s="228"/>
      <c r="C58" s="229"/>
      <c r="D58" s="230"/>
      <c r="E58" s="346"/>
      <c r="F58" s="303"/>
      <c r="G58" s="257"/>
    </row>
    <row r="59" spans="2:7" ht="14.25" customHeight="1" thickBot="1">
      <c r="B59" s="233"/>
      <c r="C59" s="234"/>
      <c r="D59" s="235"/>
      <c r="E59" s="353"/>
      <c r="F59" s="522"/>
      <c r="G59" s="257"/>
    </row>
    <row r="60" spans="2:7" ht="14.25" customHeight="1">
      <c r="B60" s="191"/>
      <c r="C60" s="217"/>
      <c r="D60" s="218"/>
      <c r="E60" s="526"/>
      <c r="F60" s="527"/>
      <c r="G60" s="257"/>
    </row>
    <row r="61" spans="2:7" ht="14.25" customHeight="1">
      <c r="B61" s="430"/>
      <c r="C61" s="193">
        <v>301425</v>
      </c>
      <c r="D61" s="194" t="s">
        <v>406</v>
      </c>
      <c r="E61" s="263">
        <v>20.882968362161442</v>
      </c>
      <c r="F61" s="264">
        <f>E61*(100-$F$5)/100</f>
        <v>20.882968362161442</v>
      </c>
      <c r="G61" s="257"/>
    </row>
    <row r="62" spans="2:7" ht="14.25" customHeight="1">
      <c r="B62" s="558" t="s">
        <v>1675</v>
      </c>
      <c r="C62" s="198">
        <v>301432</v>
      </c>
      <c r="D62" s="199" t="s">
        <v>252</v>
      </c>
      <c r="E62" s="265">
        <v>20.882968362161442</v>
      </c>
      <c r="F62" s="266">
        <f>E62*(100-$F$5)/100</f>
        <v>20.882968362161442</v>
      </c>
      <c r="G62" s="257"/>
    </row>
    <row r="63" spans="2:7" ht="14.25" customHeight="1">
      <c r="B63" s="423"/>
      <c r="C63" s="198">
        <v>301440</v>
      </c>
      <c r="D63" s="199" t="s">
        <v>407</v>
      </c>
      <c r="E63" s="265">
        <v>20.882968362161442</v>
      </c>
      <c r="F63" s="266">
        <f t="shared" si="0"/>
        <v>20.882968362161442</v>
      </c>
      <c r="G63" s="257"/>
    </row>
    <row r="64" spans="2:7" ht="14.25" customHeight="1">
      <c r="B64" s="423"/>
      <c r="C64" s="198">
        <v>301450</v>
      </c>
      <c r="D64" s="199" t="s">
        <v>408</v>
      </c>
      <c r="E64" s="265">
        <v>20.882968362161442</v>
      </c>
      <c r="F64" s="266">
        <f t="shared" si="0"/>
        <v>20.882968362161442</v>
      </c>
      <c r="G64" s="257"/>
    </row>
    <row r="65" spans="2:7" ht="14.25" customHeight="1">
      <c r="B65" s="192"/>
      <c r="C65" s="198">
        <v>301463</v>
      </c>
      <c r="D65" s="199" t="s">
        <v>253</v>
      </c>
      <c r="E65" s="265">
        <v>20.882968362161442</v>
      </c>
      <c r="F65" s="266">
        <f t="shared" si="0"/>
        <v>20.882968362161442</v>
      </c>
      <c r="G65" s="257"/>
    </row>
    <row r="66" spans="2:7" ht="14.25" customHeight="1">
      <c r="B66" s="202"/>
      <c r="C66" s="198">
        <v>301490</v>
      </c>
      <c r="D66" s="199" t="s">
        <v>254</v>
      </c>
      <c r="E66" s="265">
        <v>26.383786429831456</v>
      </c>
      <c r="F66" s="266">
        <f t="shared" si="0"/>
        <v>26.383786429831456</v>
      </c>
      <c r="G66" s="257"/>
    </row>
    <row r="67" spans="2:7" ht="14.25" customHeight="1">
      <c r="B67" s="202"/>
      <c r="C67" s="198">
        <v>301620</v>
      </c>
      <c r="D67" s="199" t="s">
        <v>255</v>
      </c>
      <c r="E67" s="265">
        <v>29.241190780772168</v>
      </c>
      <c r="F67" s="266">
        <f t="shared" si="0"/>
        <v>29.241190780772168</v>
      </c>
      <c r="G67" s="257"/>
    </row>
    <row r="68" spans="2:7" ht="14.25" customHeight="1">
      <c r="B68" s="202"/>
      <c r="C68" s="198">
        <v>301625</v>
      </c>
      <c r="D68" s="199" t="s">
        <v>256</v>
      </c>
      <c r="E68" s="265">
        <v>29.241190780772168</v>
      </c>
      <c r="F68" s="266">
        <f t="shared" si="0"/>
        <v>29.241190780772168</v>
      </c>
      <c r="G68" s="257"/>
    </row>
    <row r="69" spans="2:7" ht="14.25" customHeight="1">
      <c r="B69" s="202"/>
      <c r="C69" s="198">
        <v>301632</v>
      </c>
      <c r="D69" s="199" t="s">
        <v>257</v>
      </c>
      <c r="E69" s="265">
        <v>29.241190780772168</v>
      </c>
      <c r="F69" s="266">
        <f t="shared" si="0"/>
        <v>29.241190780772168</v>
      </c>
      <c r="G69" s="257"/>
    </row>
    <row r="70" spans="2:7" ht="14.25" customHeight="1">
      <c r="B70" s="202"/>
      <c r="C70" s="198">
        <v>301640</v>
      </c>
      <c r="D70" s="199" t="s">
        <v>409</v>
      </c>
      <c r="E70" s="265">
        <v>29.241190780772168</v>
      </c>
      <c r="F70" s="266">
        <f t="shared" si="0"/>
        <v>29.241190780772168</v>
      </c>
      <c r="G70" s="257"/>
    </row>
    <row r="71" spans="2:7" ht="14.25" customHeight="1">
      <c r="B71" s="202"/>
      <c r="C71" s="198">
        <v>301650</v>
      </c>
      <c r="D71" s="199" t="s">
        <v>410</v>
      </c>
      <c r="E71" s="265">
        <v>29.241190780772168</v>
      </c>
      <c r="F71" s="266">
        <f t="shared" si="0"/>
        <v>29.241190780772168</v>
      </c>
      <c r="G71" s="257"/>
    </row>
    <row r="72" spans="2:7" ht="14.25" customHeight="1">
      <c r="B72" s="202"/>
      <c r="C72" s="198">
        <v>301663</v>
      </c>
      <c r="D72" s="199" t="s">
        <v>258</v>
      </c>
      <c r="E72" s="265">
        <v>29.241190780772168</v>
      </c>
      <c r="F72" s="266">
        <f t="shared" si="0"/>
        <v>29.241190780772168</v>
      </c>
      <c r="G72" s="257"/>
    </row>
    <row r="73" spans="2:7" ht="14.25" customHeight="1">
      <c r="B73" s="202"/>
      <c r="C73" s="198">
        <v>301611</v>
      </c>
      <c r="D73" s="199" t="s">
        <v>260</v>
      </c>
      <c r="E73" s="265">
        <v>34.326615264384721</v>
      </c>
      <c r="F73" s="266">
        <f t="shared" si="0"/>
        <v>34.326615264384721</v>
      </c>
      <c r="G73" s="257"/>
    </row>
    <row r="74" spans="2:7" ht="14.25" customHeight="1">
      <c r="B74" s="202"/>
      <c r="C74" s="238">
        <v>302025</v>
      </c>
      <c r="D74" s="239" t="s">
        <v>411</v>
      </c>
      <c r="E74" s="294" t="s">
        <v>1459</v>
      </c>
      <c r="F74" s="295" t="s">
        <v>1459</v>
      </c>
      <c r="G74" s="257"/>
    </row>
    <row r="75" spans="2:7" ht="14.25" customHeight="1">
      <c r="B75" s="202"/>
      <c r="C75" s="238">
        <v>302032</v>
      </c>
      <c r="D75" s="239" t="s">
        <v>261</v>
      </c>
      <c r="E75" s="294" t="s">
        <v>1459</v>
      </c>
      <c r="F75" s="295" t="s">
        <v>1459</v>
      </c>
      <c r="G75" s="257"/>
    </row>
    <row r="76" spans="2:7" ht="14.25" customHeight="1">
      <c r="B76" s="202"/>
      <c r="C76" s="238">
        <v>302040</v>
      </c>
      <c r="D76" s="239" t="s">
        <v>412</v>
      </c>
      <c r="E76" s="294" t="s">
        <v>1459</v>
      </c>
      <c r="F76" s="295" t="s">
        <v>1459</v>
      </c>
      <c r="G76" s="257"/>
    </row>
    <row r="77" spans="2:7" ht="14.25" customHeight="1">
      <c r="B77" s="202"/>
      <c r="C77" s="238">
        <v>302050</v>
      </c>
      <c r="D77" s="239" t="s">
        <v>413</v>
      </c>
      <c r="E77" s="294" t="s">
        <v>1459</v>
      </c>
      <c r="F77" s="295" t="s">
        <v>1459</v>
      </c>
      <c r="G77" s="257"/>
    </row>
    <row r="78" spans="2:7" ht="14.25" customHeight="1">
      <c r="B78" s="202"/>
      <c r="C78" s="238">
        <v>302063</v>
      </c>
      <c r="D78" s="239" t="s">
        <v>262</v>
      </c>
      <c r="E78" s="294" t="s">
        <v>1459</v>
      </c>
      <c r="F78" s="295" t="s">
        <v>1459</v>
      </c>
      <c r="G78" s="257"/>
    </row>
    <row r="79" spans="2:7" ht="14.25" customHeight="1" thickBot="1">
      <c r="B79" s="228"/>
      <c r="C79" s="229"/>
      <c r="D79" s="230"/>
      <c r="E79" s="302"/>
      <c r="F79" s="303"/>
      <c r="G79" s="257"/>
    </row>
    <row r="80" spans="2:7" ht="14.25" customHeight="1">
      <c r="B80" s="233"/>
      <c r="C80" s="421"/>
      <c r="D80" s="235"/>
      <c r="E80" s="422"/>
      <c r="F80" s="505"/>
      <c r="G80" s="257"/>
    </row>
    <row r="81" spans="2:7" ht="14.25" customHeight="1">
      <c r="B81" s="1102" t="s">
        <v>1677</v>
      </c>
      <c r="C81" s="1102"/>
      <c r="D81" s="1102"/>
      <c r="E81" s="1102"/>
      <c r="F81" s="1102"/>
      <c r="G81" s="257"/>
    </row>
    <row r="82" spans="2:7" ht="14.25" customHeight="1" thickBot="1">
      <c r="B82" s="441"/>
      <c r="C82" s="441"/>
      <c r="D82" s="441"/>
      <c r="E82" s="441"/>
      <c r="F82" s="441"/>
      <c r="G82" s="257"/>
    </row>
    <row r="83" spans="2:7" ht="14.25" customHeight="1">
      <c r="B83" s="562"/>
      <c r="C83" s="444"/>
      <c r="D83" s="444"/>
      <c r="E83" s="444"/>
      <c r="F83" s="572"/>
      <c r="G83" s="257"/>
    </row>
    <row r="84" spans="2:7" ht="14.25" customHeight="1">
      <c r="B84" s="430"/>
      <c r="C84" s="193">
        <v>312020</v>
      </c>
      <c r="D84" s="194" t="s">
        <v>137</v>
      </c>
      <c r="E84" s="263">
        <v>2.7818782447484489</v>
      </c>
      <c r="F84" s="264">
        <f>E84*(100-$F$5)/100</f>
        <v>2.7818782447484489</v>
      </c>
      <c r="G84" s="257"/>
    </row>
    <row r="85" spans="2:7" ht="14.25" customHeight="1">
      <c r="B85" s="558" t="s">
        <v>1673</v>
      </c>
      <c r="C85" s="198">
        <v>312520</v>
      </c>
      <c r="D85" s="199" t="s">
        <v>155</v>
      </c>
      <c r="E85" s="265">
        <v>2.7818782447484489</v>
      </c>
      <c r="F85" s="266">
        <f t="shared" ref="F85:F94" si="1">E85*(100-$F$5)/100</f>
        <v>2.7818782447484489</v>
      </c>
      <c r="G85" s="257"/>
    </row>
    <row r="86" spans="2:7" ht="14.25" customHeight="1">
      <c r="B86" s="423"/>
      <c r="C86" s="198">
        <v>312525</v>
      </c>
      <c r="D86" s="199" t="s">
        <v>19</v>
      </c>
      <c r="E86" s="265">
        <v>2.7818782447484489</v>
      </c>
      <c r="F86" s="266">
        <f t="shared" si="1"/>
        <v>2.7818782447484489</v>
      </c>
      <c r="G86" s="257"/>
    </row>
    <row r="87" spans="2:7" ht="14.25" customHeight="1">
      <c r="B87" s="192"/>
      <c r="C87" s="198">
        <v>313220</v>
      </c>
      <c r="D87" s="199" t="s">
        <v>20</v>
      </c>
      <c r="E87" s="265">
        <v>3.1846841444405327</v>
      </c>
      <c r="F87" s="266">
        <f t="shared" si="1"/>
        <v>3.1846841444405327</v>
      </c>
      <c r="G87" s="257"/>
    </row>
    <row r="88" spans="2:7" ht="14.25" customHeight="1">
      <c r="B88" s="202"/>
      <c r="C88" s="198">
        <v>313225</v>
      </c>
      <c r="D88" s="199" t="s">
        <v>21</v>
      </c>
      <c r="E88" s="265">
        <v>3.1846841444405327</v>
      </c>
      <c r="F88" s="266">
        <f t="shared" si="1"/>
        <v>3.1846841444405327</v>
      </c>
      <c r="G88" s="257"/>
    </row>
    <row r="89" spans="2:7" ht="14.25" customHeight="1">
      <c r="B89" s="202"/>
      <c r="C89" s="198">
        <v>314020</v>
      </c>
      <c r="D89" s="199" t="s">
        <v>227</v>
      </c>
      <c r="E89" s="265">
        <v>3.574902359767238</v>
      </c>
      <c r="F89" s="266">
        <f t="shared" si="1"/>
        <v>3.574902359767238</v>
      </c>
      <c r="G89" s="257"/>
    </row>
    <row r="90" spans="2:7" ht="14.25" customHeight="1">
      <c r="B90" s="202"/>
      <c r="C90" s="198">
        <v>314025</v>
      </c>
      <c r="D90" s="199" t="s">
        <v>228</v>
      </c>
      <c r="E90" s="265">
        <v>3.574902359767238</v>
      </c>
      <c r="F90" s="266">
        <f t="shared" si="1"/>
        <v>3.574902359767238</v>
      </c>
      <c r="G90" s="257"/>
    </row>
    <row r="91" spans="2:7" ht="14.25" customHeight="1">
      <c r="B91" s="202"/>
      <c r="C91" s="198">
        <v>314032</v>
      </c>
      <c r="D91" s="199" t="s">
        <v>360</v>
      </c>
      <c r="E91" s="265">
        <v>3.574902359767238</v>
      </c>
      <c r="F91" s="266">
        <f t="shared" si="1"/>
        <v>3.574902359767238</v>
      </c>
      <c r="G91" s="257"/>
    </row>
    <row r="92" spans="2:7" ht="14.25" customHeight="1">
      <c r="B92" s="202"/>
      <c r="C92" s="198">
        <v>315020</v>
      </c>
      <c r="D92" s="199" t="s">
        <v>229</v>
      </c>
      <c r="E92" s="265">
        <v>4.0658220500169646</v>
      </c>
      <c r="F92" s="266">
        <f t="shared" si="1"/>
        <v>4.0658220500169646</v>
      </c>
      <c r="G92" s="257"/>
    </row>
    <row r="93" spans="2:7" ht="14.25" customHeight="1">
      <c r="B93" s="202"/>
      <c r="C93" s="198">
        <v>315025</v>
      </c>
      <c r="D93" s="199" t="s">
        <v>230</v>
      </c>
      <c r="E93" s="265">
        <v>4.0658220500169646</v>
      </c>
      <c r="F93" s="266">
        <f t="shared" si="1"/>
        <v>4.0658220500169646</v>
      </c>
      <c r="G93" s="257"/>
    </row>
    <row r="94" spans="2:7" ht="14.25" customHeight="1">
      <c r="B94" s="202"/>
      <c r="C94" s="198">
        <v>315032</v>
      </c>
      <c r="D94" s="199" t="s">
        <v>24</v>
      </c>
      <c r="E94" s="265">
        <v>4.0658220500169646</v>
      </c>
      <c r="F94" s="266">
        <f t="shared" si="1"/>
        <v>4.0658220500169646</v>
      </c>
      <c r="G94" s="257"/>
    </row>
    <row r="95" spans="2:7" ht="14.25" customHeight="1" thickBot="1">
      <c r="B95" s="228"/>
      <c r="C95" s="229"/>
      <c r="D95" s="230"/>
      <c r="E95" s="346"/>
      <c r="F95" s="303"/>
      <c r="G95" s="257"/>
    </row>
    <row r="96" spans="2:7" ht="14.25" customHeight="1" thickBot="1">
      <c r="B96" s="233"/>
      <c r="C96" s="234"/>
      <c r="D96" s="235"/>
      <c r="E96" s="353"/>
      <c r="F96" s="522"/>
      <c r="G96" s="257"/>
    </row>
    <row r="97" spans="2:7" ht="14.25" customHeight="1">
      <c r="B97" s="191"/>
      <c r="C97" s="217"/>
      <c r="D97" s="218"/>
      <c r="E97" s="526"/>
      <c r="F97" s="527"/>
      <c r="G97" s="257"/>
    </row>
    <row r="98" spans="2:7" ht="14.25" customHeight="1">
      <c r="B98" s="430"/>
      <c r="C98" s="193">
        <v>316320</v>
      </c>
      <c r="D98" s="194" t="s">
        <v>231</v>
      </c>
      <c r="E98" s="263">
        <v>5.9791500735543615</v>
      </c>
      <c r="F98" s="264">
        <f>E98*(100-$F$5)/100</f>
        <v>5.9791500735543615</v>
      </c>
      <c r="G98" s="257"/>
    </row>
    <row r="99" spans="2:7" ht="14.25" customHeight="1">
      <c r="B99" s="558" t="s">
        <v>1674</v>
      </c>
      <c r="C99" s="198">
        <v>316325</v>
      </c>
      <c r="D99" s="199" t="s">
        <v>232</v>
      </c>
      <c r="E99" s="265">
        <v>5.9791500735543615</v>
      </c>
      <c r="F99" s="266">
        <f t="shared" ref="F99:F130" si="2">E99*(100-$F$5)/100</f>
        <v>5.9791500735543615</v>
      </c>
      <c r="G99" s="257"/>
    </row>
    <row r="100" spans="2:7" ht="14.25" customHeight="1">
      <c r="B100" s="423"/>
      <c r="C100" s="198">
        <v>316332</v>
      </c>
      <c r="D100" s="199" t="s">
        <v>175</v>
      </c>
      <c r="E100" s="265">
        <v>6.3567806045156878</v>
      </c>
      <c r="F100" s="266">
        <f t="shared" si="2"/>
        <v>6.3567806045156878</v>
      </c>
      <c r="G100" s="257"/>
    </row>
    <row r="101" spans="2:7" ht="14.25" customHeight="1">
      <c r="B101" s="192"/>
      <c r="C101" s="198">
        <v>316340</v>
      </c>
      <c r="D101" s="199" t="s">
        <v>398</v>
      </c>
      <c r="E101" s="265">
        <v>6.3567806045156878</v>
      </c>
      <c r="F101" s="266">
        <f t="shared" si="2"/>
        <v>6.3567806045156878</v>
      </c>
      <c r="G101" s="257"/>
    </row>
    <row r="102" spans="2:7" ht="14.25" customHeight="1">
      <c r="B102" s="192"/>
      <c r="C102" s="198">
        <v>316350</v>
      </c>
      <c r="D102" s="199" t="s">
        <v>399</v>
      </c>
      <c r="E102" s="265">
        <v>6.759586504207773</v>
      </c>
      <c r="F102" s="266">
        <f t="shared" si="2"/>
        <v>6.759586504207773</v>
      </c>
      <c r="G102" s="257"/>
    </row>
    <row r="103" spans="2:7" ht="14.25" customHeight="1">
      <c r="B103" s="202"/>
      <c r="C103" s="198">
        <v>317520</v>
      </c>
      <c r="D103" s="199" t="s">
        <v>233</v>
      </c>
      <c r="E103" s="265">
        <v>8.9498435837834762</v>
      </c>
      <c r="F103" s="266">
        <f t="shared" si="2"/>
        <v>8.9498435837834762</v>
      </c>
      <c r="G103" s="257"/>
    </row>
    <row r="104" spans="2:7" ht="14.25" customHeight="1">
      <c r="B104" s="202"/>
      <c r="C104" s="198">
        <v>317525</v>
      </c>
      <c r="D104" s="199" t="s">
        <v>234</v>
      </c>
      <c r="E104" s="265">
        <v>8.9498435837834762</v>
      </c>
      <c r="F104" s="266">
        <f t="shared" si="2"/>
        <v>8.9498435837834762</v>
      </c>
      <c r="G104" s="257"/>
    </row>
    <row r="105" spans="2:7" ht="14.25" customHeight="1">
      <c r="B105" s="202"/>
      <c r="C105" s="198">
        <v>317532</v>
      </c>
      <c r="D105" s="199" t="s">
        <v>235</v>
      </c>
      <c r="E105" s="265">
        <v>8.9498435837834762</v>
      </c>
      <c r="F105" s="266">
        <f>E105*(100-$F$5)/100</f>
        <v>8.9498435837834762</v>
      </c>
      <c r="G105" s="257"/>
    </row>
    <row r="106" spans="2:7" ht="14.25" customHeight="1">
      <c r="B106" s="202"/>
      <c r="C106" s="198">
        <v>317540</v>
      </c>
      <c r="D106" s="199" t="s">
        <v>415</v>
      </c>
      <c r="E106" s="265">
        <v>8.9498435837834762</v>
      </c>
      <c r="F106" s="266">
        <f t="shared" si="2"/>
        <v>8.9498435837834762</v>
      </c>
      <c r="G106" s="257"/>
    </row>
    <row r="107" spans="2:7" ht="14.25" customHeight="1">
      <c r="B107" s="202"/>
      <c r="C107" s="198">
        <v>317550</v>
      </c>
      <c r="D107" s="199" t="s">
        <v>401</v>
      </c>
      <c r="E107" s="265">
        <v>8.9498435837834762</v>
      </c>
      <c r="F107" s="266">
        <f t="shared" si="2"/>
        <v>8.9498435837834762</v>
      </c>
      <c r="G107" s="257"/>
    </row>
    <row r="108" spans="2:7" ht="14.25" customHeight="1">
      <c r="B108" s="202"/>
      <c r="C108" s="198">
        <v>317563</v>
      </c>
      <c r="D108" s="199" t="s">
        <v>236</v>
      </c>
      <c r="E108" s="265">
        <v>8.9498435837834762</v>
      </c>
      <c r="F108" s="266">
        <f t="shared" si="2"/>
        <v>8.9498435837834762</v>
      </c>
      <c r="G108" s="257"/>
    </row>
    <row r="109" spans="2:7" ht="14.25" customHeight="1">
      <c r="B109" s="202"/>
      <c r="C109" s="198">
        <v>319020</v>
      </c>
      <c r="D109" s="199" t="s">
        <v>237</v>
      </c>
      <c r="E109" s="265">
        <v>11.933124778377966</v>
      </c>
      <c r="F109" s="266">
        <f t="shared" si="2"/>
        <v>11.933124778377966</v>
      </c>
      <c r="G109" s="257"/>
    </row>
    <row r="110" spans="2:7" ht="14.25" customHeight="1">
      <c r="B110" s="202"/>
      <c r="C110" s="198">
        <v>319025</v>
      </c>
      <c r="D110" s="199" t="s">
        <v>238</v>
      </c>
      <c r="E110" s="265">
        <v>11.933124778377966</v>
      </c>
      <c r="F110" s="266">
        <f t="shared" si="2"/>
        <v>11.933124778377966</v>
      </c>
      <c r="G110" s="257"/>
    </row>
    <row r="111" spans="2:7" ht="14.25" customHeight="1">
      <c r="B111" s="202"/>
      <c r="C111" s="198">
        <v>319032</v>
      </c>
      <c r="D111" s="199" t="s">
        <v>239</v>
      </c>
      <c r="E111" s="265">
        <v>11.933124778377966</v>
      </c>
      <c r="F111" s="266">
        <f t="shared" si="2"/>
        <v>11.933124778377966</v>
      </c>
      <c r="G111" s="257"/>
    </row>
    <row r="112" spans="2:7" ht="14.25" customHeight="1">
      <c r="B112" s="202"/>
      <c r="C112" s="198">
        <v>319040</v>
      </c>
      <c r="D112" s="199" t="s">
        <v>402</v>
      </c>
      <c r="E112" s="265">
        <v>11.933124778377966</v>
      </c>
      <c r="F112" s="266">
        <f t="shared" si="2"/>
        <v>11.933124778377966</v>
      </c>
      <c r="G112" s="257"/>
    </row>
    <row r="113" spans="2:7" ht="14.25" customHeight="1">
      <c r="B113" s="202"/>
      <c r="C113" s="198">
        <v>319050</v>
      </c>
      <c r="D113" s="199" t="s">
        <v>154</v>
      </c>
      <c r="E113" s="265">
        <v>11.933124778377966</v>
      </c>
      <c r="F113" s="266">
        <f t="shared" si="2"/>
        <v>11.933124778377966</v>
      </c>
      <c r="G113" s="257"/>
    </row>
    <row r="114" spans="2:7" ht="14.25" customHeight="1">
      <c r="B114" s="202"/>
      <c r="C114" s="198">
        <v>319063</v>
      </c>
      <c r="D114" s="199" t="s">
        <v>240</v>
      </c>
      <c r="E114" s="265">
        <v>11.933124778377966</v>
      </c>
      <c r="F114" s="266">
        <f t="shared" si="2"/>
        <v>11.933124778377966</v>
      </c>
      <c r="G114" s="257"/>
    </row>
    <row r="115" spans="2:7" ht="14.25" customHeight="1">
      <c r="B115" s="202"/>
      <c r="C115" s="198">
        <v>311120</v>
      </c>
      <c r="D115" s="199" t="s">
        <v>241</v>
      </c>
      <c r="E115" s="265">
        <v>13.921978908107628</v>
      </c>
      <c r="F115" s="266">
        <f t="shared" si="2"/>
        <v>13.921978908107628</v>
      </c>
      <c r="G115" s="257"/>
    </row>
    <row r="116" spans="2:7" ht="14.25" customHeight="1">
      <c r="B116" s="202"/>
      <c r="C116" s="198">
        <v>311125</v>
      </c>
      <c r="D116" s="199" t="s">
        <v>242</v>
      </c>
      <c r="E116" s="265">
        <v>13.921978908107628</v>
      </c>
      <c r="F116" s="266">
        <f t="shared" si="2"/>
        <v>13.921978908107628</v>
      </c>
      <c r="G116" s="257"/>
    </row>
    <row r="117" spans="2:7" ht="14.25" customHeight="1">
      <c r="B117" s="202"/>
      <c r="C117" s="198">
        <v>311132</v>
      </c>
      <c r="D117" s="199" t="s">
        <v>243</v>
      </c>
      <c r="E117" s="265">
        <v>13.921978908107628</v>
      </c>
      <c r="F117" s="266">
        <f t="shared" si="2"/>
        <v>13.921978908107628</v>
      </c>
      <c r="G117" s="257"/>
    </row>
    <row r="118" spans="2:7" ht="14.25" customHeight="1">
      <c r="B118" s="202"/>
      <c r="C118" s="198">
        <v>311140</v>
      </c>
      <c r="D118" s="199" t="s">
        <v>403</v>
      </c>
      <c r="E118" s="265">
        <v>13.921978908107628</v>
      </c>
      <c r="F118" s="266">
        <f t="shared" si="2"/>
        <v>13.921978908107628</v>
      </c>
      <c r="G118" s="257"/>
    </row>
    <row r="119" spans="2:7" ht="14.25" customHeight="1">
      <c r="B119" s="202"/>
      <c r="C119" s="198">
        <v>311150</v>
      </c>
      <c r="D119" s="199" t="s">
        <v>156</v>
      </c>
      <c r="E119" s="265">
        <v>13.921978908107628</v>
      </c>
      <c r="F119" s="266">
        <f t="shared" si="2"/>
        <v>13.921978908107628</v>
      </c>
      <c r="G119" s="257"/>
    </row>
    <row r="120" spans="2:7" ht="14.25" customHeight="1">
      <c r="B120" s="202"/>
      <c r="C120" s="198">
        <v>311163</v>
      </c>
      <c r="D120" s="199" t="s">
        <v>157</v>
      </c>
      <c r="E120" s="265">
        <v>13.921978908107628</v>
      </c>
      <c r="F120" s="266">
        <f t="shared" si="2"/>
        <v>13.921978908107628</v>
      </c>
      <c r="G120" s="257"/>
    </row>
    <row r="121" spans="2:7" ht="14.25" customHeight="1">
      <c r="B121" s="202"/>
      <c r="C121" s="198">
        <v>311175</v>
      </c>
      <c r="D121" s="199" t="s">
        <v>244</v>
      </c>
      <c r="E121" s="265">
        <v>13.921978908107628</v>
      </c>
      <c r="F121" s="266">
        <f t="shared" si="2"/>
        <v>13.921978908107628</v>
      </c>
      <c r="G121" s="257"/>
    </row>
    <row r="122" spans="2:7" ht="14.25" customHeight="1">
      <c r="B122" s="202"/>
      <c r="C122" s="198">
        <v>311190</v>
      </c>
      <c r="D122" s="199" t="s">
        <v>245</v>
      </c>
      <c r="E122" s="265">
        <v>16.917847787067494</v>
      </c>
      <c r="F122" s="266">
        <f t="shared" si="2"/>
        <v>16.917847787067494</v>
      </c>
      <c r="G122" s="257"/>
    </row>
    <row r="123" spans="2:7" ht="14.25" customHeight="1">
      <c r="B123" s="202"/>
      <c r="C123" s="198">
        <v>311220</v>
      </c>
      <c r="D123" s="199" t="s">
        <v>246</v>
      </c>
      <c r="E123" s="265">
        <v>21.386475736776543</v>
      </c>
      <c r="F123" s="266">
        <f t="shared" si="2"/>
        <v>21.386475736776543</v>
      </c>
      <c r="G123" s="257"/>
    </row>
    <row r="124" spans="2:7" ht="14.25" customHeight="1">
      <c r="B124" s="202"/>
      <c r="C124" s="198">
        <v>311225</v>
      </c>
      <c r="D124" s="199" t="s">
        <v>247</v>
      </c>
      <c r="E124" s="265">
        <v>21.386475736776543</v>
      </c>
      <c r="F124" s="266">
        <f t="shared" si="2"/>
        <v>21.386475736776543</v>
      </c>
      <c r="G124" s="257"/>
    </row>
    <row r="125" spans="2:7" ht="14.25" customHeight="1">
      <c r="B125" s="202"/>
      <c r="C125" s="198">
        <v>311232</v>
      </c>
      <c r="D125" s="199" t="s">
        <v>248</v>
      </c>
      <c r="E125" s="265">
        <v>21.386475736776543</v>
      </c>
      <c r="F125" s="266">
        <f t="shared" si="2"/>
        <v>21.386475736776543</v>
      </c>
      <c r="G125" s="257"/>
    </row>
    <row r="126" spans="2:7" ht="14.25" customHeight="1">
      <c r="B126" s="202"/>
      <c r="C126" s="198">
        <v>311240</v>
      </c>
      <c r="D126" s="199" t="s">
        <v>404</v>
      </c>
      <c r="E126" s="265">
        <v>21.386475736776543</v>
      </c>
      <c r="F126" s="266">
        <f t="shared" si="2"/>
        <v>21.386475736776543</v>
      </c>
      <c r="G126" s="257"/>
    </row>
    <row r="127" spans="2:7" ht="14.25" customHeight="1">
      <c r="B127" s="202"/>
      <c r="C127" s="198">
        <v>311250</v>
      </c>
      <c r="D127" s="199" t="s">
        <v>405</v>
      </c>
      <c r="E127" s="265">
        <v>21.386475736776543</v>
      </c>
      <c r="F127" s="266">
        <f t="shared" si="2"/>
        <v>21.386475736776543</v>
      </c>
      <c r="G127" s="257"/>
    </row>
    <row r="128" spans="2:7" ht="14.25" customHeight="1">
      <c r="B128" s="202"/>
      <c r="C128" s="198">
        <v>311263</v>
      </c>
      <c r="D128" s="199" t="s">
        <v>249</v>
      </c>
      <c r="E128" s="265">
        <v>21.386475736776543</v>
      </c>
      <c r="F128" s="266">
        <f t="shared" si="2"/>
        <v>21.386475736776543</v>
      </c>
      <c r="G128" s="257"/>
    </row>
    <row r="129" spans="2:7" ht="14.25" customHeight="1">
      <c r="B129" s="202"/>
      <c r="C129" s="198">
        <v>311290</v>
      </c>
      <c r="D129" s="199" t="s">
        <v>250</v>
      </c>
      <c r="E129" s="265">
        <v>25.364183996235866</v>
      </c>
      <c r="F129" s="266">
        <f t="shared" si="2"/>
        <v>25.364183996235866</v>
      </c>
      <c r="G129" s="257"/>
    </row>
    <row r="130" spans="2:7" ht="14.25" customHeight="1">
      <c r="B130" s="202"/>
      <c r="C130" s="198">
        <v>311211</v>
      </c>
      <c r="D130" s="199" t="s">
        <v>251</v>
      </c>
      <c r="E130" s="265">
        <v>25.364183996235866</v>
      </c>
      <c r="F130" s="266">
        <f t="shared" si="2"/>
        <v>25.364183996235866</v>
      </c>
      <c r="G130" s="257"/>
    </row>
    <row r="131" spans="2:7" ht="14.25" customHeight="1" thickBot="1">
      <c r="B131" s="228"/>
      <c r="C131" s="229"/>
      <c r="D131" s="230"/>
      <c r="E131" s="346"/>
      <c r="F131" s="303"/>
      <c r="G131" s="257"/>
    </row>
    <row r="132" spans="2:7" ht="14.25" customHeight="1" thickBot="1">
      <c r="B132" s="233"/>
      <c r="C132" s="234"/>
      <c r="D132" s="235"/>
      <c r="E132" s="353"/>
      <c r="F132" s="522"/>
      <c r="G132" s="257"/>
    </row>
    <row r="133" spans="2:7" ht="14.25" customHeight="1">
      <c r="B133" s="191"/>
      <c r="C133" s="217"/>
      <c r="D133" s="218"/>
      <c r="E133" s="526"/>
      <c r="F133" s="527"/>
      <c r="G133" s="257"/>
    </row>
    <row r="134" spans="2:7" ht="14.25" customHeight="1">
      <c r="B134" s="430"/>
      <c r="C134" s="193">
        <v>311425</v>
      </c>
      <c r="D134" s="194" t="s">
        <v>406</v>
      </c>
      <c r="E134" s="263">
        <v>25.880279055216352</v>
      </c>
      <c r="F134" s="264">
        <f t="shared" ref="F134:F152" si="3">E134*(100-$F$5)/100</f>
        <v>25.880279055216352</v>
      </c>
      <c r="G134" s="257"/>
    </row>
    <row r="135" spans="2:7" ht="14.25" customHeight="1">
      <c r="B135" s="558" t="s">
        <v>1675</v>
      </c>
      <c r="C135" s="198">
        <v>311432</v>
      </c>
      <c r="D135" s="199" t="s">
        <v>252</v>
      </c>
      <c r="E135" s="265">
        <v>25.880279055216352</v>
      </c>
      <c r="F135" s="266">
        <f>E135*(100-$F$5)/100</f>
        <v>25.880279055216352</v>
      </c>
      <c r="G135" s="257"/>
    </row>
    <row r="136" spans="2:7" ht="14.25" customHeight="1">
      <c r="B136" s="423"/>
      <c r="C136" s="198">
        <v>311440</v>
      </c>
      <c r="D136" s="199" t="s">
        <v>407</v>
      </c>
      <c r="E136" s="265">
        <v>25.880279055216352</v>
      </c>
      <c r="F136" s="266">
        <f t="shared" si="3"/>
        <v>25.880279055216352</v>
      </c>
      <c r="G136" s="257"/>
    </row>
    <row r="137" spans="2:7" ht="14.25" customHeight="1">
      <c r="B137" s="423"/>
      <c r="C137" s="198">
        <v>311450</v>
      </c>
      <c r="D137" s="199" t="s">
        <v>408</v>
      </c>
      <c r="E137" s="265">
        <v>25.880279055216352</v>
      </c>
      <c r="F137" s="266">
        <f t="shared" si="3"/>
        <v>25.880279055216352</v>
      </c>
      <c r="G137" s="257"/>
    </row>
    <row r="138" spans="2:7" ht="14.25" customHeight="1">
      <c r="B138" s="192"/>
      <c r="C138" s="198">
        <v>311463</v>
      </c>
      <c r="D138" s="199" t="s">
        <v>253</v>
      </c>
      <c r="E138" s="265">
        <v>25.880279055216352</v>
      </c>
      <c r="F138" s="266">
        <f t="shared" si="3"/>
        <v>25.880279055216352</v>
      </c>
      <c r="G138" s="257"/>
    </row>
    <row r="139" spans="2:7" ht="14.25" customHeight="1">
      <c r="B139" s="202"/>
      <c r="C139" s="198">
        <v>311490</v>
      </c>
      <c r="D139" s="199" t="s">
        <v>254</v>
      </c>
      <c r="E139" s="265">
        <v>25.880279055216352</v>
      </c>
      <c r="F139" s="266">
        <f t="shared" si="3"/>
        <v>25.880279055216352</v>
      </c>
      <c r="G139" s="257"/>
    </row>
    <row r="140" spans="2:7" ht="14.25" customHeight="1">
      <c r="B140" s="202"/>
      <c r="C140" s="198">
        <v>311620</v>
      </c>
      <c r="D140" s="199" t="s">
        <v>255</v>
      </c>
      <c r="E140" s="265">
        <v>32.816093140539408</v>
      </c>
      <c r="F140" s="266">
        <f t="shared" si="3"/>
        <v>32.816093140539408</v>
      </c>
      <c r="G140" s="257"/>
    </row>
    <row r="141" spans="2:7" ht="14.25" customHeight="1">
      <c r="B141" s="202"/>
      <c r="C141" s="198">
        <v>311625</v>
      </c>
      <c r="D141" s="199" t="s">
        <v>256</v>
      </c>
      <c r="E141" s="265">
        <v>36.806389084364099</v>
      </c>
      <c r="F141" s="266">
        <f t="shared" si="3"/>
        <v>36.806389084364099</v>
      </c>
      <c r="G141" s="257"/>
    </row>
    <row r="142" spans="2:7" ht="14.25" customHeight="1">
      <c r="B142" s="202"/>
      <c r="C142" s="198">
        <v>311632</v>
      </c>
      <c r="D142" s="199" t="s">
        <v>257</v>
      </c>
      <c r="E142" s="265">
        <v>36.806389084364099</v>
      </c>
      <c r="F142" s="266">
        <f t="shared" si="3"/>
        <v>36.806389084364099</v>
      </c>
      <c r="G142" s="257"/>
    </row>
    <row r="143" spans="2:7" ht="14.25" customHeight="1">
      <c r="B143" s="202"/>
      <c r="C143" s="198">
        <v>311640</v>
      </c>
      <c r="D143" s="199" t="s">
        <v>409</v>
      </c>
      <c r="E143" s="265">
        <v>36.806389084364099</v>
      </c>
      <c r="F143" s="266">
        <f t="shared" si="3"/>
        <v>36.806389084364099</v>
      </c>
      <c r="G143" s="257"/>
    </row>
    <row r="144" spans="2:7" ht="14.25" customHeight="1">
      <c r="B144" s="202"/>
      <c r="C144" s="198">
        <v>311650</v>
      </c>
      <c r="D144" s="199" t="s">
        <v>410</v>
      </c>
      <c r="E144" s="265">
        <v>36.806389084364099</v>
      </c>
      <c r="F144" s="266">
        <f t="shared" si="3"/>
        <v>36.806389084364099</v>
      </c>
      <c r="G144" s="257"/>
    </row>
    <row r="145" spans="2:7" ht="14.25" customHeight="1">
      <c r="B145" s="202"/>
      <c r="C145" s="198">
        <v>311663</v>
      </c>
      <c r="D145" s="199" t="s">
        <v>258</v>
      </c>
      <c r="E145" s="265">
        <v>36.806389084364099</v>
      </c>
      <c r="F145" s="266">
        <f t="shared" si="3"/>
        <v>36.806389084364099</v>
      </c>
      <c r="G145" s="257"/>
    </row>
    <row r="146" spans="2:7" ht="14.25" customHeight="1">
      <c r="B146" s="202"/>
      <c r="C146" s="198">
        <v>311690</v>
      </c>
      <c r="D146" s="199" t="s">
        <v>259</v>
      </c>
      <c r="E146" s="265">
        <v>49.733940927606888</v>
      </c>
      <c r="F146" s="266">
        <f t="shared" si="3"/>
        <v>49.733940927606888</v>
      </c>
      <c r="G146" s="257"/>
    </row>
    <row r="147" spans="2:7" ht="14.25" customHeight="1">
      <c r="B147" s="202"/>
      <c r="C147" s="198">
        <v>311611</v>
      </c>
      <c r="D147" s="199" t="s">
        <v>260</v>
      </c>
      <c r="E147" s="265">
        <v>49.733940927606888</v>
      </c>
      <c r="F147" s="266">
        <f t="shared" si="3"/>
        <v>49.733940927606888</v>
      </c>
      <c r="G147" s="257"/>
    </row>
    <row r="148" spans="2:7" ht="14.25" customHeight="1">
      <c r="B148" s="202"/>
      <c r="C148" s="198">
        <v>312025</v>
      </c>
      <c r="D148" s="199" t="s">
        <v>411</v>
      </c>
      <c r="E148" s="265">
        <v>109.44991555695826</v>
      </c>
      <c r="F148" s="266">
        <f t="shared" si="3"/>
        <v>109.44991555695826</v>
      </c>
      <c r="G148" s="257"/>
    </row>
    <row r="149" spans="2:7" ht="14.25" customHeight="1">
      <c r="B149" s="202"/>
      <c r="C149" s="198">
        <v>312032</v>
      </c>
      <c r="D149" s="199" t="s">
        <v>261</v>
      </c>
      <c r="E149" s="265">
        <v>109.44991555695826</v>
      </c>
      <c r="F149" s="266">
        <f>E149*(100-$F$5)/100</f>
        <v>109.44991555695826</v>
      </c>
      <c r="G149" s="257"/>
    </row>
    <row r="150" spans="2:7" ht="14.25" customHeight="1">
      <c r="B150" s="202"/>
      <c r="C150" s="198">
        <v>312040</v>
      </c>
      <c r="D150" s="199" t="s">
        <v>412</v>
      </c>
      <c r="E150" s="265">
        <v>109.44991555695826</v>
      </c>
      <c r="F150" s="266">
        <f t="shared" si="3"/>
        <v>109.44991555695826</v>
      </c>
      <c r="G150" s="257"/>
    </row>
    <row r="151" spans="2:7" ht="14.25" customHeight="1">
      <c r="B151" s="202"/>
      <c r="C151" s="198">
        <v>312050</v>
      </c>
      <c r="D151" s="199" t="s">
        <v>413</v>
      </c>
      <c r="E151" s="265">
        <v>109.44991555695826</v>
      </c>
      <c r="F151" s="266">
        <f t="shared" si="3"/>
        <v>109.44991555695826</v>
      </c>
      <c r="G151" s="257"/>
    </row>
    <row r="152" spans="2:7" ht="14.25" customHeight="1">
      <c r="B152" s="202"/>
      <c r="C152" s="198">
        <v>312063</v>
      </c>
      <c r="D152" s="199" t="s">
        <v>262</v>
      </c>
      <c r="E152" s="265">
        <v>109.44991555695826</v>
      </c>
      <c r="F152" s="266">
        <f t="shared" si="3"/>
        <v>109.44991555695826</v>
      </c>
      <c r="G152" s="257"/>
    </row>
    <row r="153" spans="2:7" ht="14.25" customHeight="1">
      <c r="B153" s="202"/>
      <c r="C153" s="198">
        <v>312090</v>
      </c>
      <c r="D153" s="199" t="s">
        <v>263</v>
      </c>
      <c r="E153" s="265">
        <v>133.32875279807956</v>
      </c>
      <c r="F153" s="266">
        <f>E153*(100-$F$5)/100</f>
        <v>133.32875279807956</v>
      </c>
      <c r="G153" s="257"/>
    </row>
    <row r="154" spans="2:7" ht="14.25" customHeight="1">
      <c r="B154" s="202"/>
      <c r="C154" s="238">
        <v>312011</v>
      </c>
      <c r="D154" s="239" t="s">
        <v>414</v>
      </c>
      <c r="E154" s="294" t="s">
        <v>1459</v>
      </c>
      <c r="F154" s="295" t="s">
        <v>1459</v>
      </c>
      <c r="G154" s="257"/>
    </row>
    <row r="155" spans="2:7" ht="14.25" customHeight="1" thickBot="1">
      <c r="B155" s="209"/>
      <c r="C155" s="573"/>
      <c r="D155" s="211"/>
      <c r="E155" s="574"/>
      <c r="F155" s="553"/>
    </row>
  </sheetData>
  <mergeCells count="8">
    <mergeCell ref="B7:F7"/>
    <mergeCell ref="B81:F81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5">
    <tabColor theme="2"/>
    <pageSetUpPr autoPageBreaks="0"/>
  </sheetPr>
  <dimension ref="B2:G16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257" customWidth="1"/>
    <col min="2" max="2" width="45.7109375" style="233" customWidth="1"/>
    <col min="3" max="3" width="15.7109375" style="421" customWidth="1"/>
    <col min="4" max="4" width="16.42578125" style="235" customWidth="1"/>
    <col min="5" max="5" width="14.7109375" style="351" customWidth="1"/>
    <col min="6" max="6" width="14.7109375" style="422" customWidth="1"/>
    <col min="7" max="7" width="1.140625" style="257" customWidth="1"/>
    <col min="8" max="10" width="9.140625" style="257"/>
    <col min="11" max="11" width="16.28515625" style="257" bestFit="1" customWidth="1"/>
    <col min="12" max="16384" width="9.140625" style="257"/>
  </cols>
  <sheetData>
    <row r="2" spans="2:6" ht="20.85" customHeight="1">
      <c r="B2" s="1103" t="s">
        <v>1662</v>
      </c>
      <c r="C2" s="1103"/>
      <c r="D2" s="1103"/>
      <c r="E2" s="1103"/>
      <c r="F2" s="1103"/>
    </row>
    <row r="3" spans="2:6" ht="14.25" customHeight="1">
      <c r="B3" s="1104" t="s">
        <v>1460</v>
      </c>
      <c r="C3" s="960" t="s">
        <v>1461</v>
      </c>
      <c r="D3" s="1090" t="s">
        <v>1601</v>
      </c>
      <c r="E3" s="1093" t="s">
        <v>1462</v>
      </c>
      <c r="F3" s="963" t="s">
        <v>1491</v>
      </c>
    </row>
    <row r="4" spans="2:6" ht="14.25" customHeight="1">
      <c r="B4" s="1105"/>
      <c r="C4" s="961"/>
      <c r="D4" s="1091"/>
      <c r="E4" s="1094"/>
      <c r="F4" s="964"/>
    </row>
    <row r="5" spans="2:6" ht="14.25" customHeight="1">
      <c r="B5" s="1106"/>
      <c r="C5" s="962"/>
      <c r="D5" s="1092"/>
      <c r="E5" s="1095"/>
      <c r="F5" s="635">
        <f>'DISCOUNT CARD'!J17</f>
        <v>0</v>
      </c>
    </row>
    <row r="6" spans="2:6" ht="12" customHeight="1" thickBot="1">
      <c r="B6" s="441"/>
      <c r="C6" s="431"/>
      <c r="D6" s="560"/>
      <c r="E6" s="561"/>
      <c r="F6" s="122"/>
    </row>
    <row r="7" spans="2:6" ht="14.25" customHeight="1">
      <c r="B7" s="562"/>
      <c r="C7" s="563"/>
      <c r="D7" s="564"/>
      <c r="E7" s="565"/>
      <c r="F7" s="123"/>
    </row>
    <row r="8" spans="2:6" ht="14.25" customHeight="1">
      <c r="B8" s="430"/>
      <c r="C8" s="193">
        <v>450001</v>
      </c>
      <c r="D8" s="194" t="s">
        <v>264</v>
      </c>
      <c r="E8" s="263">
        <v>0.50350737461510409</v>
      </c>
      <c r="F8" s="264">
        <f t="shared" ref="F8:F104" si="0">E8*(100-$F$5)/100</f>
        <v>0.50350737461510409</v>
      </c>
    </row>
    <row r="9" spans="2:6" ht="14.25" customHeight="1">
      <c r="B9" s="558" t="s">
        <v>1637</v>
      </c>
      <c r="C9" s="198">
        <v>450002</v>
      </c>
      <c r="D9" s="199" t="s">
        <v>265</v>
      </c>
      <c r="E9" s="265">
        <v>0.61679653390350242</v>
      </c>
      <c r="F9" s="266">
        <f t="shared" si="0"/>
        <v>0.61679653390350242</v>
      </c>
    </row>
    <row r="10" spans="2:6" ht="14.25" customHeight="1">
      <c r="B10" s="246"/>
      <c r="C10" s="198">
        <v>450003</v>
      </c>
      <c r="D10" s="199" t="s">
        <v>266</v>
      </c>
      <c r="E10" s="265">
        <v>0.71749800882652337</v>
      </c>
      <c r="F10" s="266">
        <f t="shared" si="0"/>
        <v>0.71749800882652337</v>
      </c>
    </row>
    <row r="11" spans="2:6" ht="14.25" customHeight="1">
      <c r="B11" s="423"/>
      <c r="C11" s="198">
        <v>450004</v>
      </c>
      <c r="D11" s="199" t="s">
        <v>417</v>
      </c>
      <c r="E11" s="265">
        <v>1.1454792772493618</v>
      </c>
      <c r="F11" s="266">
        <f t="shared" si="0"/>
        <v>1.1454792772493618</v>
      </c>
    </row>
    <row r="12" spans="2:6" ht="14.25" customHeight="1">
      <c r="B12" s="192"/>
      <c r="C12" s="198">
        <v>450005</v>
      </c>
      <c r="D12" s="199" t="s">
        <v>418</v>
      </c>
      <c r="E12" s="265">
        <v>1.3468822270954033</v>
      </c>
      <c r="F12" s="266">
        <f t="shared" si="0"/>
        <v>1.3468822270954033</v>
      </c>
    </row>
    <row r="13" spans="2:6" ht="14.25" customHeight="1">
      <c r="B13" s="202"/>
      <c r="C13" s="198">
        <v>450006</v>
      </c>
      <c r="D13" s="199" t="s">
        <v>419</v>
      </c>
      <c r="E13" s="265">
        <v>2.3916600294217445</v>
      </c>
      <c r="F13" s="266">
        <f t="shared" si="0"/>
        <v>2.3916600294217445</v>
      </c>
    </row>
    <row r="14" spans="2:6" ht="14.25" customHeight="1">
      <c r="B14" s="202"/>
      <c r="C14" s="198">
        <v>450007</v>
      </c>
      <c r="D14" s="199" t="s">
        <v>420</v>
      </c>
      <c r="E14" s="265">
        <v>4.8462584806703761</v>
      </c>
      <c r="F14" s="266">
        <f t="shared" si="0"/>
        <v>4.8462584806703761</v>
      </c>
    </row>
    <row r="15" spans="2:6" ht="14.25" customHeight="1">
      <c r="B15" s="202"/>
      <c r="C15" s="193">
        <v>450008</v>
      </c>
      <c r="D15" s="194" t="s">
        <v>421</v>
      </c>
      <c r="E15" s="263">
        <v>6.1050269172081357</v>
      </c>
      <c r="F15" s="264">
        <f>E15*(100-$F$5)/100</f>
        <v>6.1050269172081357</v>
      </c>
    </row>
    <row r="16" spans="2:6" ht="14.25" customHeight="1" thickBot="1">
      <c r="B16" s="228"/>
      <c r="C16" s="229"/>
      <c r="D16" s="230"/>
      <c r="E16" s="302"/>
      <c r="F16" s="303"/>
    </row>
    <row r="17" spans="2:7" ht="12" customHeight="1" thickBot="1">
      <c r="C17" s="234"/>
      <c r="E17" s="522"/>
      <c r="F17" s="522"/>
    </row>
    <row r="18" spans="2:7" ht="14.25" customHeight="1">
      <c r="B18" s="191"/>
      <c r="C18" s="217"/>
      <c r="D18" s="218"/>
      <c r="E18" s="524"/>
      <c r="F18" s="527"/>
    </row>
    <row r="19" spans="2:7" ht="14.25" customHeight="1">
      <c r="B19" s="430"/>
      <c r="C19" s="193">
        <v>451001</v>
      </c>
      <c r="D19" s="194" t="s">
        <v>176</v>
      </c>
      <c r="E19" s="263">
        <v>0.44056895278821606</v>
      </c>
      <c r="F19" s="264">
        <f t="shared" si="0"/>
        <v>0.44056895278821606</v>
      </c>
    </row>
    <row r="20" spans="2:7" ht="14.25" customHeight="1">
      <c r="B20" s="197" t="s">
        <v>1638</v>
      </c>
      <c r="C20" s="198">
        <v>451002</v>
      </c>
      <c r="D20" s="199" t="s">
        <v>178</v>
      </c>
      <c r="E20" s="265">
        <v>0.56644579644199211</v>
      </c>
      <c r="F20" s="266">
        <f t="shared" si="0"/>
        <v>0.56644579644199211</v>
      </c>
    </row>
    <row r="21" spans="2:7" ht="14.25" customHeight="1">
      <c r="B21" s="197"/>
      <c r="C21" s="198">
        <v>451003</v>
      </c>
      <c r="D21" s="199" t="s">
        <v>181</v>
      </c>
      <c r="E21" s="265">
        <v>0.96925169613407536</v>
      </c>
      <c r="F21" s="266">
        <f t="shared" si="0"/>
        <v>0.96925169613407536</v>
      </c>
    </row>
    <row r="22" spans="2:7" ht="14.25" customHeight="1">
      <c r="B22" s="423"/>
      <c r="C22" s="198">
        <v>451004</v>
      </c>
      <c r="D22" s="199" t="s">
        <v>184</v>
      </c>
      <c r="E22" s="265">
        <v>1.2335930678070048</v>
      </c>
      <c r="F22" s="266">
        <f t="shared" si="0"/>
        <v>1.2335930678070048</v>
      </c>
    </row>
    <row r="23" spans="2:7" ht="14.25" customHeight="1">
      <c r="B23" s="192"/>
      <c r="C23" s="198">
        <v>451005</v>
      </c>
      <c r="D23" s="199" t="s">
        <v>187</v>
      </c>
      <c r="E23" s="265">
        <v>3.0210442476906247</v>
      </c>
      <c r="F23" s="266">
        <f t="shared" si="0"/>
        <v>3.0210442476906247</v>
      </c>
    </row>
    <row r="24" spans="2:7" ht="14.25" customHeight="1">
      <c r="B24" s="202"/>
      <c r="C24" s="198">
        <v>451006</v>
      </c>
      <c r="D24" s="199" t="s">
        <v>267</v>
      </c>
      <c r="E24" s="265">
        <v>9.1386588492641394</v>
      </c>
      <c r="F24" s="266">
        <f t="shared" si="0"/>
        <v>9.1386588492641394</v>
      </c>
    </row>
    <row r="25" spans="2:7" ht="14.25" customHeight="1">
      <c r="B25" s="202"/>
      <c r="C25" s="198">
        <v>451007</v>
      </c>
      <c r="D25" s="199" t="s">
        <v>268</v>
      </c>
      <c r="E25" s="265">
        <v>9.6673415926099953</v>
      </c>
      <c r="F25" s="266">
        <f>E25*(100-$F$5)/100</f>
        <v>9.6673415926099953</v>
      </c>
    </row>
    <row r="26" spans="2:7" ht="14.25" customHeight="1">
      <c r="B26" s="202"/>
      <c r="C26" s="238">
        <v>451008</v>
      </c>
      <c r="D26" s="239" t="s">
        <v>422</v>
      </c>
      <c r="E26" s="294" t="s">
        <v>1459</v>
      </c>
      <c r="F26" s="295" t="s">
        <v>1459</v>
      </c>
    </row>
    <row r="27" spans="2:7" ht="14.25" customHeight="1">
      <c r="B27" s="202"/>
      <c r="C27" s="238">
        <v>451009</v>
      </c>
      <c r="D27" s="239" t="s">
        <v>423</v>
      </c>
      <c r="E27" s="294" t="s">
        <v>1459</v>
      </c>
      <c r="F27" s="295" t="s">
        <v>1459</v>
      </c>
    </row>
    <row r="28" spans="2:7" ht="14.25" customHeight="1">
      <c r="B28" s="202"/>
      <c r="C28" s="238">
        <v>451010</v>
      </c>
      <c r="D28" s="239" t="s">
        <v>416</v>
      </c>
      <c r="E28" s="294" t="s">
        <v>1459</v>
      </c>
      <c r="F28" s="295" t="s">
        <v>1459</v>
      </c>
    </row>
    <row r="29" spans="2:7" ht="14.25" customHeight="1">
      <c r="B29" s="202"/>
      <c r="C29" s="238">
        <v>451011</v>
      </c>
      <c r="D29" s="239" t="s">
        <v>269</v>
      </c>
      <c r="E29" s="294" t="s">
        <v>1459</v>
      </c>
      <c r="F29" s="295" t="s">
        <v>1459</v>
      </c>
    </row>
    <row r="30" spans="2:7" ht="14.25" customHeight="1">
      <c r="B30" s="202"/>
      <c r="C30" s="238">
        <v>451012</v>
      </c>
      <c r="D30" s="239" t="s">
        <v>424</v>
      </c>
      <c r="E30" s="294" t="s">
        <v>1459</v>
      </c>
      <c r="F30" s="295" t="s">
        <v>1459</v>
      </c>
    </row>
    <row r="31" spans="2:7" ht="14.25" customHeight="1">
      <c r="B31" s="202"/>
      <c r="C31" s="238">
        <v>451013</v>
      </c>
      <c r="D31" s="239" t="s">
        <v>425</v>
      </c>
      <c r="E31" s="294" t="s">
        <v>1459</v>
      </c>
      <c r="F31" s="295" t="s">
        <v>1459</v>
      </c>
      <c r="G31" s="456"/>
    </row>
    <row r="32" spans="2:7" ht="14.25" customHeight="1">
      <c r="B32" s="202"/>
      <c r="C32" s="238">
        <v>451014</v>
      </c>
      <c r="D32" s="239" t="s">
        <v>426</v>
      </c>
      <c r="E32" s="294" t="s">
        <v>1459</v>
      </c>
      <c r="F32" s="295" t="s">
        <v>1459</v>
      </c>
    </row>
    <row r="33" spans="2:6" ht="14.25" customHeight="1">
      <c r="B33" s="202"/>
      <c r="C33" s="238">
        <v>451015</v>
      </c>
      <c r="D33" s="239" t="s">
        <v>427</v>
      </c>
      <c r="E33" s="294" t="s">
        <v>1459</v>
      </c>
      <c r="F33" s="295" t="s">
        <v>1459</v>
      </c>
    </row>
    <row r="34" spans="2:6" ht="14.25" customHeight="1">
      <c r="B34" s="202"/>
      <c r="C34" s="238">
        <v>451016</v>
      </c>
      <c r="D34" s="239" t="s">
        <v>428</v>
      </c>
      <c r="E34" s="294" t="s">
        <v>1459</v>
      </c>
      <c r="F34" s="295" t="s">
        <v>1459</v>
      </c>
    </row>
    <row r="35" spans="2:6" ht="14.25" customHeight="1">
      <c r="B35" s="202"/>
      <c r="C35" s="238">
        <v>451017</v>
      </c>
      <c r="D35" s="239" t="s">
        <v>429</v>
      </c>
      <c r="E35" s="294" t="s">
        <v>1459</v>
      </c>
      <c r="F35" s="295" t="s">
        <v>1459</v>
      </c>
    </row>
    <row r="36" spans="2:6" ht="14.25" customHeight="1">
      <c r="B36" s="202"/>
      <c r="C36" s="238">
        <v>451018</v>
      </c>
      <c r="D36" s="239" t="s">
        <v>430</v>
      </c>
      <c r="E36" s="294" t="s">
        <v>1459</v>
      </c>
      <c r="F36" s="295" t="s">
        <v>1459</v>
      </c>
    </row>
    <row r="37" spans="2:6" ht="14.25" customHeight="1">
      <c r="B37" s="202"/>
      <c r="C37" s="567">
        <v>451019</v>
      </c>
      <c r="D37" s="354" t="s">
        <v>189</v>
      </c>
      <c r="E37" s="294" t="s">
        <v>1459</v>
      </c>
      <c r="F37" s="356" t="s">
        <v>1459</v>
      </c>
    </row>
    <row r="38" spans="2:6" ht="14.25" customHeight="1">
      <c r="B38" s="202"/>
      <c r="C38" s="238">
        <v>451020</v>
      </c>
      <c r="D38" s="239" t="s">
        <v>431</v>
      </c>
      <c r="E38" s="294" t="s">
        <v>1459</v>
      </c>
      <c r="F38" s="295" t="s">
        <v>1459</v>
      </c>
    </row>
    <row r="39" spans="2:6" ht="14.25" customHeight="1" thickBot="1">
      <c r="B39" s="228"/>
      <c r="C39" s="229"/>
      <c r="D39" s="230"/>
      <c r="E39" s="302"/>
      <c r="F39" s="303"/>
    </row>
    <row r="40" spans="2:6" ht="12" customHeight="1" thickBot="1">
      <c r="C40" s="234"/>
      <c r="E40" s="522"/>
      <c r="F40" s="522"/>
    </row>
    <row r="41" spans="2:6" ht="14.25" customHeight="1">
      <c r="B41" s="191"/>
      <c r="C41" s="217"/>
      <c r="D41" s="218"/>
      <c r="E41" s="524"/>
      <c r="F41" s="527"/>
    </row>
    <row r="42" spans="2:6" ht="14.25" customHeight="1">
      <c r="B42" s="430"/>
      <c r="C42" s="193">
        <v>452001</v>
      </c>
      <c r="D42" s="194" t="s">
        <v>134</v>
      </c>
      <c r="E42" s="263">
        <v>0.37763053096132809</v>
      </c>
      <c r="F42" s="264">
        <f t="shared" si="0"/>
        <v>0.37763053096132809</v>
      </c>
    </row>
    <row r="43" spans="2:6" ht="14.25" customHeight="1">
      <c r="B43" s="558" t="s">
        <v>1663</v>
      </c>
      <c r="C43" s="198">
        <v>452002</v>
      </c>
      <c r="D43" s="199" t="s">
        <v>133</v>
      </c>
      <c r="E43" s="265">
        <v>0.40280589969208336</v>
      </c>
      <c r="F43" s="266">
        <f t="shared" si="0"/>
        <v>0.40280589969208336</v>
      </c>
    </row>
    <row r="44" spans="2:6" ht="14.25" customHeight="1">
      <c r="B44" s="197" t="s">
        <v>1635</v>
      </c>
      <c r="C44" s="198">
        <v>452003</v>
      </c>
      <c r="D44" s="199" t="s">
        <v>132</v>
      </c>
      <c r="E44" s="265">
        <v>0.61679653390350242</v>
      </c>
      <c r="F44" s="266">
        <f t="shared" si="0"/>
        <v>0.61679653390350242</v>
      </c>
    </row>
    <row r="45" spans="2:6" ht="14.25" customHeight="1">
      <c r="B45" s="423"/>
      <c r="C45" s="198">
        <v>452004</v>
      </c>
      <c r="D45" s="199" t="s">
        <v>131</v>
      </c>
      <c r="E45" s="265">
        <v>0.83078716811492181</v>
      </c>
      <c r="F45" s="266">
        <f t="shared" si="0"/>
        <v>0.83078716811492181</v>
      </c>
    </row>
    <row r="46" spans="2:6" ht="14.25" customHeight="1">
      <c r="B46" s="192"/>
      <c r="C46" s="198">
        <v>452005</v>
      </c>
      <c r="D46" s="199" t="s">
        <v>135</v>
      </c>
      <c r="E46" s="265">
        <v>1.0321901179609632</v>
      </c>
      <c r="F46" s="266">
        <f t="shared" si="0"/>
        <v>1.0321901179609632</v>
      </c>
    </row>
    <row r="47" spans="2:6" ht="14.25" customHeight="1">
      <c r="B47" s="202"/>
      <c r="C47" s="198">
        <v>452006</v>
      </c>
      <c r="D47" s="199" t="s">
        <v>136</v>
      </c>
      <c r="E47" s="265">
        <v>1.8629772860758851</v>
      </c>
      <c r="F47" s="266">
        <f t="shared" si="0"/>
        <v>1.8629772860758851</v>
      </c>
    </row>
    <row r="48" spans="2:6" ht="14.25" customHeight="1">
      <c r="B48" s="202"/>
      <c r="C48" s="198">
        <v>452007</v>
      </c>
      <c r="D48" s="199" t="s">
        <v>142</v>
      </c>
      <c r="E48" s="265">
        <v>4.468627949709048</v>
      </c>
      <c r="F48" s="266">
        <f t="shared" si="0"/>
        <v>4.468627949709048</v>
      </c>
    </row>
    <row r="49" spans="2:6" ht="14.25" customHeight="1">
      <c r="B49" s="202"/>
      <c r="C49" s="193">
        <v>452008</v>
      </c>
      <c r="D49" s="194" t="s">
        <v>143</v>
      </c>
      <c r="E49" s="263">
        <v>5.450467330208502</v>
      </c>
      <c r="F49" s="264">
        <f>E49*(100-$F$5)/100</f>
        <v>5.450467330208502</v>
      </c>
    </row>
    <row r="50" spans="2:6" ht="14.25" customHeight="1" thickBot="1">
      <c r="B50" s="228"/>
      <c r="C50" s="229"/>
      <c r="D50" s="230"/>
      <c r="E50" s="302"/>
      <c r="F50" s="303"/>
    </row>
    <row r="51" spans="2:6" ht="12" customHeight="1" thickBot="1">
      <c r="C51" s="234"/>
      <c r="E51" s="522"/>
      <c r="F51" s="522"/>
    </row>
    <row r="52" spans="2:6" ht="14.25" customHeight="1">
      <c r="B52" s="191"/>
      <c r="C52" s="217"/>
      <c r="D52" s="218"/>
      <c r="E52" s="524"/>
      <c r="F52" s="527"/>
    </row>
    <row r="53" spans="2:6" ht="14.25" customHeight="1">
      <c r="B53" s="558" t="s">
        <v>1663</v>
      </c>
      <c r="C53" s="193">
        <v>453001</v>
      </c>
      <c r="D53" s="194" t="s">
        <v>134</v>
      </c>
      <c r="E53" s="263">
        <v>0.36504284659595043</v>
      </c>
      <c r="F53" s="264">
        <f t="shared" si="0"/>
        <v>0.36504284659595043</v>
      </c>
    </row>
    <row r="54" spans="2:6" ht="14.25" customHeight="1">
      <c r="B54" s="197" t="s">
        <v>1607</v>
      </c>
      <c r="C54" s="198">
        <v>453002</v>
      </c>
      <c r="D54" s="199" t="s">
        <v>133</v>
      </c>
      <c r="E54" s="265">
        <v>0.41539358405746091</v>
      </c>
      <c r="F54" s="266">
        <f t="shared" si="0"/>
        <v>0.41539358405746091</v>
      </c>
    </row>
    <row r="55" spans="2:6" ht="14.25" customHeight="1">
      <c r="B55" s="197"/>
      <c r="C55" s="198">
        <v>453003</v>
      </c>
      <c r="D55" s="199" t="s">
        <v>132</v>
      </c>
      <c r="E55" s="265">
        <v>0.41539358405746091</v>
      </c>
      <c r="F55" s="266">
        <f t="shared" si="0"/>
        <v>0.41539358405746091</v>
      </c>
    </row>
    <row r="56" spans="2:6" ht="14.25" customHeight="1">
      <c r="B56" s="423"/>
      <c r="C56" s="198">
        <v>453004</v>
      </c>
      <c r="D56" s="199" t="s">
        <v>131</v>
      </c>
      <c r="E56" s="265">
        <v>0.5412704277112369</v>
      </c>
      <c r="F56" s="266">
        <f t="shared" si="0"/>
        <v>0.5412704277112369</v>
      </c>
    </row>
    <row r="57" spans="2:6" ht="14.25" customHeight="1">
      <c r="B57" s="192"/>
      <c r="C57" s="198">
        <v>453005</v>
      </c>
      <c r="D57" s="199" t="s">
        <v>135</v>
      </c>
      <c r="E57" s="265">
        <v>1.1958300147108722</v>
      </c>
      <c r="F57" s="266">
        <f t="shared" si="0"/>
        <v>1.1958300147108722</v>
      </c>
    </row>
    <row r="58" spans="2:6" ht="14.25" customHeight="1">
      <c r="B58" s="192"/>
      <c r="C58" s="198">
        <v>453006</v>
      </c>
      <c r="D58" s="199" t="s">
        <v>136</v>
      </c>
      <c r="E58" s="265">
        <v>1.3342945427300257</v>
      </c>
      <c r="F58" s="266">
        <f t="shared" si="0"/>
        <v>1.3342945427300257</v>
      </c>
    </row>
    <row r="59" spans="2:6" ht="14.25" customHeight="1" thickBot="1">
      <c r="B59" s="228"/>
      <c r="C59" s="229"/>
      <c r="D59" s="230"/>
      <c r="E59" s="302"/>
      <c r="F59" s="303"/>
    </row>
    <row r="60" spans="2:6" ht="14.25" customHeight="1" thickBot="1">
      <c r="C60" s="234"/>
      <c r="E60" s="522"/>
      <c r="F60" s="522"/>
    </row>
    <row r="61" spans="2:6" ht="14.25" customHeight="1">
      <c r="B61" s="191"/>
      <c r="C61" s="217"/>
      <c r="D61" s="218"/>
      <c r="E61" s="524"/>
      <c r="F61" s="527"/>
    </row>
    <row r="62" spans="2:6" ht="14.25" customHeight="1">
      <c r="B62" s="430"/>
      <c r="C62" s="193">
        <v>454001</v>
      </c>
      <c r="D62" s="194" t="s">
        <v>264</v>
      </c>
      <c r="E62" s="263">
        <v>0.73008569319190086</v>
      </c>
      <c r="F62" s="264">
        <f t="shared" si="0"/>
        <v>0.73008569319190086</v>
      </c>
    </row>
    <row r="63" spans="2:6" ht="14.25" customHeight="1">
      <c r="B63" s="558" t="s">
        <v>1496</v>
      </c>
      <c r="C63" s="198">
        <v>454002</v>
      </c>
      <c r="D63" s="199" t="s">
        <v>265</v>
      </c>
      <c r="E63" s="265">
        <v>0.83078716811492181</v>
      </c>
      <c r="F63" s="266">
        <f t="shared" si="0"/>
        <v>0.83078716811492181</v>
      </c>
    </row>
    <row r="64" spans="2:6" ht="14.25" customHeight="1">
      <c r="B64" s="246"/>
      <c r="C64" s="198">
        <v>454003</v>
      </c>
      <c r="D64" s="199" t="s">
        <v>266</v>
      </c>
      <c r="E64" s="265">
        <v>0.93148864303794254</v>
      </c>
      <c r="F64" s="266">
        <f t="shared" si="0"/>
        <v>0.93148864303794254</v>
      </c>
    </row>
    <row r="65" spans="2:6" ht="14.25" customHeight="1">
      <c r="B65" s="423"/>
      <c r="C65" s="198">
        <v>454004</v>
      </c>
      <c r="D65" s="199" t="s">
        <v>417</v>
      </c>
      <c r="E65" s="265">
        <v>1.6363989674990882</v>
      </c>
      <c r="F65" s="266">
        <f t="shared" si="0"/>
        <v>1.6363989674990882</v>
      </c>
    </row>
    <row r="66" spans="2:6" ht="14.25" customHeight="1">
      <c r="B66" s="192"/>
      <c r="C66" s="198">
        <v>454005</v>
      </c>
      <c r="D66" s="199" t="s">
        <v>418</v>
      </c>
      <c r="E66" s="265">
        <v>4.0280589969208327</v>
      </c>
      <c r="F66" s="266">
        <f t="shared" si="0"/>
        <v>4.0280589969208327</v>
      </c>
    </row>
    <row r="67" spans="2:6" ht="14.25" customHeight="1">
      <c r="B67" s="202"/>
      <c r="C67" s="198">
        <v>454006</v>
      </c>
      <c r="D67" s="199" t="s">
        <v>419</v>
      </c>
      <c r="E67" s="265">
        <v>4.7581446901127329</v>
      </c>
      <c r="F67" s="266">
        <f t="shared" si="0"/>
        <v>4.7581446901127329</v>
      </c>
    </row>
    <row r="68" spans="2:6" ht="14.25" customHeight="1">
      <c r="B68" s="202"/>
      <c r="C68" s="198">
        <v>454007</v>
      </c>
      <c r="D68" s="199" t="s">
        <v>420</v>
      </c>
      <c r="E68" s="265">
        <v>24.583747565582453</v>
      </c>
      <c r="F68" s="266">
        <f t="shared" si="0"/>
        <v>24.583747565582453</v>
      </c>
    </row>
    <row r="69" spans="2:6" ht="14.25" customHeight="1">
      <c r="B69" s="202"/>
      <c r="C69" s="193">
        <v>454008</v>
      </c>
      <c r="D69" s="194" t="s">
        <v>421</v>
      </c>
      <c r="E69" s="263">
        <v>28.725095721791686</v>
      </c>
      <c r="F69" s="264">
        <f>E69*(100-$F$5)/100</f>
        <v>28.725095721791686</v>
      </c>
    </row>
    <row r="70" spans="2:6" ht="14.25" customHeight="1" thickBot="1">
      <c r="B70" s="228"/>
      <c r="C70" s="229"/>
      <c r="D70" s="230"/>
      <c r="E70" s="302"/>
      <c r="F70" s="303"/>
    </row>
    <row r="71" spans="2:6" ht="14.25" customHeight="1" thickBot="1">
      <c r="C71" s="234"/>
      <c r="E71" s="522"/>
      <c r="F71" s="522"/>
    </row>
    <row r="72" spans="2:6" ht="14.25" customHeight="1">
      <c r="B72" s="191"/>
      <c r="C72" s="217"/>
      <c r="D72" s="218"/>
      <c r="E72" s="524"/>
      <c r="F72" s="527"/>
    </row>
    <row r="73" spans="2:6" ht="14.25" customHeight="1">
      <c r="B73" s="430"/>
      <c r="C73" s="193">
        <v>455001</v>
      </c>
      <c r="D73" s="194" t="s">
        <v>176</v>
      </c>
      <c r="E73" s="263">
        <v>1.2965314896338931</v>
      </c>
      <c r="F73" s="264">
        <f t="shared" si="0"/>
        <v>1.2965314896338931</v>
      </c>
    </row>
    <row r="74" spans="2:6" ht="14.25" customHeight="1">
      <c r="B74" s="558" t="s">
        <v>1664</v>
      </c>
      <c r="C74" s="198">
        <v>455002</v>
      </c>
      <c r="D74" s="199" t="s">
        <v>178</v>
      </c>
      <c r="E74" s="265">
        <v>1.7371004424221086</v>
      </c>
      <c r="F74" s="266">
        <f t="shared" si="0"/>
        <v>1.7371004424221086</v>
      </c>
    </row>
    <row r="75" spans="2:6" ht="14.25" customHeight="1">
      <c r="B75" s="246"/>
      <c r="C75" s="198">
        <v>455003</v>
      </c>
      <c r="D75" s="199" t="s">
        <v>181</v>
      </c>
      <c r="E75" s="265">
        <v>2.0517925515565492</v>
      </c>
      <c r="F75" s="266">
        <f t="shared" si="0"/>
        <v>2.0517925515565492</v>
      </c>
    </row>
    <row r="76" spans="2:6" ht="14.25" customHeight="1">
      <c r="B76" s="423"/>
      <c r="C76" s="198">
        <v>455004</v>
      </c>
      <c r="D76" s="199" t="s">
        <v>184</v>
      </c>
      <c r="E76" s="265">
        <v>3.1217457226136451</v>
      </c>
      <c r="F76" s="266">
        <f t="shared" si="0"/>
        <v>3.1217457226136451</v>
      </c>
    </row>
    <row r="77" spans="2:6" ht="14.25" customHeight="1">
      <c r="B77" s="192"/>
      <c r="C77" s="198">
        <v>455005</v>
      </c>
      <c r="D77" s="199" t="s">
        <v>187</v>
      </c>
      <c r="E77" s="265">
        <v>4.4560402653436704</v>
      </c>
      <c r="F77" s="266">
        <f t="shared" si="0"/>
        <v>4.4560402653436704</v>
      </c>
    </row>
    <row r="78" spans="2:6" ht="14.25" customHeight="1">
      <c r="B78" s="202"/>
      <c r="C78" s="198">
        <v>455006</v>
      </c>
      <c r="D78" s="199" t="s">
        <v>267</v>
      </c>
      <c r="E78" s="265">
        <v>16.08706061895257</v>
      </c>
      <c r="F78" s="266">
        <f t="shared" si="0"/>
        <v>16.08706061895257</v>
      </c>
    </row>
    <row r="79" spans="2:6" ht="14.25" customHeight="1" thickBot="1">
      <c r="B79" s="228"/>
      <c r="C79" s="229"/>
      <c r="D79" s="230"/>
      <c r="E79" s="302"/>
      <c r="F79" s="303"/>
    </row>
    <row r="80" spans="2:6" ht="14.25" customHeight="1" thickBot="1">
      <c r="C80" s="234"/>
      <c r="E80" s="522"/>
      <c r="F80" s="522"/>
    </row>
    <row r="81" spans="2:6" ht="14.25" customHeight="1">
      <c r="B81" s="191"/>
      <c r="C81" s="217"/>
      <c r="D81" s="218"/>
      <c r="E81" s="524"/>
      <c r="F81" s="527"/>
    </row>
    <row r="82" spans="2:6" ht="14.25" customHeight="1">
      <c r="B82" s="430"/>
      <c r="C82" s="193">
        <v>456001</v>
      </c>
      <c r="D82" s="194" t="s">
        <v>464</v>
      </c>
      <c r="E82" s="263">
        <v>0.89372558994180951</v>
      </c>
      <c r="F82" s="264">
        <f t="shared" si="0"/>
        <v>0.89372558994180951</v>
      </c>
    </row>
    <row r="83" spans="2:6" ht="14.25" customHeight="1">
      <c r="B83" s="558" t="s">
        <v>1452</v>
      </c>
      <c r="C83" s="198">
        <v>456002</v>
      </c>
      <c r="D83" s="199" t="s">
        <v>176</v>
      </c>
      <c r="E83" s="265">
        <v>1.1077162241532286</v>
      </c>
      <c r="F83" s="266">
        <f t="shared" si="0"/>
        <v>1.1077162241532286</v>
      </c>
    </row>
    <row r="84" spans="2:6" ht="14.25" customHeight="1">
      <c r="B84" s="197" t="s">
        <v>1665</v>
      </c>
      <c r="C84" s="198">
        <v>456003</v>
      </c>
      <c r="D84" s="199" t="s">
        <v>179</v>
      </c>
      <c r="E84" s="265">
        <v>1.3342945427300257</v>
      </c>
      <c r="F84" s="266">
        <f t="shared" si="0"/>
        <v>1.3342945427300257</v>
      </c>
    </row>
    <row r="85" spans="2:6" ht="14.25" customHeight="1">
      <c r="B85" s="423"/>
      <c r="C85" s="198">
        <v>456004</v>
      </c>
      <c r="D85" s="199" t="s">
        <v>178</v>
      </c>
      <c r="E85" s="265">
        <v>1.3342945427300257</v>
      </c>
      <c r="F85" s="266">
        <f t="shared" si="0"/>
        <v>1.3342945427300257</v>
      </c>
    </row>
    <row r="86" spans="2:6" ht="14.25" customHeight="1">
      <c r="B86" s="192"/>
      <c r="C86" s="198">
        <v>456005</v>
      </c>
      <c r="D86" s="199" t="s">
        <v>182</v>
      </c>
      <c r="E86" s="265">
        <v>1.3342945427300257</v>
      </c>
      <c r="F86" s="266">
        <f t="shared" si="0"/>
        <v>1.3342945427300257</v>
      </c>
    </row>
    <row r="87" spans="2:6" ht="14.25" customHeight="1">
      <c r="B87" s="202"/>
      <c r="C87" s="198">
        <v>456006</v>
      </c>
      <c r="D87" s="199" t="s">
        <v>181</v>
      </c>
      <c r="E87" s="265">
        <v>1.548285176941445</v>
      </c>
      <c r="F87" s="266">
        <f t="shared" si="0"/>
        <v>1.548285176941445</v>
      </c>
    </row>
    <row r="88" spans="2:6" ht="14.25" customHeight="1">
      <c r="B88" s="202"/>
      <c r="C88" s="193">
        <v>456007</v>
      </c>
      <c r="D88" s="194" t="s">
        <v>184</v>
      </c>
      <c r="E88" s="263">
        <v>1.5608728613068226</v>
      </c>
      <c r="F88" s="264">
        <f t="shared" si="0"/>
        <v>1.5608728613068226</v>
      </c>
    </row>
    <row r="89" spans="2:6" ht="14.25" customHeight="1">
      <c r="B89" s="202"/>
      <c r="C89" s="198">
        <v>456008</v>
      </c>
      <c r="D89" s="199" t="s">
        <v>187</v>
      </c>
      <c r="E89" s="265">
        <v>2.8196412978445831</v>
      </c>
      <c r="F89" s="266">
        <f t="shared" si="0"/>
        <v>2.8196412978445831</v>
      </c>
    </row>
    <row r="90" spans="2:6" ht="14.25" customHeight="1" thickBot="1">
      <c r="B90" s="228"/>
      <c r="C90" s="229"/>
      <c r="D90" s="230"/>
      <c r="E90" s="346"/>
      <c r="F90" s="303"/>
    </row>
    <row r="91" spans="2:6" ht="14.25" customHeight="1" thickBot="1">
      <c r="C91" s="234"/>
      <c r="E91" s="353"/>
      <c r="F91" s="522"/>
    </row>
    <row r="92" spans="2:6" ht="14.25" customHeight="1">
      <c r="B92" s="191"/>
      <c r="C92" s="217"/>
      <c r="D92" s="218"/>
      <c r="E92" s="526"/>
      <c r="F92" s="527"/>
    </row>
    <row r="93" spans="2:6" ht="14.25" customHeight="1">
      <c r="B93" s="430"/>
      <c r="C93" s="193">
        <v>457001</v>
      </c>
      <c r="D93" s="194" t="s">
        <v>176</v>
      </c>
      <c r="E93" s="263">
        <v>0.76784874628803368</v>
      </c>
      <c r="F93" s="264">
        <f t="shared" si="0"/>
        <v>0.76784874628803368</v>
      </c>
    </row>
    <row r="94" spans="2:6" ht="14.25" customHeight="1">
      <c r="B94" s="558" t="s">
        <v>1666</v>
      </c>
      <c r="C94" s="198">
        <v>457002</v>
      </c>
      <c r="D94" s="199" t="s">
        <v>179</v>
      </c>
      <c r="E94" s="265">
        <v>0.8685502212110543</v>
      </c>
      <c r="F94" s="266">
        <f t="shared" si="0"/>
        <v>0.8685502212110543</v>
      </c>
    </row>
    <row r="95" spans="2:6" ht="14.25" customHeight="1">
      <c r="B95" s="430"/>
      <c r="C95" s="198">
        <v>457003</v>
      </c>
      <c r="D95" s="199" t="s">
        <v>178</v>
      </c>
      <c r="E95" s="265">
        <v>0.93148864303794254</v>
      </c>
      <c r="F95" s="266">
        <f t="shared" si="0"/>
        <v>0.93148864303794254</v>
      </c>
    </row>
    <row r="96" spans="2:6" ht="14.25" customHeight="1">
      <c r="B96" s="430"/>
      <c r="C96" s="198">
        <v>457004</v>
      </c>
      <c r="D96" s="199" t="s">
        <v>183</v>
      </c>
      <c r="E96" s="265">
        <v>1.1328915928839842</v>
      </c>
      <c r="F96" s="266">
        <f t="shared" si="0"/>
        <v>1.1328915928839842</v>
      </c>
    </row>
    <row r="97" spans="2:6" ht="14.25" customHeight="1">
      <c r="B97" s="246"/>
      <c r="C97" s="198">
        <v>457005</v>
      </c>
      <c r="D97" s="199" t="s">
        <v>182</v>
      </c>
      <c r="E97" s="265">
        <v>1.1077162241532286</v>
      </c>
      <c r="F97" s="266">
        <f t="shared" si="0"/>
        <v>1.1077162241532286</v>
      </c>
    </row>
    <row r="98" spans="2:6" ht="14.25" customHeight="1">
      <c r="B98" s="246"/>
      <c r="C98" s="198">
        <v>457006</v>
      </c>
      <c r="D98" s="199" t="s">
        <v>181</v>
      </c>
      <c r="E98" s="265">
        <v>1.0951285397878514</v>
      </c>
      <c r="F98" s="266">
        <f t="shared" si="0"/>
        <v>1.0951285397878514</v>
      </c>
    </row>
    <row r="99" spans="2:6" ht="14.25" customHeight="1">
      <c r="B99" s="246"/>
      <c r="C99" s="198">
        <v>457007</v>
      </c>
      <c r="D99" s="199" t="s">
        <v>186</v>
      </c>
      <c r="E99" s="265">
        <v>1.2461807521723822</v>
      </c>
      <c r="F99" s="266">
        <f t="shared" si="0"/>
        <v>1.2461807521723822</v>
      </c>
    </row>
    <row r="100" spans="2:6" ht="14.25" customHeight="1">
      <c r="B100" s="423"/>
      <c r="C100" s="198">
        <v>457008</v>
      </c>
      <c r="D100" s="199" t="s">
        <v>185</v>
      </c>
      <c r="E100" s="265">
        <v>1.1832423303454944</v>
      </c>
      <c r="F100" s="266">
        <f t="shared" si="0"/>
        <v>1.1832423303454944</v>
      </c>
    </row>
    <row r="101" spans="2:6" ht="14.25" customHeight="1">
      <c r="B101" s="423"/>
      <c r="C101" s="198">
        <v>457009</v>
      </c>
      <c r="D101" s="199" t="s">
        <v>184</v>
      </c>
      <c r="E101" s="265">
        <v>1.1203039085186064</v>
      </c>
      <c r="F101" s="266">
        <f t="shared" si="0"/>
        <v>1.1203039085186064</v>
      </c>
    </row>
    <row r="102" spans="2:6" ht="14.25" customHeight="1">
      <c r="B102" s="423"/>
      <c r="C102" s="198">
        <v>457010</v>
      </c>
      <c r="D102" s="199" t="s">
        <v>207</v>
      </c>
      <c r="E102" s="265">
        <v>3.1217457226136451</v>
      </c>
      <c r="F102" s="266">
        <f t="shared" si="0"/>
        <v>3.1217457226136451</v>
      </c>
    </row>
    <row r="103" spans="2:6" ht="14.25" customHeight="1">
      <c r="B103" s="192"/>
      <c r="C103" s="198">
        <v>457011</v>
      </c>
      <c r="D103" s="199" t="s">
        <v>189</v>
      </c>
      <c r="E103" s="265">
        <v>3.1217457226136451</v>
      </c>
      <c r="F103" s="266">
        <f t="shared" si="0"/>
        <v>3.1217457226136451</v>
      </c>
    </row>
    <row r="104" spans="2:6" ht="14.25" customHeight="1">
      <c r="B104" s="192"/>
      <c r="C104" s="198">
        <v>457012</v>
      </c>
      <c r="D104" s="199" t="s">
        <v>188</v>
      </c>
      <c r="E104" s="265">
        <v>3.1217457226136451</v>
      </c>
      <c r="F104" s="266">
        <f t="shared" si="0"/>
        <v>3.1217457226136451</v>
      </c>
    </row>
    <row r="105" spans="2:6" ht="14.25" customHeight="1">
      <c r="B105" s="202"/>
      <c r="C105" s="198">
        <v>457013</v>
      </c>
      <c r="D105" s="199" t="s">
        <v>187</v>
      </c>
      <c r="E105" s="265">
        <v>3.4742008848442172</v>
      </c>
      <c r="F105" s="266">
        <f>E105*(100-$F$5)/100</f>
        <v>3.4742008848442172</v>
      </c>
    </row>
    <row r="106" spans="2:6" ht="14.25" customHeight="1">
      <c r="B106" s="202"/>
      <c r="C106" s="198">
        <v>457014</v>
      </c>
      <c r="D106" s="199" t="s">
        <v>267</v>
      </c>
      <c r="E106" s="265">
        <v>6.797349557303904</v>
      </c>
      <c r="F106" s="266">
        <f>E106*(100-$F$5)/100</f>
        <v>6.797349557303904</v>
      </c>
    </row>
    <row r="107" spans="2:6" ht="14.25" customHeight="1">
      <c r="B107" s="202"/>
      <c r="C107" s="198">
        <v>457015</v>
      </c>
      <c r="D107" s="199" t="s">
        <v>269</v>
      </c>
      <c r="E107" s="265">
        <v>7.8421273596302452</v>
      </c>
      <c r="F107" s="266">
        <f>E107*(100-$F$5)/100</f>
        <v>7.8421273596302452</v>
      </c>
    </row>
    <row r="108" spans="2:6" ht="14.25" customHeight="1">
      <c r="B108" s="202"/>
      <c r="C108" s="193">
        <v>457016</v>
      </c>
      <c r="D108" s="194" t="s">
        <v>268</v>
      </c>
      <c r="E108" s="263">
        <v>8.0435303094762851</v>
      </c>
      <c r="F108" s="264">
        <f>E108*(100-$F$5)/100</f>
        <v>8.0435303094762851</v>
      </c>
    </row>
    <row r="109" spans="2:6" ht="14.25" customHeight="1" thickBot="1">
      <c r="B109" s="228"/>
      <c r="C109" s="229"/>
      <c r="D109" s="230"/>
      <c r="E109" s="302"/>
      <c r="F109" s="303"/>
    </row>
    <row r="110" spans="2:6" ht="14.25" customHeight="1">
      <c r="B110" s="616"/>
      <c r="C110" s="222"/>
      <c r="D110" s="223"/>
      <c r="E110" s="307"/>
      <c r="F110" s="307"/>
    </row>
    <row r="111" spans="2:6" ht="14.25" customHeight="1">
      <c r="B111" s="616"/>
      <c r="C111" s="222"/>
      <c r="D111" s="223"/>
      <c r="E111" s="307"/>
      <c r="F111" s="307"/>
    </row>
    <row r="112" spans="2:6" ht="14.25" customHeight="1">
      <c r="B112" s="616"/>
      <c r="C112" s="222"/>
      <c r="D112" s="223"/>
      <c r="E112" s="307"/>
      <c r="F112" s="307"/>
    </row>
    <row r="113" spans="2:6" ht="14.25" customHeight="1">
      <c r="B113" s="616"/>
      <c r="C113" s="222"/>
      <c r="D113" s="223"/>
      <c r="E113" s="307"/>
      <c r="F113" s="307"/>
    </row>
    <row r="114" spans="2:6" ht="14.25" customHeight="1">
      <c r="B114" s="616"/>
      <c r="C114" s="222"/>
      <c r="D114" s="223"/>
      <c r="E114" s="307"/>
      <c r="F114" s="307"/>
    </row>
    <row r="115" spans="2:6" ht="14.25" customHeight="1" thickBot="1">
      <c r="C115" s="234"/>
      <c r="E115" s="522"/>
      <c r="F115" s="522"/>
    </row>
    <row r="116" spans="2:6" ht="14.25" customHeight="1">
      <c r="B116" s="191"/>
      <c r="C116" s="217"/>
      <c r="D116" s="218"/>
      <c r="E116" s="524"/>
      <c r="F116" s="527"/>
    </row>
    <row r="117" spans="2:6" ht="14.25" customHeight="1">
      <c r="B117" s="450"/>
      <c r="C117" s="222"/>
      <c r="D117" s="223"/>
      <c r="E117" s="259"/>
      <c r="F117" s="568"/>
    </row>
    <row r="118" spans="2:6" ht="14.25" customHeight="1">
      <c r="B118" s="558" t="s">
        <v>1667</v>
      </c>
      <c r="C118" s="193">
        <v>458001</v>
      </c>
      <c r="D118" s="194" t="s">
        <v>264</v>
      </c>
      <c r="E118" s="263">
        <v>1.0876549999999998</v>
      </c>
      <c r="F118" s="264">
        <f t="shared" ref="F118:F130" si="1">E118*(100-$F$5)/100</f>
        <v>1.0876549999999998</v>
      </c>
    </row>
    <row r="119" spans="2:6" ht="14.25" customHeight="1">
      <c r="B119" s="558" t="s">
        <v>1665</v>
      </c>
      <c r="C119" s="198">
        <v>458002</v>
      </c>
      <c r="D119" s="199" t="s">
        <v>265</v>
      </c>
      <c r="E119" s="263">
        <v>1.2479410000000002</v>
      </c>
      <c r="F119" s="264">
        <f t="shared" si="1"/>
        <v>1.2479410000000002</v>
      </c>
    </row>
    <row r="120" spans="2:6" ht="14.25" customHeight="1">
      <c r="B120" s="192"/>
      <c r="C120" s="193">
        <v>458003</v>
      </c>
      <c r="D120" s="194" t="s">
        <v>266</v>
      </c>
      <c r="E120" s="263">
        <v>1.6143089999999998</v>
      </c>
      <c r="F120" s="264">
        <f t="shared" si="1"/>
        <v>1.6143089999999998</v>
      </c>
    </row>
    <row r="121" spans="2:6" ht="14.25" customHeight="1">
      <c r="B121" s="202"/>
      <c r="C121" s="222"/>
      <c r="D121" s="223"/>
      <c r="E121" s="259"/>
      <c r="F121" s="568"/>
    </row>
    <row r="122" spans="2:6" ht="14.25" customHeight="1">
      <c r="B122" s="202"/>
      <c r="C122" s="222"/>
      <c r="D122" s="223"/>
      <c r="E122" s="259"/>
      <c r="F122" s="568"/>
    </row>
    <row r="123" spans="2:6" ht="14.25" customHeight="1" thickBot="1">
      <c r="B123" s="228"/>
      <c r="C123" s="229"/>
      <c r="D123" s="230"/>
      <c r="E123" s="556"/>
      <c r="F123" s="557"/>
    </row>
    <row r="124" spans="2:6" ht="14.25" customHeight="1" thickBot="1">
      <c r="C124" s="234"/>
      <c r="E124" s="352"/>
    </row>
    <row r="125" spans="2:6" ht="14.25" customHeight="1">
      <c r="B125" s="191"/>
      <c r="C125" s="217"/>
      <c r="D125" s="218"/>
      <c r="E125" s="555"/>
      <c r="F125" s="429"/>
    </row>
    <row r="126" spans="2:6" ht="14.25" customHeight="1">
      <c r="B126" s="558" t="s">
        <v>1668</v>
      </c>
      <c r="C126" s="193">
        <v>459001</v>
      </c>
      <c r="D126" s="194" t="s">
        <v>134</v>
      </c>
      <c r="E126" s="263">
        <v>1.3468822270954033</v>
      </c>
      <c r="F126" s="264">
        <f t="shared" si="1"/>
        <v>1.3468822270954033</v>
      </c>
    </row>
    <row r="127" spans="2:6" ht="14.25" customHeight="1">
      <c r="B127" s="558" t="s">
        <v>1669</v>
      </c>
      <c r="C127" s="198">
        <v>459002</v>
      </c>
      <c r="D127" s="199" t="s">
        <v>133</v>
      </c>
      <c r="E127" s="265">
        <v>1.711925073691354</v>
      </c>
      <c r="F127" s="266">
        <f t="shared" si="1"/>
        <v>1.711925073691354</v>
      </c>
    </row>
    <row r="128" spans="2:6" ht="14.25" customHeight="1">
      <c r="B128" s="558"/>
      <c r="C128" s="198">
        <v>459003</v>
      </c>
      <c r="D128" s="199" t="s">
        <v>132</v>
      </c>
      <c r="E128" s="265">
        <v>2.026617182825794</v>
      </c>
      <c r="F128" s="266">
        <f t="shared" si="1"/>
        <v>2.026617182825794</v>
      </c>
    </row>
    <row r="129" spans="2:6" ht="14.25" customHeight="1">
      <c r="B129" s="423"/>
      <c r="C129" s="198">
        <v>459004</v>
      </c>
      <c r="D129" s="199" t="s">
        <v>131</v>
      </c>
      <c r="E129" s="265">
        <v>3.2602102506327988</v>
      </c>
      <c r="F129" s="266">
        <f t="shared" si="1"/>
        <v>3.2602102506327988</v>
      </c>
    </row>
    <row r="130" spans="2:6" ht="14.25" customHeight="1">
      <c r="B130" s="192"/>
      <c r="C130" s="198">
        <v>459005</v>
      </c>
      <c r="D130" s="199" t="s">
        <v>135</v>
      </c>
      <c r="E130" s="265">
        <v>7.9428288345532669</v>
      </c>
      <c r="F130" s="266">
        <f t="shared" si="1"/>
        <v>7.9428288345532669</v>
      </c>
    </row>
    <row r="131" spans="2:6" ht="14.25" customHeight="1">
      <c r="B131" s="192"/>
      <c r="C131" s="198">
        <v>459006</v>
      </c>
      <c r="D131" s="199" t="s">
        <v>136</v>
      </c>
      <c r="E131" s="265">
        <v>10.107910545398212</v>
      </c>
      <c r="F131" s="266">
        <f>E131*(100-$F$5)/100</f>
        <v>10.107910545398212</v>
      </c>
    </row>
    <row r="132" spans="2:6" ht="14.25" customHeight="1" thickBot="1">
      <c r="B132" s="228"/>
      <c r="C132" s="229"/>
      <c r="D132" s="230"/>
      <c r="E132" s="302"/>
      <c r="F132" s="303"/>
    </row>
    <row r="133" spans="2:6" ht="14.25" customHeight="1" thickBot="1">
      <c r="C133" s="234"/>
      <c r="E133" s="522"/>
      <c r="F133" s="522"/>
    </row>
    <row r="134" spans="2:6" ht="14.25" customHeight="1">
      <c r="B134" s="191"/>
      <c r="C134" s="217"/>
      <c r="D134" s="218"/>
      <c r="E134" s="524"/>
      <c r="F134" s="527"/>
    </row>
    <row r="135" spans="2:6" ht="14.25" customHeight="1">
      <c r="B135" s="430"/>
      <c r="C135" s="567" t="s">
        <v>1641</v>
      </c>
      <c r="D135" s="354" t="s">
        <v>176</v>
      </c>
      <c r="E135" s="355" t="s">
        <v>1459</v>
      </c>
      <c r="F135" s="356" t="s">
        <v>1459</v>
      </c>
    </row>
    <row r="136" spans="2:6" ht="14.25" customHeight="1">
      <c r="B136" s="558" t="s">
        <v>1452</v>
      </c>
      <c r="C136" s="238" t="s">
        <v>1642</v>
      </c>
      <c r="D136" s="239" t="s">
        <v>432</v>
      </c>
      <c r="E136" s="294" t="s">
        <v>1459</v>
      </c>
      <c r="F136" s="295" t="s">
        <v>1459</v>
      </c>
    </row>
    <row r="137" spans="2:6" ht="14.25" customHeight="1">
      <c r="B137" s="558" t="s">
        <v>1670</v>
      </c>
      <c r="C137" s="238" t="s">
        <v>1643</v>
      </c>
      <c r="D137" s="239" t="s">
        <v>433</v>
      </c>
      <c r="E137" s="294" t="s">
        <v>1459</v>
      </c>
      <c r="F137" s="295" t="s">
        <v>1459</v>
      </c>
    </row>
    <row r="138" spans="2:6" ht="14.25" customHeight="1">
      <c r="B138" s="430"/>
      <c r="C138" s="238" t="s">
        <v>1644</v>
      </c>
      <c r="D138" s="239" t="s">
        <v>434</v>
      </c>
      <c r="E138" s="294" t="s">
        <v>1459</v>
      </c>
      <c r="F138" s="295" t="s">
        <v>1459</v>
      </c>
    </row>
    <row r="139" spans="2:6" ht="14.25" customHeight="1">
      <c r="B139" s="246"/>
      <c r="C139" s="238" t="s">
        <v>1645</v>
      </c>
      <c r="D139" s="239" t="s">
        <v>435</v>
      </c>
      <c r="E139" s="294" t="s">
        <v>1459</v>
      </c>
      <c r="F139" s="295" t="s">
        <v>1459</v>
      </c>
    </row>
    <row r="140" spans="2:6" ht="14.25" customHeight="1">
      <c r="B140" s="246"/>
      <c r="C140" s="238" t="s">
        <v>1646</v>
      </c>
      <c r="D140" s="239" t="s">
        <v>436</v>
      </c>
      <c r="E140" s="294" t="s">
        <v>1459</v>
      </c>
      <c r="F140" s="295" t="s">
        <v>1459</v>
      </c>
    </row>
    <row r="141" spans="2:6" ht="14.25" customHeight="1">
      <c r="B141" s="246"/>
      <c r="C141" s="238" t="s">
        <v>1647</v>
      </c>
      <c r="D141" s="239" t="s">
        <v>437</v>
      </c>
      <c r="E141" s="294" t="s">
        <v>1459</v>
      </c>
      <c r="F141" s="295" t="s">
        <v>1459</v>
      </c>
    </row>
    <row r="142" spans="2:6" ht="14.25" customHeight="1">
      <c r="B142" s="423"/>
      <c r="C142" s="238" t="s">
        <v>1648</v>
      </c>
      <c r="D142" s="239" t="s">
        <v>438</v>
      </c>
      <c r="E142" s="294" t="s">
        <v>1459</v>
      </c>
      <c r="F142" s="295" t="s">
        <v>1459</v>
      </c>
    </row>
    <row r="143" spans="2:6" ht="14.25" customHeight="1">
      <c r="B143" s="423"/>
      <c r="C143" s="238" t="s">
        <v>1649</v>
      </c>
      <c r="D143" s="239" t="s">
        <v>439</v>
      </c>
      <c r="E143" s="294" t="s">
        <v>1459</v>
      </c>
      <c r="F143" s="295" t="s">
        <v>1459</v>
      </c>
    </row>
    <row r="144" spans="2:6" ht="14.25" customHeight="1">
      <c r="B144" s="423"/>
      <c r="C144" s="238" t="s">
        <v>1650</v>
      </c>
      <c r="D144" s="239" t="s">
        <v>440</v>
      </c>
      <c r="E144" s="294" t="s">
        <v>1459</v>
      </c>
      <c r="F144" s="295" t="s">
        <v>1459</v>
      </c>
    </row>
    <row r="145" spans="2:6" ht="14.25" customHeight="1">
      <c r="B145" s="192"/>
      <c r="C145" s="238" t="s">
        <v>1651</v>
      </c>
      <c r="D145" s="239" t="s">
        <v>207</v>
      </c>
      <c r="E145" s="294" t="s">
        <v>1459</v>
      </c>
      <c r="F145" s="295" t="s">
        <v>1459</v>
      </c>
    </row>
    <row r="146" spans="2:6" ht="14.25" customHeight="1">
      <c r="B146" s="192"/>
      <c r="C146" s="238" t="s">
        <v>1652</v>
      </c>
      <c r="D146" s="239" t="s">
        <v>441</v>
      </c>
      <c r="E146" s="294" t="s">
        <v>1459</v>
      </c>
      <c r="F146" s="295" t="s">
        <v>1459</v>
      </c>
    </row>
    <row r="147" spans="2:6" ht="14.25" customHeight="1">
      <c r="B147" s="202"/>
      <c r="C147" s="567" t="s">
        <v>1653</v>
      </c>
      <c r="D147" s="354" t="s">
        <v>442</v>
      </c>
      <c r="E147" s="355" t="s">
        <v>1459</v>
      </c>
      <c r="F147" s="356" t="s">
        <v>1459</v>
      </c>
    </row>
    <row r="148" spans="2:6" ht="14.25" customHeight="1">
      <c r="B148" s="202"/>
      <c r="C148" s="238">
        <v>460014</v>
      </c>
      <c r="D148" s="239" t="s">
        <v>443</v>
      </c>
      <c r="E148" s="294" t="s">
        <v>1459</v>
      </c>
      <c r="F148" s="295" t="s">
        <v>1459</v>
      </c>
    </row>
    <row r="149" spans="2:6" ht="14.25" customHeight="1" thickBot="1">
      <c r="B149" s="228"/>
      <c r="C149" s="229"/>
      <c r="D149" s="230"/>
      <c r="E149" s="302"/>
      <c r="F149" s="303"/>
    </row>
    <row r="150" spans="2:6" ht="14.25" customHeight="1" thickBot="1">
      <c r="C150" s="234"/>
      <c r="E150" s="522"/>
      <c r="F150" s="522"/>
    </row>
    <row r="151" spans="2:6" ht="14.25" customHeight="1">
      <c r="B151" s="191"/>
      <c r="C151" s="217"/>
      <c r="D151" s="218"/>
      <c r="E151" s="524"/>
      <c r="F151" s="527"/>
    </row>
    <row r="152" spans="2:6" ht="14.25" customHeight="1">
      <c r="B152" s="430"/>
      <c r="C152" s="567" t="s">
        <v>1654</v>
      </c>
      <c r="D152" s="354" t="s">
        <v>264</v>
      </c>
      <c r="E152" s="355" t="s">
        <v>1459</v>
      </c>
      <c r="F152" s="356" t="s">
        <v>1459</v>
      </c>
    </row>
    <row r="153" spans="2:6" ht="14.25" customHeight="1">
      <c r="B153" s="558" t="s">
        <v>1667</v>
      </c>
      <c r="C153" s="238" t="s">
        <v>1655</v>
      </c>
      <c r="D153" s="239" t="s">
        <v>265</v>
      </c>
      <c r="E153" s="294" t="s">
        <v>1459</v>
      </c>
      <c r="F153" s="295" t="s">
        <v>1459</v>
      </c>
    </row>
    <row r="154" spans="2:6" ht="14.25" customHeight="1">
      <c r="B154" s="558" t="s">
        <v>1609</v>
      </c>
      <c r="C154" s="238" t="s">
        <v>1656</v>
      </c>
      <c r="D154" s="239" t="s">
        <v>266</v>
      </c>
      <c r="E154" s="294" t="s">
        <v>1459</v>
      </c>
      <c r="F154" s="295" t="s">
        <v>1459</v>
      </c>
    </row>
    <row r="155" spans="2:6" ht="14.25" customHeight="1">
      <c r="B155" s="423"/>
      <c r="C155" s="238" t="s">
        <v>1657</v>
      </c>
      <c r="D155" s="239" t="s">
        <v>417</v>
      </c>
      <c r="E155" s="294" t="s">
        <v>1459</v>
      </c>
      <c r="F155" s="295" t="s">
        <v>1459</v>
      </c>
    </row>
    <row r="156" spans="2:6" ht="14.25" customHeight="1">
      <c r="B156" s="192"/>
      <c r="C156" s="238" t="s">
        <v>1658</v>
      </c>
      <c r="D156" s="239" t="s">
        <v>418</v>
      </c>
      <c r="E156" s="294" t="s">
        <v>1459</v>
      </c>
      <c r="F156" s="295" t="s">
        <v>1459</v>
      </c>
    </row>
    <row r="157" spans="2:6" ht="14.25" customHeight="1">
      <c r="B157" s="202"/>
      <c r="C157" s="238" t="s">
        <v>1659</v>
      </c>
      <c r="D157" s="239" t="s">
        <v>419</v>
      </c>
      <c r="E157" s="294" t="s">
        <v>1459</v>
      </c>
      <c r="F157" s="295" t="s">
        <v>1459</v>
      </c>
    </row>
    <row r="158" spans="2:6" ht="14.25" customHeight="1">
      <c r="B158" s="202"/>
      <c r="C158" s="567" t="s">
        <v>1660</v>
      </c>
      <c r="D158" s="354" t="s">
        <v>420</v>
      </c>
      <c r="E158" s="355" t="s">
        <v>1459</v>
      </c>
      <c r="F158" s="356" t="s">
        <v>1459</v>
      </c>
    </row>
    <row r="159" spans="2:6" ht="14.25" customHeight="1">
      <c r="B159" s="202"/>
      <c r="C159" s="238" t="s">
        <v>1661</v>
      </c>
      <c r="D159" s="239" t="s">
        <v>421</v>
      </c>
      <c r="E159" s="294" t="s">
        <v>1459</v>
      </c>
      <c r="F159" s="295" t="s">
        <v>1459</v>
      </c>
    </row>
    <row r="160" spans="2:6" ht="14.25" customHeight="1" thickBot="1">
      <c r="B160" s="228"/>
      <c r="C160" s="261"/>
      <c r="D160" s="230"/>
      <c r="E160" s="519"/>
      <c r="F160" s="557"/>
    </row>
  </sheetData>
  <mergeCells count="6"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24">
    <tabColor theme="1" tint="0.499984740745262"/>
  </sheetPr>
  <dimension ref="A2:H910"/>
  <sheetViews>
    <sheetView zoomScaleNormal="100" workbookViewId="0">
      <pane ySplit="5" topLeftCell="A36" activePane="bottomLeft" state="frozen"/>
      <selection activeCell="J19" sqref="J19"/>
      <selection pane="bottomLeft" activeCell="C55" sqref="C55"/>
    </sheetView>
  </sheetViews>
  <sheetFormatPr defaultColWidth="9.140625" defaultRowHeight="14.25" customHeight="1"/>
  <cols>
    <col min="1" max="1" width="2.42578125" style="257" customWidth="1"/>
    <col min="2" max="2" width="45.7109375" style="233" customWidth="1"/>
    <col min="3" max="3" width="15.7109375" style="421" customWidth="1"/>
    <col min="4" max="4" width="16.28515625" style="235" bestFit="1" customWidth="1"/>
    <col min="5" max="5" width="15.7109375" style="351" customWidth="1"/>
    <col min="6" max="6" width="15.7109375" style="422" customWidth="1"/>
    <col min="7" max="7" width="2.140625" style="257" customWidth="1"/>
    <col min="8" max="16384" width="9.140625" style="257"/>
  </cols>
  <sheetData>
    <row r="2" spans="2:6" ht="20.85" customHeight="1">
      <c r="B2" s="1103" t="s">
        <v>1756</v>
      </c>
      <c r="C2" s="1103"/>
      <c r="D2" s="1103"/>
      <c r="E2" s="1103"/>
      <c r="F2" s="1103"/>
    </row>
    <row r="3" spans="2:6" ht="14.25" customHeight="1">
      <c r="B3" s="1104" t="s">
        <v>1460</v>
      </c>
      <c r="C3" s="960" t="s">
        <v>1461</v>
      </c>
      <c r="D3" s="1090" t="s">
        <v>1601</v>
      </c>
      <c r="E3" s="1093" t="s">
        <v>1462</v>
      </c>
      <c r="F3" s="963" t="s">
        <v>1491</v>
      </c>
    </row>
    <row r="4" spans="2:6" ht="14.25" customHeight="1">
      <c r="B4" s="1105"/>
      <c r="C4" s="961"/>
      <c r="D4" s="1091"/>
      <c r="E4" s="1094"/>
      <c r="F4" s="964"/>
    </row>
    <row r="5" spans="2:6" ht="14.25" customHeight="1">
      <c r="B5" s="1106"/>
      <c r="C5" s="962"/>
      <c r="D5" s="1092"/>
      <c r="E5" s="1095"/>
      <c r="F5" s="635">
        <f>'DISCOUNT CARD'!J18</f>
        <v>0</v>
      </c>
    </row>
    <row r="6" spans="2:6" s="8" customFormat="1" ht="9.9499999999999993" customHeight="1" thickBot="1">
      <c r="B6" s="746"/>
      <c r="C6" s="769"/>
      <c r="D6" s="789"/>
      <c r="E6" s="790"/>
      <c r="F6" s="122"/>
    </row>
    <row r="7" spans="2:6" s="8" customFormat="1" ht="14.25" customHeight="1">
      <c r="B7" s="815"/>
      <c r="C7" s="792"/>
      <c r="D7" s="793"/>
      <c r="E7" s="816"/>
      <c r="F7" s="123"/>
    </row>
    <row r="8" spans="2:6" s="8" customFormat="1" ht="14.25" customHeight="1">
      <c r="B8" s="471"/>
      <c r="C8" s="105">
        <v>50416016</v>
      </c>
      <c r="D8" s="106">
        <v>16</v>
      </c>
      <c r="E8" s="127">
        <v>0.93422529346019823</v>
      </c>
      <c r="F8" s="128">
        <f t="shared" ref="F8:F23" si="0">E8*(100-$F$5)/100</f>
        <v>0.93422529346019834</v>
      </c>
    </row>
    <row r="9" spans="2:6" s="8" customFormat="1" ht="14.25" customHeight="1">
      <c r="B9" s="658" t="s">
        <v>2196</v>
      </c>
      <c r="C9" s="97">
        <v>50416020</v>
      </c>
      <c r="D9" s="98" t="s">
        <v>2130</v>
      </c>
      <c r="E9" s="96">
        <v>0.65535207153178077</v>
      </c>
      <c r="F9" s="129">
        <f>E9*(100-$F$5)/100</f>
        <v>0.65535207153178077</v>
      </c>
    </row>
    <row r="10" spans="2:6" s="8" customFormat="1" ht="14.25" customHeight="1">
      <c r="B10" s="658" t="s">
        <v>1631</v>
      </c>
      <c r="C10" s="97">
        <v>50416025</v>
      </c>
      <c r="D10" s="98" t="s">
        <v>2131</v>
      </c>
      <c r="E10" s="96">
        <v>0.83661966578525204</v>
      </c>
      <c r="F10" s="129">
        <f t="shared" si="0"/>
        <v>0.83661966578525204</v>
      </c>
    </row>
    <row r="11" spans="2:6" s="8" customFormat="1" ht="14.25" customHeight="1">
      <c r="B11" s="471"/>
      <c r="C11" s="97">
        <v>50416032</v>
      </c>
      <c r="D11" s="98" t="s">
        <v>2132</v>
      </c>
      <c r="E11" s="96">
        <v>1.2549294986778783</v>
      </c>
      <c r="F11" s="129">
        <f t="shared" si="0"/>
        <v>1.2549294986778783</v>
      </c>
    </row>
    <row r="12" spans="2:6" s="8" customFormat="1" ht="14.25" customHeight="1">
      <c r="B12" s="471"/>
      <c r="C12" s="97">
        <v>50416040</v>
      </c>
      <c r="D12" s="98" t="s">
        <v>2133</v>
      </c>
      <c r="E12" s="96">
        <v>1.798732281438292</v>
      </c>
      <c r="F12" s="129">
        <f t="shared" si="0"/>
        <v>1.798732281438292</v>
      </c>
    </row>
    <row r="13" spans="2:6" s="8" customFormat="1" ht="14.25" customHeight="1">
      <c r="B13" s="646"/>
      <c r="C13" s="97">
        <v>50416050</v>
      </c>
      <c r="D13" s="98" t="s">
        <v>2134</v>
      </c>
      <c r="E13" s="96">
        <v>2.677182930512807</v>
      </c>
      <c r="F13" s="129">
        <f t="shared" si="0"/>
        <v>2.677182930512807</v>
      </c>
    </row>
    <row r="14" spans="2:6" s="8" customFormat="1" ht="14.25" customHeight="1">
      <c r="B14" s="646"/>
      <c r="C14" s="97">
        <v>50416063</v>
      </c>
      <c r="D14" s="98">
        <v>63</v>
      </c>
      <c r="E14" s="96">
        <v>4.0715490401548928</v>
      </c>
      <c r="F14" s="129">
        <f t="shared" si="0"/>
        <v>4.0715490401548928</v>
      </c>
    </row>
    <row r="15" spans="2:6" s="8" customFormat="1" ht="14.25" customHeight="1">
      <c r="B15" s="646"/>
      <c r="C15" s="97">
        <v>50416075</v>
      </c>
      <c r="D15" s="98">
        <v>75</v>
      </c>
      <c r="E15" s="96">
        <v>7.4459150254887438</v>
      </c>
      <c r="F15" s="129">
        <f t="shared" si="0"/>
        <v>7.4459150254887438</v>
      </c>
    </row>
    <row r="16" spans="2:6" s="8" customFormat="1" ht="14.25" customHeight="1">
      <c r="B16" s="646"/>
      <c r="C16" s="97">
        <v>50416090</v>
      </c>
      <c r="D16" s="98">
        <v>90</v>
      </c>
      <c r="E16" s="96">
        <v>12.577182308971622</v>
      </c>
      <c r="F16" s="129">
        <f t="shared" si="0"/>
        <v>12.577182308971622</v>
      </c>
    </row>
    <row r="17" spans="2:8" s="8" customFormat="1" ht="14.25" customHeight="1">
      <c r="B17" s="646"/>
      <c r="C17" s="97">
        <v>50416110</v>
      </c>
      <c r="D17" s="98">
        <v>110</v>
      </c>
      <c r="E17" s="96">
        <v>23.481125286372745</v>
      </c>
      <c r="F17" s="129">
        <f t="shared" si="0"/>
        <v>23.481125286372745</v>
      </c>
    </row>
    <row r="18" spans="2:8" s="8" customFormat="1" ht="14.25" customHeight="1">
      <c r="B18" s="646"/>
      <c r="C18" s="97">
        <v>50416125</v>
      </c>
      <c r="D18" s="98">
        <v>125</v>
      </c>
      <c r="E18" s="96">
        <v>33.785490836627758</v>
      </c>
      <c r="F18" s="129">
        <f t="shared" si="0"/>
        <v>33.785490836627758</v>
      </c>
    </row>
    <row r="19" spans="2:8" s="8" customFormat="1" ht="14.25" customHeight="1">
      <c r="B19" s="646"/>
      <c r="C19" s="97">
        <v>50416140</v>
      </c>
      <c r="D19" s="98">
        <v>140</v>
      </c>
      <c r="E19" s="96">
        <v>60.864080685877092</v>
      </c>
      <c r="F19" s="129">
        <f t="shared" si="0"/>
        <v>60.864080685877092</v>
      </c>
    </row>
    <row r="20" spans="2:8" s="8" customFormat="1" ht="14.25" customHeight="1">
      <c r="B20" s="646"/>
      <c r="C20" s="97">
        <v>50416160</v>
      </c>
      <c r="D20" s="98">
        <v>160</v>
      </c>
      <c r="E20" s="96">
        <v>67.459432384484174</v>
      </c>
      <c r="F20" s="129">
        <f t="shared" si="0"/>
        <v>67.459432384484174</v>
      </c>
    </row>
    <row r="21" spans="2:8" s="8" customFormat="1" ht="14.25" customHeight="1">
      <c r="B21" s="646"/>
      <c r="C21" s="97">
        <v>50410200</v>
      </c>
      <c r="D21" s="98">
        <v>200</v>
      </c>
      <c r="E21" s="96">
        <v>110.83816205544944</v>
      </c>
      <c r="F21" s="129">
        <f t="shared" si="0"/>
        <v>110.83816205544944</v>
      </c>
    </row>
    <row r="22" spans="2:8" s="8" customFormat="1" ht="14.25" customHeight="1">
      <c r="B22" s="646"/>
      <c r="C22" s="97">
        <v>50410225</v>
      </c>
      <c r="D22" s="98">
        <v>225</v>
      </c>
      <c r="E22" s="96">
        <v>218.02308490363671</v>
      </c>
      <c r="F22" s="129">
        <f t="shared" si="0"/>
        <v>218.02308490363669</v>
      </c>
    </row>
    <row r="23" spans="2:8" s="8" customFormat="1" ht="14.25" customHeight="1">
      <c r="B23" s="646"/>
      <c r="C23" s="97">
        <v>50410250</v>
      </c>
      <c r="D23" s="98">
        <v>250</v>
      </c>
      <c r="E23" s="96">
        <v>468.3445624192002</v>
      </c>
      <c r="F23" s="129">
        <f t="shared" si="0"/>
        <v>468.3445624192002</v>
      </c>
    </row>
    <row r="24" spans="2:8" s="8" customFormat="1" ht="14.25" customHeight="1">
      <c r="B24" s="646"/>
      <c r="C24" s="130">
        <v>50410280</v>
      </c>
      <c r="D24" s="131">
        <v>280</v>
      </c>
      <c r="E24" s="829" t="s">
        <v>2121</v>
      </c>
      <c r="F24" s="817" t="s">
        <v>2121</v>
      </c>
    </row>
    <row r="25" spans="2:8" s="8" customFormat="1" ht="14.25" customHeight="1">
      <c r="B25" s="646"/>
      <c r="C25" s="97">
        <v>50410315</v>
      </c>
      <c r="D25" s="98">
        <v>315</v>
      </c>
      <c r="E25" s="96">
        <v>844.23290474389796</v>
      </c>
      <c r="F25" s="129">
        <f>E25*(100-$F$5)/100</f>
        <v>844.23290474389796</v>
      </c>
    </row>
    <row r="26" spans="2:8" s="8" customFormat="1" ht="14.25" customHeight="1">
      <c r="B26" s="646"/>
      <c r="C26" s="130">
        <v>50410400</v>
      </c>
      <c r="D26" s="131">
        <v>400</v>
      </c>
      <c r="E26" s="829" t="s">
        <v>2121</v>
      </c>
      <c r="F26" s="817" t="s">
        <v>2121</v>
      </c>
    </row>
    <row r="27" spans="2:8" s="8" customFormat="1" ht="9.9499999999999993" customHeight="1" thickBot="1">
      <c r="B27" s="647"/>
      <c r="C27" s="112"/>
      <c r="D27" s="113"/>
      <c r="E27" s="649"/>
      <c r="F27" s="650"/>
    </row>
    <row r="28" spans="2:8" s="8" customFormat="1" ht="9.9499999999999993" customHeight="1" thickBot="1">
      <c r="B28" s="651"/>
      <c r="C28" s="27"/>
      <c r="D28" s="109"/>
      <c r="E28" s="593"/>
      <c r="F28" s="653"/>
    </row>
    <row r="29" spans="2:8" s="8" customFormat="1" ht="14.25" customHeight="1">
      <c r="B29" s="654"/>
      <c r="C29" s="101"/>
      <c r="D29" s="102"/>
      <c r="E29" s="656"/>
      <c r="F29" s="657"/>
    </row>
    <row r="30" spans="2:8" s="8" customFormat="1" ht="14.25" customHeight="1">
      <c r="B30" s="658" t="s">
        <v>2198</v>
      </c>
      <c r="C30" s="105">
        <v>53416020</v>
      </c>
      <c r="D30" s="106" t="s">
        <v>137</v>
      </c>
      <c r="E30" s="127">
        <v>1.3246478041599825</v>
      </c>
      <c r="F30" s="128">
        <f t="shared" ref="F30:F39" si="1">E30*(100-$F$5)/100</f>
        <v>1.3246478041599827</v>
      </c>
    </row>
    <row r="31" spans="2:8" s="8" customFormat="1" ht="14.25" customHeight="1">
      <c r="B31" s="658" t="s">
        <v>2197</v>
      </c>
      <c r="C31" s="97">
        <v>53416024</v>
      </c>
      <c r="D31" s="98" t="s">
        <v>155</v>
      </c>
      <c r="E31" s="96">
        <v>2.3007040809094428</v>
      </c>
      <c r="F31" s="129">
        <f t="shared" si="1"/>
        <v>2.3007040809094428</v>
      </c>
    </row>
    <row r="32" spans="2:8" s="8" customFormat="1" ht="14.25" customHeight="1">
      <c r="B32" s="471"/>
      <c r="C32" s="97">
        <v>53416025</v>
      </c>
      <c r="D32" s="98" t="s">
        <v>19</v>
      </c>
      <c r="E32" s="96">
        <v>1.5338027206062954</v>
      </c>
      <c r="F32" s="129">
        <f t="shared" si="1"/>
        <v>1.5338027206062954</v>
      </c>
      <c r="H32" s="32"/>
    </row>
    <row r="33" spans="2:6" s="8" customFormat="1" ht="14.25" customHeight="1">
      <c r="B33" s="65"/>
      <c r="C33" s="97">
        <v>53416032</v>
      </c>
      <c r="D33" s="98" t="s">
        <v>138</v>
      </c>
      <c r="E33" s="96">
        <v>2.0357745200774464</v>
      </c>
      <c r="F33" s="129">
        <f t="shared" si="1"/>
        <v>2.0357745200774464</v>
      </c>
    </row>
    <row r="34" spans="2:6" s="8" customFormat="1" ht="14.25" customHeight="1">
      <c r="B34" s="1"/>
      <c r="C34" s="97">
        <v>53416040</v>
      </c>
      <c r="D34" s="98" t="s">
        <v>23</v>
      </c>
      <c r="E34" s="96">
        <v>3.1791547299839573</v>
      </c>
      <c r="F34" s="129">
        <f t="shared" si="1"/>
        <v>3.1791547299839573</v>
      </c>
    </row>
    <row r="35" spans="2:6" s="8" customFormat="1" ht="14.25" customHeight="1">
      <c r="B35" s="646"/>
      <c r="C35" s="97">
        <v>53416050</v>
      </c>
      <c r="D35" s="98" t="s">
        <v>25</v>
      </c>
      <c r="E35" s="96">
        <v>4.559577178529624</v>
      </c>
      <c r="F35" s="129">
        <f t="shared" si="1"/>
        <v>4.559577178529624</v>
      </c>
    </row>
    <row r="36" spans="2:6" s="8" customFormat="1" ht="14.25" customHeight="1">
      <c r="B36" s="646"/>
      <c r="C36" s="97">
        <v>53416063</v>
      </c>
      <c r="D36" s="98" t="s">
        <v>26</v>
      </c>
      <c r="E36" s="96">
        <v>5.6192954218576086</v>
      </c>
      <c r="F36" s="129">
        <f t="shared" si="1"/>
        <v>5.6192954218576086</v>
      </c>
    </row>
    <row r="37" spans="2:6" s="8" customFormat="1" ht="14.25" customHeight="1">
      <c r="B37" s="646"/>
      <c r="C37" s="97">
        <v>53416075</v>
      </c>
      <c r="D37" s="98" t="s">
        <v>139</v>
      </c>
      <c r="E37" s="96">
        <v>22.881547859226639</v>
      </c>
      <c r="F37" s="129">
        <f t="shared" si="1"/>
        <v>22.881547859226639</v>
      </c>
    </row>
    <row r="38" spans="2:6" s="8" customFormat="1" ht="14.25" customHeight="1">
      <c r="B38" s="646"/>
      <c r="C38" s="97">
        <v>53416090</v>
      </c>
      <c r="D38" s="98" t="s">
        <v>140</v>
      </c>
      <c r="E38" s="96">
        <v>34.329293619388181</v>
      </c>
      <c r="F38" s="129">
        <f t="shared" si="1"/>
        <v>34.329293619388181</v>
      </c>
    </row>
    <row r="39" spans="2:6" s="8" customFormat="1" ht="14.25" customHeight="1">
      <c r="B39" s="646"/>
      <c r="C39" s="97">
        <v>53416110</v>
      </c>
      <c r="D39" s="98" t="s">
        <v>141</v>
      </c>
      <c r="E39" s="96">
        <v>52.846475555435077</v>
      </c>
      <c r="F39" s="129">
        <f t="shared" si="1"/>
        <v>52.846475555435084</v>
      </c>
    </row>
    <row r="40" spans="2:6" s="8" customFormat="1" ht="9.9499999999999993" customHeight="1" thickBot="1">
      <c r="B40" s="647"/>
      <c r="C40" s="112"/>
      <c r="D40" s="113"/>
      <c r="E40" s="649"/>
      <c r="F40" s="650"/>
    </row>
    <row r="41" spans="2:6" s="8" customFormat="1" ht="9.9499999999999993" customHeight="1" thickBot="1">
      <c r="B41" s="651"/>
      <c r="C41" s="27"/>
      <c r="D41" s="109"/>
      <c r="E41" s="593"/>
      <c r="F41" s="653"/>
    </row>
    <row r="42" spans="2:6" s="8" customFormat="1" ht="14.25" customHeight="1">
      <c r="B42" s="654"/>
      <c r="C42" s="101"/>
      <c r="D42" s="102"/>
      <c r="E42" s="656"/>
      <c r="F42" s="657"/>
    </row>
    <row r="43" spans="2:6" s="8" customFormat="1" ht="14.25" customHeight="1">
      <c r="B43" s="471"/>
      <c r="C43" s="105">
        <v>52416020</v>
      </c>
      <c r="D43" s="106" t="s">
        <v>134</v>
      </c>
      <c r="E43" s="127">
        <v>1.5338027206062954</v>
      </c>
      <c r="F43" s="128">
        <f t="shared" ref="F43:F51" si="2">E43*(100-$F$5)/100</f>
        <v>1.5338027206062954</v>
      </c>
    </row>
    <row r="44" spans="2:6" s="8" customFormat="1" ht="14.25" customHeight="1">
      <c r="B44" s="658" t="s">
        <v>2326</v>
      </c>
      <c r="C44" s="97">
        <v>52416025</v>
      </c>
      <c r="D44" s="98" t="s">
        <v>133</v>
      </c>
      <c r="E44" s="96">
        <v>1.8405632647275549</v>
      </c>
      <c r="F44" s="129">
        <f t="shared" si="2"/>
        <v>1.8405632647275549</v>
      </c>
    </row>
    <row r="45" spans="2:6" s="8" customFormat="1" ht="14.25" customHeight="1">
      <c r="B45" s="818" t="s">
        <v>2199</v>
      </c>
      <c r="C45" s="97">
        <v>52416032</v>
      </c>
      <c r="D45" s="98" t="s">
        <v>132</v>
      </c>
      <c r="E45" s="96">
        <v>2.4680280140664932</v>
      </c>
      <c r="F45" s="129">
        <f t="shared" si="2"/>
        <v>2.4680280140664932</v>
      </c>
    </row>
    <row r="46" spans="2:6" s="8" customFormat="1" ht="14.25" customHeight="1">
      <c r="B46" s="1"/>
      <c r="C46" s="97">
        <v>52416040</v>
      </c>
      <c r="D46" s="98" t="s">
        <v>131</v>
      </c>
      <c r="E46" s="96">
        <v>3.7369011738407929</v>
      </c>
      <c r="F46" s="129">
        <f t="shared" si="2"/>
        <v>3.7369011738407933</v>
      </c>
    </row>
    <row r="47" spans="2:6" s="8" customFormat="1" ht="14.25" customHeight="1">
      <c r="B47" s="646"/>
      <c r="C47" s="97">
        <v>52416050</v>
      </c>
      <c r="D47" s="98" t="s">
        <v>135</v>
      </c>
      <c r="E47" s="96">
        <v>4.8802813837473025</v>
      </c>
      <c r="F47" s="129">
        <f t="shared" si="2"/>
        <v>4.8802813837473025</v>
      </c>
    </row>
    <row r="48" spans="2:6" s="8" customFormat="1" ht="14.25" customHeight="1">
      <c r="B48" s="646"/>
      <c r="C48" s="97">
        <v>52416063</v>
      </c>
      <c r="D48" s="98" t="s">
        <v>136</v>
      </c>
      <c r="E48" s="96">
        <v>6.9997178704032743</v>
      </c>
      <c r="F48" s="129">
        <f t="shared" si="2"/>
        <v>6.9997178704032743</v>
      </c>
    </row>
    <row r="49" spans="1:8" s="8" customFormat="1" ht="14.25" customHeight="1">
      <c r="B49" s="646"/>
      <c r="C49" s="97">
        <v>52416075</v>
      </c>
      <c r="D49" s="98" t="s">
        <v>142</v>
      </c>
      <c r="E49" s="96">
        <v>24.443237902025782</v>
      </c>
      <c r="F49" s="129">
        <f t="shared" si="2"/>
        <v>24.443237902025782</v>
      </c>
    </row>
    <row r="50" spans="1:8" s="8" customFormat="1" ht="14.25" customHeight="1">
      <c r="B50" s="646"/>
      <c r="C50" s="97">
        <v>52416090</v>
      </c>
      <c r="D50" s="98" t="s">
        <v>143</v>
      </c>
      <c r="E50" s="96">
        <v>36.239575189597829</v>
      </c>
      <c r="F50" s="129">
        <f t="shared" si="2"/>
        <v>36.239575189597829</v>
      </c>
    </row>
    <row r="51" spans="1:8" s="8" customFormat="1" ht="14.25" customHeight="1">
      <c r="B51" s="646"/>
      <c r="C51" s="97">
        <v>52416110</v>
      </c>
      <c r="D51" s="98" t="s">
        <v>144</v>
      </c>
      <c r="E51" s="96">
        <v>59.511545559524258</v>
      </c>
      <c r="F51" s="129">
        <f t="shared" si="2"/>
        <v>59.511545559524258</v>
      </c>
    </row>
    <row r="52" spans="1:8" s="8" customFormat="1" ht="9.9499999999999993" customHeight="1" thickBot="1">
      <c r="B52" s="647"/>
      <c r="C52" s="112"/>
      <c r="D52" s="113"/>
      <c r="E52" s="649"/>
      <c r="F52" s="650"/>
    </row>
    <row r="53" spans="1:8" s="8" customFormat="1" ht="14.25" customHeight="1" thickBot="1">
      <c r="A53" s="32"/>
      <c r="B53" s="819"/>
      <c r="C53" s="820"/>
      <c r="D53" s="821"/>
      <c r="E53" s="822"/>
      <c r="F53" s="823"/>
      <c r="G53" s="32"/>
      <c r="H53" s="32"/>
    </row>
    <row r="54" spans="1:8" s="8" customFormat="1" ht="14.25" customHeight="1">
      <c r="A54" s="32"/>
      <c r="B54" s="654"/>
      <c r="C54" s="101"/>
      <c r="D54" s="102"/>
      <c r="E54" s="102"/>
      <c r="F54" s="888"/>
      <c r="G54" s="32"/>
      <c r="H54" s="32"/>
    </row>
    <row r="55" spans="1:8" s="8" customFormat="1" ht="14.25" customHeight="1">
      <c r="A55" s="32"/>
      <c r="B55" s="889"/>
      <c r="C55" s="890" t="s">
        <v>2426</v>
      </c>
      <c r="D55" s="891"/>
      <c r="E55" s="891"/>
      <c r="F55" s="892"/>
      <c r="G55" s="32"/>
      <c r="H55" s="32"/>
    </row>
    <row r="56" spans="1:8" s="8" customFormat="1" ht="14.25" customHeight="1">
      <c r="A56" s="32"/>
      <c r="B56" s="646"/>
      <c r="C56" s="890"/>
      <c r="D56" s="30"/>
      <c r="E56" s="30"/>
      <c r="F56" s="893"/>
      <c r="G56" s="32"/>
      <c r="H56" s="32"/>
    </row>
    <row r="57" spans="1:8" s="8" customFormat="1" ht="14.25" customHeight="1">
      <c r="A57" s="32"/>
      <c r="B57" s="646"/>
      <c r="C57" s="897" t="s">
        <v>2427</v>
      </c>
      <c r="D57" s="30"/>
      <c r="E57" s="30"/>
      <c r="F57" s="893"/>
      <c r="G57" s="32"/>
      <c r="H57" s="32"/>
    </row>
    <row r="58" spans="1:8" s="8" customFormat="1" ht="14.25" customHeight="1">
      <c r="A58" s="32"/>
      <c r="B58" s="894"/>
      <c r="C58" s="895"/>
      <c r="D58" s="30"/>
      <c r="E58" s="30"/>
      <c r="F58" s="893"/>
      <c r="G58" s="32"/>
      <c r="H58" s="32"/>
    </row>
    <row r="59" spans="1:8" s="8" customFormat="1" ht="14.25" customHeight="1">
      <c r="A59" s="32"/>
      <c r="B59" s="646"/>
      <c r="C59" s="898" t="s">
        <v>2428</v>
      </c>
      <c r="D59" s="30"/>
      <c r="E59" s="30"/>
      <c r="F59" s="893"/>
      <c r="G59" s="32"/>
      <c r="H59" s="32"/>
    </row>
    <row r="60" spans="1:8" s="8" customFormat="1" ht="14.25" customHeight="1" thickBot="1">
      <c r="A60" s="32"/>
      <c r="B60" s="647"/>
      <c r="C60" s="112"/>
      <c r="D60" s="113"/>
      <c r="E60" s="113"/>
      <c r="F60" s="896"/>
      <c r="G60" s="32"/>
      <c r="H60" s="32"/>
    </row>
    <row r="61" spans="1:8" s="8" customFormat="1" ht="14.25" customHeight="1">
      <c r="A61" s="32"/>
      <c r="B61" s="824"/>
      <c r="C61" s="825"/>
      <c r="D61" s="126"/>
      <c r="E61" s="826"/>
      <c r="F61" s="827"/>
      <c r="G61" s="32"/>
      <c r="H61" s="32"/>
    </row>
    <row r="62" spans="1:8" s="8" customFormat="1" ht="14.25" customHeight="1">
      <c r="B62" s="818" t="s">
        <v>2117</v>
      </c>
      <c r="C62" s="105" t="s">
        <v>972</v>
      </c>
      <c r="D62" s="106" t="s">
        <v>137</v>
      </c>
      <c r="E62" s="127">
        <v>2.7092879999999999</v>
      </c>
      <c r="F62" s="128">
        <f t="shared" ref="F62:F68" si="3">E62*(100-$F$5)/100</f>
        <v>2.7092879999999995</v>
      </c>
    </row>
    <row r="63" spans="1:8" s="8" customFormat="1" ht="14.25" customHeight="1">
      <c r="B63" s="658" t="s">
        <v>2200</v>
      </c>
      <c r="C63" s="97" t="s">
        <v>973</v>
      </c>
      <c r="D63" s="98" t="s">
        <v>155</v>
      </c>
      <c r="E63" s="96">
        <v>2.97</v>
      </c>
      <c r="F63" s="129">
        <f t="shared" si="3"/>
        <v>2.97</v>
      </c>
    </row>
    <row r="64" spans="1:8" s="8" customFormat="1" ht="14.25" customHeight="1">
      <c r="B64" s="658"/>
      <c r="C64" s="97" t="s">
        <v>974</v>
      </c>
      <c r="D64" s="98" t="s">
        <v>19</v>
      </c>
      <c r="E64" s="96">
        <v>2.9699998135376444</v>
      </c>
      <c r="F64" s="129">
        <f t="shared" si="3"/>
        <v>2.9699998135376444</v>
      </c>
    </row>
    <row r="65" spans="2:6" s="8" customFormat="1" ht="14.25" customHeight="1">
      <c r="B65" s="1"/>
      <c r="C65" s="97" t="s">
        <v>975</v>
      </c>
      <c r="D65" s="98" t="s">
        <v>138</v>
      </c>
      <c r="E65" s="96">
        <v>4.0018307346727893</v>
      </c>
      <c r="F65" s="129">
        <f t="shared" si="3"/>
        <v>4.0018307346727893</v>
      </c>
    </row>
    <row r="66" spans="2:6" s="8" customFormat="1" ht="14.25" customHeight="1">
      <c r="B66" s="646"/>
      <c r="C66" s="97" t="s">
        <v>976</v>
      </c>
      <c r="D66" s="98" t="s">
        <v>23</v>
      </c>
      <c r="E66" s="96">
        <v>6.3164784766786548</v>
      </c>
      <c r="F66" s="129">
        <f t="shared" si="3"/>
        <v>6.3164784766786548</v>
      </c>
    </row>
    <row r="67" spans="2:6" s="8" customFormat="1" ht="14.25" customHeight="1">
      <c r="B67" s="646"/>
      <c r="C67" s="97" t="s">
        <v>977</v>
      </c>
      <c r="D67" s="98" t="s">
        <v>25</v>
      </c>
      <c r="E67" s="96">
        <v>8.4080276411417838</v>
      </c>
      <c r="F67" s="129">
        <f t="shared" si="3"/>
        <v>8.4080276411417838</v>
      </c>
    </row>
    <row r="68" spans="2:6" s="8" customFormat="1" ht="14.25" customHeight="1">
      <c r="B68" s="646"/>
      <c r="C68" s="97" t="s">
        <v>978</v>
      </c>
      <c r="D68" s="98" t="s">
        <v>26</v>
      </c>
      <c r="E68" s="96">
        <v>11.057323249461746</v>
      </c>
      <c r="F68" s="129">
        <f t="shared" si="3"/>
        <v>11.057323249461747</v>
      </c>
    </row>
    <row r="69" spans="2:6" s="8" customFormat="1" ht="9.9499999999999993" customHeight="1" thickBot="1">
      <c r="B69" s="647"/>
      <c r="C69" s="112"/>
      <c r="D69" s="113"/>
      <c r="E69" s="649"/>
      <c r="F69" s="650"/>
    </row>
    <row r="70" spans="2:6" s="8" customFormat="1" ht="9.9499999999999993" customHeight="1" thickBot="1">
      <c r="B70" s="651"/>
      <c r="C70" s="27"/>
      <c r="D70" s="109"/>
      <c r="E70" s="593"/>
      <c r="F70" s="653"/>
    </row>
    <row r="71" spans="2:6" s="8" customFormat="1" ht="14.25" customHeight="1">
      <c r="B71" s="654"/>
      <c r="C71" s="101"/>
      <c r="D71" s="102"/>
      <c r="E71" s="656"/>
      <c r="F71" s="657"/>
    </row>
    <row r="72" spans="2:6" s="8" customFormat="1" ht="14.25" customHeight="1">
      <c r="B72" s="471"/>
      <c r="C72" s="105">
        <v>55416325</v>
      </c>
      <c r="D72" s="106" t="s">
        <v>145</v>
      </c>
      <c r="E72" s="127">
        <v>4.2388729733119428</v>
      </c>
      <c r="F72" s="128">
        <f t="shared" ref="F72:F80" si="4">E72*(100-$F$5)/100</f>
        <v>4.2388729733119428</v>
      </c>
    </row>
    <row r="73" spans="2:6" s="8" customFormat="1" ht="14.25" customHeight="1">
      <c r="B73" s="658" t="s">
        <v>1667</v>
      </c>
      <c r="C73" s="97">
        <v>55416332</v>
      </c>
      <c r="D73" s="98" t="s">
        <v>146</v>
      </c>
      <c r="E73" s="96">
        <v>4.2388729733119428</v>
      </c>
      <c r="F73" s="129">
        <f t="shared" si="4"/>
        <v>4.2388729733119428</v>
      </c>
    </row>
    <row r="74" spans="2:6" s="8" customFormat="1" ht="14.25" customHeight="1">
      <c r="B74" s="658" t="s">
        <v>2201</v>
      </c>
      <c r="C74" s="97">
        <v>55416340</v>
      </c>
      <c r="D74" s="98" t="s">
        <v>147</v>
      </c>
      <c r="E74" s="96">
        <v>4.2388729733119428</v>
      </c>
      <c r="F74" s="129">
        <f t="shared" si="4"/>
        <v>4.2388729733119428</v>
      </c>
    </row>
    <row r="75" spans="2:6" s="8" customFormat="1" ht="14.25" customHeight="1">
      <c r="B75" s="1"/>
      <c r="C75" s="97">
        <v>55416440</v>
      </c>
      <c r="D75" s="98" t="s">
        <v>148</v>
      </c>
      <c r="E75" s="96">
        <v>5.0057743336150908</v>
      </c>
      <c r="F75" s="129">
        <f t="shared" si="4"/>
        <v>5.0057743336150908</v>
      </c>
    </row>
    <row r="76" spans="2:6" s="8" customFormat="1" ht="14.25" customHeight="1">
      <c r="B76" s="646"/>
      <c r="C76" s="97">
        <v>55416450</v>
      </c>
      <c r="D76" s="98" t="s">
        <v>149</v>
      </c>
      <c r="E76" s="96">
        <v>5.0057743336150908</v>
      </c>
      <c r="F76" s="129">
        <f t="shared" si="4"/>
        <v>5.0057743336150908</v>
      </c>
    </row>
    <row r="77" spans="2:6" s="8" customFormat="1" ht="14.25" customHeight="1">
      <c r="B77" s="646"/>
      <c r="C77" s="97">
        <v>55416540</v>
      </c>
      <c r="D77" s="98" t="s">
        <v>150</v>
      </c>
      <c r="E77" s="96">
        <v>5.3683095221220336</v>
      </c>
      <c r="F77" s="129">
        <f t="shared" si="4"/>
        <v>5.3683095221220336</v>
      </c>
    </row>
    <row r="78" spans="2:6" s="8" customFormat="1" ht="14.25" customHeight="1">
      <c r="B78" s="646"/>
      <c r="C78" s="97">
        <v>55416550</v>
      </c>
      <c r="D78" s="98" t="s">
        <v>151</v>
      </c>
      <c r="E78" s="96">
        <v>5.3683095221220336</v>
      </c>
      <c r="F78" s="129">
        <f t="shared" si="4"/>
        <v>5.3683095221220336</v>
      </c>
    </row>
    <row r="79" spans="2:6" s="8" customFormat="1" ht="14.25" customHeight="1">
      <c r="B79" s="646"/>
      <c r="C79" s="97">
        <v>55416563</v>
      </c>
      <c r="D79" s="98" t="s">
        <v>152</v>
      </c>
      <c r="E79" s="96">
        <v>7.8921121805742116</v>
      </c>
      <c r="F79" s="129">
        <f t="shared" si="4"/>
        <v>7.8921121805742125</v>
      </c>
    </row>
    <row r="80" spans="2:6" s="8" customFormat="1" ht="14.25" customHeight="1">
      <c r="B80" s="646"/>
      <c r="C80" s="97">
        <v>55416663</v>
      </c>
      <c r="D80" s="98" t="s">
        <v>153</v>
      </c>
      <c r="E80" s="96">
        <v>11.224647182618797</v>
      </c>
      <c r="F80" s="129">
        <f t="shared" si="4"/>
        <v>11.224647182618799</v>
      </c>
    </row>
    <row r="81" spans="2:6" s="8" customFormat="1" ht="9.9499999999999993" customHeight="1" thickBot="1">
      <c r="B81" s="647"/>
      <c r="C81" s="112"/>
      <c r="D81" s="113"/>
      <c r="E81" s="649"/>
      <c r="F81" s="650"/>
    </row>
    <row r="82" spans="2:6" s="8" customFormat="1" ht="9.9499999999999993" customHeight="1" thickBot="1">
      <c r="B82" s="651"/>
      <c r="C82" s="27"/>
      <c r="D82" s="109"/>
      <c r="E82" s="593"/>
      <c r="F82" s="653"/>
    </row>
    <row r="83" spans="2:6" s="8" customFormat="1" ht="14.25" customHeight="1">
      <c r="B83" s="654"/>
      <c r="C83" s="101"/>
      <c r="D83" s="102"/>
      <c r="E83" s="656"/>
      <c r="F83" s="657"/>
    </row>
    <row r="84" spans="2:6" s="8" customFormat="1" ht="14.25" customHeight="1">
      <c r="B84" s="658" t="s">
        <v>2202</v>
      </c>
      <c r="C84" s="105">
        <v>50416432</v>
      </c>
      <c r="D84" s="106" t="s">
        <v>2146</v>
      </c>
      <c r="E84" s="127">
        <v>4.5314640000000006</v>
      </c>
      <c r="F84" s="128">
        <f>E84*(100-$F$5)/100</f>
        <v>4.5314640000000006</v>
      </c>
    </row>
    <row r="85" spans="2:6" s="8" customFormat="1" ht="14.25" customHeight="1">
      <c r="B85" s="658"/>
      <c r="C85" s="105">
        <v>50416532</v>
      </c>
      <c r="D85" s="106" t="s">
        <v>2147</v>
      </c>
      <c r="E85" s="127">
        <v>5.1428520000000013</v>
      </c>
      <c r="F85" s="128">
        <f>E85*(100-$F$5)/100</f>
        <v>5.1428520000000013</v>
      </c>
    </row>
    <row r="86" spans="2:6" s="8" customFormat="1" ht="14.25" customHeight="1">
      <c r="B86" s="65"/>
      <c r="C86" s="105">
        <v>50416540</v>
      </c>
      <c r="D86" s="106" t="s">
        <v>2148</v>
      </c>
      <c r="E86" s="127">
        <v>6.4974960000000008</v>
      </c>
      <c r="F86" s="128">
        <f>E86*(100-$F$5)/100</f>
        <v>6.4974960000000008</v>
      </c>
    </row>
    <row r="87" spans="2:6" s="8" customFormat="1" ht="14.25" customHeight="1">
      <c r="B87" s="1"/>
      <c r="C87" s="105">
        <v>50416650</v>
      </c>
      <c r="D87" s="106" t="s">
        <v>2149</v>
      </c>
      <c r="E87" s="127">
        <v>9.4345560000000024</v>
      </c>
      <c r="F87" s="128">
        <f>E87*(100-$F$5)/100</f>
        <v>9.4345560000000024</v>
      </c>
    </row>
    <row r="88" spans="2:6" s="8" customFormat="1" ht="14.25" customHeight="1" thickBot="1">
      <c r="B88" s="828"/>
      <c r="C88" s="112"/>
      <c r="D88" s="113"/>
      <c r="E88" s="649"/>
      <c r="F88" s="650"/>
    </row>
    <row r="89" spans="2:6" s="8" customFormat="1" ht="9.9499999999999993" customHeight="1" thickBot="1">
      <c r="B89" s="27"/>
      <c r="C89" s="27"/>
      <c r="D89" s="109"/>
      <c r="E89" s="593"/>
      <c r="F89" s="653"/>
    </row>
    <row r="90" spans="2:6" s="8" customFormat="1" ht="14.25" customHeight="1">
      <c r="B90" s="62"/>
      <c r="C90" s="101"/>
      <c r="D90" s="102"/>
      <c r="E90" s="656"/>
      <c r="F90" s="657"/>
    </row>
    <row r="91" spans="2:6" s="8" customFormat="1" ht="14.25" customHeight="1">
      <c r="B91" s="471"/>
      <c r="C91" s="105">
        <v>50016020</v>
      </c>
      <c r="D91" s="106">
        <v>20</v>
      </c>
      <c r="E91" s="127">
        <v>3.1512674077911158</v>
      </c>
      <c r="F91" s="128">
        <f>E91*(100-$F$5)/100</f>
        <v>3.1512674077911158</v>
      </c>
    </row>
    <row r="92" spans="2:6" s="8" customFormat="1" ht="14.25" customHeight="1">
      <c r="B92" s="658" t="s">
        <v>2203</v>
      </c>
      <c r="C92" s="97">
        <v>50016025</v>
      </c>
      <c r="D92" s="98">
        <v>25</v>
      </c>
      <c r="E92" s="96">
        <v>3.9321124291906839</v>
      </c>
      <c r="F92" s="129">
        <f t="shared" ref="F92:F103" si="5">E92*(100-$F$5)/100</f>
        <v>3.9321124291906839</v>
      </c>
    </row>
    <row r="93" spans="2:6" s="8" customFormat="1" ht="14.25" customHeight="1">
      <c r="B93" s="658" t="s">
        <v>1631</v>
      </c>
      <c r="C93" s="97">
        <v>50016032</v>
      </c>
      <c r="D93" s="98">
        <v>32</v>
      </c>
      <c r="E93" s="96">
        <v>5.6053517607611889</v>
      </c>
      <c r="F93" s="129">
        <f t="shared" si="5"/>
        <v>5.6053517607611889</v>
      </c>
    </row>
    <row r="94" spans="2:6" s="8" customFormat="1" ht="14.25" customHeight="1">
      <c r="B94" s="471"/>
      <c r="C94" s="97">
        <v>50016040</v>
      </c>
      <c r="D94" s="98">
        <v>40</v>
      </c>
      <c r="E94" s="96">
        <v>7.4040840421994805</v>
      </c>
      <c r="F94" s="129">
        <f t="shared" si="5"/>
        <v>7.4040840421994805</v>
      </c>
    </row>
    <row r="95" spans="2:6" s="8" customFormat="1" ht="14.25" customHeight="1">
      <c r="B95" s="471"/>
      <c r="C95" s="97">
        <v>50016050</v>
      </c>
      <c r="D95" s="98">
        <v>50</v>
      </c>
      <c r="E95" s="96">
        <v>11.252534504811644</v>
      </c>
      <c r="F95" s="129">
        <f t="shared" si="5"/>
        <v>11.252534504811644</v>
      </c>
    </row>
    <row r="96" spans="2:6" s="8" customFormat="1" ht="14.25" customHeight="1">
      <c r="B96" s="471"/>
      <c r="C96" s="97">
        <v>50016063</v>
      </c>
      <c r="D96" s="98">
        <v>63</v>
      </c>
      <c r="E96" s="96">
        <v>18.084928442057866</v>
      </c>
      <c r="F96" s="129">
        <f t="shared" si="5"/>
        <v>18.084928442057866</v>
      </c>
    </row>
    <row r="97" spans="2:6" s="8" customFormat="1" ht="14.25" customHeight="1">
      <c r="B97" s="471"/>
      <c r="C97" s="97">
        <v>50016075</v>
      </c>
      <c r="D97" s="98">
        <v>75</v>
      </c>
      <c r="E97" s="96">
        <v>32.307462760407148</v>
      </c>
      <c r="F97" s="129">
        <f t="shared" si="5"/>
        <v>32.307462760407148</v>
      </c>
    </row>
    <row r="98" spans="2:6" s="8" customFormat="1" ht="14.25" customHeight="1">
      <c r="B98" s="471"/>
      <c r="C98" s="97">
        <v>50016090</v>
      </c>
      <c r="D98" s="98">
        <v>90</v>
      </c>
      <c r="E98" s="96">
        <v>71.865629290953152</v>
      </c>
      <c r="F98" s="129">
        <f t="shared" si="5"/>
        <v>71.865629290953152</v>
      </c>
    </row>
    <row r="99" spans="2:6" s="8" customFormat="1" ht="14.25" customHeight="1">
      <c r="B99" s="471"/>
      <c r="C99" s="97">
        <v>50016110</v>
      </c>
      <c r="D99" s="98">
        <v>110</v>
      </c>
      <c r="E99" s="96">
        <v>127.97492154295074</v>
      </c>
      <c r="F99" s="129">
        <f t="shared" si="5"/>
        <v>127.97492154295074</v>
      </c>
    </row>
    <row r="100" spans="2:6" s="8" customFormat="1" ht="14.25" customHeight="1">
      <c r="B100" s="471"/>
      <c r="C100" s="97">
        <v>50016125</v>
      </c>
      <c r="D100" s="98">
        <v>125</v>
      </c>
      <c r="E100" s="96">
        <v>253.64913900499201</v>
      </c>
      <c r="F100" s="129">
        <f t="shared" si="5"/>
        <v>253.64913900499198</v>
      </c>
    </row>
    <row r="101" spans="2:6" s="8" customFormat="1" ht="14.25" customHeight="1">
      <c r="B101" s="471"/>
      <c r="C101" s="97">
        <v>50016140</v>
      </c>
      <c r="D101" s="98">
        <v>140</v>
      </c>
      <c r="E101" s="96">
        <v>267.25815223509875</v>
      </c>
      <c r="F101" s="129">
        <f t="shared" si="5"/>
        <v>267.25815223509875</v>
      </c>
    </row>
    <row r="102" spans="2:6" s="8" customFormat="1" ht="14.25" customHeight="1">
      <c r="B102" s="65"/>
      <c r="C102" s="97">
        <v>50016160</v>
      </c>
      <c r="D102" s="98">
        <v>160</v>
      </c>
      <c r="E102" s="96">
        <v>306.41195259384853</v>
      </c>
      <c r="F102" s="129">
        <f t="shared" si="5"/>
        <v>306.41195259384853</v>
      </c>
    </row>
    <row r="103" spans="2:6" s="8" customFormat="1" ht="14.25" customHeight="1">
      <c r="B103" s="1"/>
      <c r="C103" s="97">
        <v>50010200</v>
      </c>
      <c r="D103" s="98">
        <v>200</v>
      </c>
      <c r="E103" s="96">
        <v>680.22821399368331</v>
      </c>
      <c r="F103" s="129">
        <f t="shared" si="5"/>
        <v>680.22821399368331</v>
      </c>
    </row>
    <row r="104" spans="2:6" s="8" customFormat="1" ht="14.25" customHeight="1" thickBot="1">
      <c r="B104" s="647"/>
      <c r="C104" s="112"/>
      <c r="D104" s="113"/>
      <c r="E104" s="798"/>
      <c r="F104" s="650"/>
    </row>
    <row r="105" spans="2:6" s="8" customFormat="1" ht="9.9499999999999993" customHeight="1" thickBot="1">
      <c r="B105" s="651"/>
      <c r="C105" s="27"/>
      <c r="D105" s="109"/>
      <c r="E105" s="653"/>
      <c r="F105" s="653"/>
    </row>
    <row r="106" spans="2:6" s="8" customFormat="1" ht="14.25" customHeight="1">
      <c r="B106" s="654"/>
      <c r="C106" s="101"/>
      <c r="D106" s="102"/>
      <c r="E106" s="800"/>
      <c r="F106" s="657"/>
    </row>
    <row r="107" spans="2:6" s="8" customFormat="1" ht="14.25" customHeight="1">
      <c r="B107" s="658" t="s">
        <v>2204</v>
      </c>
      <c r="C107" s="105">
        <v>50516016</v>
      </c>
      <c r="D107" s="106">
        <v>16</v>
      </c>
      <c r="E107" s="127">
        <v>1.3385914652564035</v>
      </c>
      <c r="F107" s="128">
        <f t="shared" ref="F107:F122" si="6">E107*(100-$F$5)/100</f>
        <v>1.3385914652564035</v>
      </c>
    </row>
    <row r="108" spans="2:6" s="8" customFormat="1" ht="14.25" customHeight="1">
      <c r="B108" s="658" t="s">
        <v>1631</v>
      </c>
      <c r="C108" s="97">
        <v>50516020</v>
      </c>
      <c r="D108" s="98">
        <v>20</v>
      </c>
      <c r="E108" s="96">
        <v>0.89239431017093551</v>
      </c>
      <c r="F108" s="129">
        <f>E108*(100-$F$5)/100</f>
        <v>0.89239431017093551</v>
      </c>
    </row>
    <row r="109" spans="2:6" s="8" customFormat="1" ht="14.25" customHeight="1">
      <c r="B109" s="658"/>
      <c r="C109" s="97">
        <v>50516025</v>
      </c>
      <c r="D109" s="98">
        <v>25</v>
      </c>
      <c r="E109" s="96">
        <v>1.1991548542921946</v>
      </c>
      <c r="F109" s="129">
        <f t="shared" si="6"/>
        <v>1.1991548542921946</v>
      </c>
    </row>
    <row r="110" spans="2:6" s="8" customFormat="1" ht="14.25" customHeight="1">
      <c r="B110" s="65"/>
      <c r="C110" s="97">
        <v>50516032</v>
      </c>
      <c r="D110" s="98">
        <v>32</v>
      </c>
      <c r="E110" s="96">
        <v>1.6035210260883996</v>
      </c>
      <c r="F110" s="129">
        <f t="shared" si="6"/>
        <v>1.6035210260883996</v>
      </c>
    </row>
    <row r="111" spans="2:6" s="8" customFormat="1" ht="14.25" customHeight="1">
      <c r="B111" s="1"/>
      <c r="C111" s="97">
        <v>50516040</v>
      </c>
      <c r="D111" s="98">
        <v>40</v>
      </c>
      <c r="E111" s="96">
        <v>2.1333801477523928</v>
      </c>
      <c r="F111" s="129">
        <f t="shared" si="6"/>
        <v>2.1333801477523928</v>
      </c>
    </row>
    <row r="112" spans="2:6" s="8" customFormat="1" ht="14.25" customHeight="1">
      <c r="B112" s="646"/>
      <c r="C112" s="97">
        <v>50516050</v>
      </c>
      <c r="D112" s="98">
        <v>50</v>
      </c>
      <c r="E112" s="96">
        <v>2.9421124913448029</v>
      </c>
      <c r="F112" s="129">
        <f t="shared" si="6"/>
        <v>2.9421124913448029</v>
      </c>
    </row>
    <row r="113" spans="2:6" s="8" customFormat="1" ht="14.25" customHeight="1">
      <c r="B113" s="646"/>
      <c r="C113" s="97">
        <v>50516063</v>
      </c>
      <c r="D113" s="98">
        <v>63</v>
      </c>
      <c r="E113" s="96">
        <v>4.2946476176976267</v>
      </c>
      <c r="F113" s="129">
        <f t="shared" si="6"/>
        <v>4.2946476176976267</v>
      </c>
    </row>
    <row r="114" spans="2:6" s="8" customFormat="1" ht="14.25" customHeight="1">
      <c r="B114" s="646"/>
      <c r="C114" s="97">
        <v>50516075</v>
      </c>
      <c r="D114" s="98">
        <v>75</v>
      </c>
      <c r="E114" s="96">
        <v>8.3104220134668374</v>
      </c>
      <c r="F114" s="129">
        <f t="shared" si="6"/>
        <v>8.3104220134668374</v>
      </c>
    </row>
    <row r="115" spans="2:6" s="8" customFormat="1" ht="14.25" customHeight="1">
      <c r="B115" s="646"/>
      <c r="C115" s="97">
        <v>50516090</v>
      </c>
      <c r="D115" s="98">
        <v>90</v>
      </c>
      <c r="E115" s="96">
        <v>12.340140070332469</v>
      </c>
      <c r="F115" s="129">
        <f t="shared" si="6"/>
        <v>12.340140070332469</v>
      </c>
    </row>
    <row r="116" spans="2:6" s="8" customFormat="1" ht="14.25" customHeight="1">
      <c r="B116" s="646"/>
      <c r="C116" s="97">
        <v>50516110</v>
      </c>
      <c r="D116" s="98">
        <v>110</v>
      </c>
      <c r="E116" s="96">
        <v>20.817886016956351</v>
      </c>
      <c r="F116" s="129">
        <f t="shared" si="6"/>
        <v>20.817886016956351</v>
      </c>
    </row>
    <row r="117" spans="2:6" s="8" customFormat="1" ht="14.25" customHeight="1">
      <c r="B117" s="646"/>
      <c r="C117" s="97">
        <v>50516125</v>
      </c>
      <c r="D117" s="98">
        <v>125</v>
      </c>
      <c r="E117" s="96">
        <v>32.209857132732203</v>
      </c>
      <c r="F117" s="129">
        <f t="shared" si="6"/>
        <v>32.209857132732203</v>
      </c>
    </row>
    <row r="118" spans="2:6" s="8" customFormat="1" ht="14.25" customHeight="1">
      <c r="B118" s="646"/>
      <c r="C118" s="97">
        <v>50516140</v>
      </c>
      <c r="D118" s="98">
        <v>140</v>
      </c>
      <c r="E118" s="96">
        <v>54.212954342884331</v>
      </c>
      <c r="F118" s="129">
        <f t="shared" si="6"/>
        <v>54.212954342884331</v>
      </c>
    </row>
    <row r="119" spans="2:6" s="8" customFormat="1" ht="14.25" customHeight="1">
      <c r="B119" s="646"/>
      <c r="C119" s="97">
        <v>50516160</v>
      </c>
      <c r="D119" s="98">
        <v>160</v>
      </c>
      <c r="E119" s="96">
        <v>66.246333869095523</v>
      </c>
      <c r="F119" s="129">
        <f t="shared" si="6"/>
        <v>66.246333869095523</v>
      </c>
    </row>
    <row r="120" spans="2:6" s="8" customFormat="1" ht="14.25" customHeight="1">
      <c r="B120" s="646"/>
      <c r="C120" s="97">
        <v>50510200</v>
      </c>
      <c r="D120" s="98">
        <v>200</v>
      </c>
      <c r="E120" s="96">
        <v>94.022106773165902</v>
      </c>
      <c r="F120" s="129">
        <f t="shared" si="6"/>
        <v>94.022106773165902</v>
      </c>
    </row>
    <row r="121" spans="2:6" s="8" customFormat="1" ht="14.25" customHeight="1">
      <c r="B121" s="646"/>
      <c r="C121" s="97">
        <v>50510225</v>
      </c>
      <c r="D121" s="98">
        <v>225</v>
      </c>
      <c r="E121" s="96">
        <v>195.05787507783151</v>
      </c>
      <c r="F121" s="129">
        <f t="shared" si="6"/>
        <v>195.05787507783151</v>
      </c>
    </row>
    <row r="122" spans="2:6" s="8" customFormat="1" ht="14.25" customHeight="1">
      <c r="B122" s="646"/>
      <c r="C122" s="97">
        <v>50510250</v>
      </c>
      <c r="D122" s="98">
        <v>250</v>
      </c>
      <c r="E122" s="96">
        <v>394.80082028406048</v>
      </c>
      <c r="F122" s="129">
        <f t="shared" si="6"/>
        <v>394.80082028406048</v>
      </c>
    </row>
    <row r="123" spans="2:6" s="8" customFormat="1" ht="14.25" customHeight="1">
      <c r="B123" s="646"/>
      <c r="C123" s="130">
        <v>50510280</v>
      </c>
      <c r="D123" s="131">
        <v>280</v>
      </c>
      <c r="E123" s="829" t="s">
        <v>1459</v>
      </c>
      <c r="F123" s="817" t="s">
        <v>1459</v>
      </c>
    </row>
    <row r="124" spans="2:6" s="8" customFormat="1" ht="14.25" customHeight="1">
      <c r="B124" s="646"/>
      <c r="C124" s="97">
        <v>50510315</v>
      </c>
      <c r="D124" s="98">
        <v>315</v>
      </c>
      <c r="E124" s="96">
        <v>723.50002294865737</v>
      </c>
      <c r="F124" s="129">
        <f>E124*(100-$F$5)/100</f>
        <v>723.50002294865737</v>
      </c>
    </row>
    <row r="125" spans="2:6" s="8" customFormat="1" ht="14.25" customHeight="1">
      <c r="B125" s="646"/>
      <c r="C125" s="130">
        <v>50506400</v>
      </c>
      <c r="D125" s="131">
        <v>400</v>
      </c>
      <c r="E125" s="829" t="s">
        <v>1459</v>
      </c>
      <c r="F125" s="817" t="s">
        <v>1459</v>
      </c>
    </row>
    <row r="126" spans="2:6" s="8" customFormat="1" ht="14.25" customHeight="1" thickBot="1">
      <c r="B126" s="647"/>
      <c r="C126" s="112"/>
      <c r="D126" s="113"/>
      <c r="E126" s="798"/>
      <c r="F126" s="650"/>
    </row>
    <row r="127" spans="2:6" s="8" customFormat="1" ht="9.9499999999999993" customHeight="1" thickBot="1">
      <c r="B127" s="761"/>
      <c r="C127" s="150"/>
      <c r="D127" s="30"/>
      <c r="E127" s="830"/>
      <c r="F127" s="830"/>
    </row>
    <row r="128" spans="2:6" s="8" customFormat="1" ht="14.25" customHeight="1">
      <c r="B128" s="654"/>
      <c r="C128" s="101"/>
      <c r="D128" s="102"/>
      <c r="E128" s="656"/>
      <c r="F128" s="657"/>
    </row>
    <row r="129" spans="2:6" s="8" customFormat="1" ht="14.25" customHeight="1">
      <c r="B129" s="658" t="s">
        <v>2331</v>
      </c>
      <c r="C129" s="699">
        <v>505165040</v>
      </c>
      <c r="D129" s="106" t="s">
        <v>2150</v>
      </c>
      <c r="E129" s="127">
        <v>3.97</v>
      </c>
      <c r="F129" s="128">
        <f>E129*(100-$F$5)/100</f>
        <v>3.97</v>
      </c>
    </row>
    <row r="130" spans="2:6" s="8" customFormat="1" ht="14.25" customHeight="1">
      <c r="B130" s="658"/>
      <c r="C130" s="699">
        <v>505166350</v>
      </c>
      <c r="D130" s="106" t="s">
        <v>2151</v>
      </c>
      <c r="E130" s="127">
        <v>5.88</v>
      </c>
      <c r="F130" s="128">
        <f>E130*(100-$F$5)/100</f>
        <v>5.88</v>
      </c>
    </row>
    <row r="131" spans="2:6" s="8" customFormat="1" ht="14.25" customHeight="1" thickBot="1">
      <c r="B131" s="828"/>
      <c r="C131" s="112"/>
      <c r="D131" s="113"/>
      <c r="E131" s="649"/>
      <c r="F131" s="650"/>
    </row>
    <row r="132" spans="2:6" s="8" customFormat="1" ht="9.9499999999999993" customHeight="1" thickBot="1">
      <c r="B132" s="651"/>
      <c r="C132" s="27"/>
      <c r="D132" s="109"/>
      <c r="E132" s="653"/>
      <c r="F132" s="653"/>
    </row>
    <row r="133" spans="2:6" s="8" customFormat="1" ht="14.25" customHeight="1">
      <c r="B133" s="654"/>
      <c r="C133" s="101"/>
      <c r="D133" s="102"/>
      <c r="E133" s="800"/>
      <c r="F133" s="657"/>
    </row>
    <row r="134" spans="2:6" s="8" customFormat="1" ht="14.25" customHeight="1">
      <c r="B134" s="471"/>
      <c r="C134" s="97">
        <v>50216016</v>
      </c>
      <c r="D134" s="98">
        <v>16</v>
      </c>
      <c r="E134" s="96">
        <v>1.1712675320993526</v>
      </c>
      <c r="F134" s="129">
        <f t="shared" ref="F134:F209" si="7">E134*(100-$F$5)/100</f>
        <v>1.1712675320993526</v>
      </c>
    </row>
    <row r="135" spans="2:6" s="8" customFormat="1" ht="14.25" customHeight="1">
      <c r="B135" s="658" t="s">
        <v>2332</v>
      </c>
      <c r="C135" s="97">
        <v>50216020</v>
      </c>
      <c r="D135" s="98" t="s">
        <v>2130</v>
      </c>
      <c r="E135" s="96">
        <v>0.82267600468883106</v>
      </c>
      <c r="F135" s="129">
        <f>E135*(100-$F$5)/100</f>
        <v>0.82267600468883106</v>
      </c>
    </row>
    <row r="136" spans="2:6" s="8" customFormat="1" ht="14.25" customHeight="1">
      <c r="B136" s="658" t="s">
        <v>1631</v>
      </c>
      <c r="C136" s="97">
        <v>50216025</v>
      </c>
      <c r="D136" s="98" t="s">
        <v>2131</v>
      </c>
      <c r="E136" s="96">
        <v>1.0736619044244067</v>
      </c>
      <c r="F136" s="129">
        <f t="shared" si="7"/>
        <v>1.0736619044244067</v>
      </c>
    </row>
    <row r="137" spans="2:6" s="8" customFormat="1" ht="14.25" customHeight="1">
      <c r="B137" s="65"/>
      <c r="C137" s="97">
        <v>50216032</v>
      </c>
      <c r="D137" s="98" t="s">
        <v>2132</v>
      </c>
      <c r="E137" s="96">
        <v>1.5477463817027164</v>
      </c>
      <c r="F137" s="129">
        <f t="shared" si="7"/>
        <v>1.5477463817027164</v>
      </c>
    </row>
    <row r="138" spans="2:6" s="8" customFormat="1" ht="14.25" customHeight="1">
      <c r="B138" s="1"/>
      <c r="C138" s="97">
        <v>50216040</v>
      </c>
      <c r="D138" s="98" t="s">
        <v>2133</v>
      </c>
      <c r="E138" s="96">
        <v>2.5795773028378606</v>
      </c>
      <c r="F138" s="129">
        <f t="shared" si="7"/>
        <v>2.5795773028378606</v>
      </c>
    </row>
    <row r="139" spans="2:6" s="8" customFormat="1" ht="14.25" customHeight="1">
      <c r="B139" s="646"/>
      <c r="C139" s="97">
        <v>50216050</v>
      </c>
      <c r="D139" s="98" t="s">
        <v>2134</v>
      </c>
      <c r="E139" s="96">
        <v>3.7090138516479509</v>
      </c>
      <c r="F139" s="129">
        <f t="shared" si="7"/>
        <v>3.7090138516479509</v>
      </c>
    </row>
    <row r="140" spans="2:6" s="8" customFormat="1" ht="14.25" customHeight="1">
      <c r="B140" s="646"/>
      <c r="C140" s="97">
        <v>50216063</v>
      </c>
      <c r="D140" s="98" t="s">
        <v>2135</v>
      </c>
      <c r="E140" s="96">
        <v>5.2428165722542461</v>
      </c>
      <c r="F140" s="129">
        <f t="shared" si="7"/>
        <v>5.2428165722542461</v>
      </c>
    </row>
    <row r="141" spans="2:6" s="8" customFormat="1" ht="14.25" customHeight="1">
      <c r="B141" s="646"/>
      <c r="C141" s="97">
        <v>50216075</v>
      </c>
      <c r="D141" s="98" t="s">
        <v>2136</v>
      </c>
      <c r="E141" s="96">
        <v>10.876055655208276</v>
      </c>
      <c r="F141" s="129">
        <f t="shared" si="7"/>
        <v>10.876055655208276</v>
      </c>
    </row>
    <row r="142" spans="2:6" s="8" customFormat="1" ht="14.25" customHeight="1">
      <c r="B142" s="646"/>
      <c r="C142" s="97">
        <v>50216090</v>
      </c>
      <c r="D142" s="98" t="s">
        <v>2137</v>
      </c>
      <c r="E142" s="96">
        <v>19.995210012267524</v>
      </c>
      <c r="F142" s="129">
        <f t="shared" si="7"/>
        <v>19.995210012267524</v>
      </c>
    </row>
    <row r="143" spans="2:6" s="8" customFormat="1" ht="14.25" customHeight="1">
      <c r="B143" s="646"/>
      <c r="C143" s="97">
        <v>50216110</v>
      </c>
      <c r="D143" s="98" t="s">
        <v>2138</v>
      </c>
      <c r="E143" s="96">
        <v>29.225913658098136</v>
      </c>
      <c r="F143" s="129">
        <f t="shared" si="7"/>
        <v>29.225913658098133</v>
      </c>
    </row>
    <row r="144" spans="2:6" s="8" customFormat="1" ht="14.25" customHeight="1">
      <c r="B144" s="646"/>
      <c r="C144" s="97">
        <v>50216125</v>
      </c>
      <c r="D144" s="98" t="s">
        <v>2139</v>
      </c>
      <c r="E144" s="96">
        <v>47.952250510591369</v>
      </c>
      <c r="F144" s="129">
        <f t="shared" si="7"/>
        <v>47.952250510591369</v>
      </c>
    </row>
    <row r="145" spans="2:6" s="8" customFormat="1" ht="14.25" customHeight="1">
      <c r="B145" s="646"/>
      <c r="C145" s="97">
        <v>50216140</v>
      </c>
      <c r="D145" s="98" t="s">
        <v>2140</v>
      </c>
      <c r="E145" s="96">
        <v>78.293657056403163</v>
      </c>
      <c r="F145" s="129">
        <f t="shared" si="7"/>
        <v>78.293657056403163</v>
      </c>
    </row>
    <row r="146" spans="2:6" s="8" customFormat="1" ht="14.25" customHeight="1">
      <c r="B146" s="646"/>
      <c r="C146" s="97">
        <v>50216160</v>
      </c>
      <c r="D146" s="98" t="s">
        <v>2141</v>
      </c>
      <c r="E146" s="96">
        <v>86.018445303820315</v>
      </c>
      <c r="F146" s="129">
        <f t="shared" si="7"/>
        <v>86.018445303820315</v>
      </c>
    </row>
    <row r="147" spans="2:6" s="8" customFormat="1" ht="14.25" customHeight="1">
      <c r="B147" s="646"/>
      <c r="C147" s="97">
        <v>50210200</v>
      </c>
      <c r="D147" s="98" t="s">
        <v>2142</v>
      </c>
      <c r="E147" s="96">
        <v>127.65421733773304</v>
      </c>
      <c r="F147" s="129">
        <f t="shared" si="7"/>
        <v>127.65421733773304</v>
      </c>
    </row>
    <row r="148" spans="2:6" s="8" customFormat="1" ht="14.25" customHeight="1">
      <c r="B148" s="646"/>
      <c r="C148" s="97">
        <v>50210225</v>
      </c>
      <c r="D148" s="98" t="s">
        <v>2143</v>
      </c>
      <c r="E148" s="96">
        <v>271.24603930867511</v>
      </c>
      <c r="F148" s="129">
        <f t="shared" si="7"/>
        <v>271.24603930867511</v>
      </c>
    </row>
    <row r="149" spans="2:6" s="8" customFormat="1" ht="14.25" customHeight="1">
      <c r="B149" s="646"/>
      <c r="C149" s="97">
        <v>50210250</v>
      </c>
      <c r="D149" s="98" t="s">
        <v>2144</v>
      </c>
      <c r="E149" s="96">
        <v>552.7127822010267</v>
      </c>
      <c r="F149" s="129">
        <f t="shared" si="7"/>
        <v>552.7127822010267</v>
      </c>
    </row>
    <row r="150" spans="2:6" s="8" customFormat="1" ht="14.25" customHeight="1">
      <c r="B150" s="646"/>
      <c r="C150" s="130">
        <v>50210280</v>
      </c>
      <c r="D150" s="131">
        <v>280</v>
      </c>
      <c r="E150" s="829" t="s">
        <v>1459</v>
      </c>
      <c r="F150" s="817" t="s">
        <v>1459</v>
      </c>
    </row>
    <row r="151" spans="2:6" s="8" customFormat="1" ht="14.25" customHeight="1">
      <c r="B151" s="646"/>
      <c r="C151" s="97">
        <v>50210315</v>
      </c>
      <c r="D151" s="98" t="s">
        <v>2145</v>
      </c>
      <c r="E151" s="96">
        <v>997.75</v>
      </c>
      <c r="F151" s="129">
        <f>E151*(100-$F$5)/100</f>
        <v>997.75</v>
      </c>
    </row>
    <row r="152" spans="2:6" s="8" customFormat="1" ht="14.25" customHeight="1">
      <c r="B152" s="646"/>
      <c r="C152" s="130">
        <v>50206400</v>
      </c>
      <c r="D152" s="131">
        <v>400</v>
      </c>
      <c r="E152" s="829" t="s">
        <v>1459</v>
      </c>
      <c r="F152" s="817" t="s">
        <v>1459</v>
      </c>
    </row>
    <row r="153" spans="2:6" s="8" customFormat="1" ht="9.9499999999999993" customHeight="1" thickBot="1">
      <c r="B153" s="647"/>
      <c r="C153" s="112"/>
      <c r="D153" s="113"/>
      <c r="E153" s="798"/>
      <c r="F153" s="650"/>
    </row>
    <row r="154" spans="2:6" s="8" customFormat="1" ht="9.9499999999999993" customHeight="1" thickBot="1">
      <c r="B154" s="651"/>
      <c r="C154" s="27"/>
      <c r="D154" s="109"/>
      <c r="E154" s="653"/>
      <c r="F154" s="653"/>
    </row>
    <row r="155" spans="2:6" s="8" customFormat="1" ht="14.25" customHeight="1">
      <c r="B155" s="654"/>
      <c r="C155" s="101"/>
      <c r="D155" s="102"/>
      <c r="E155" s="800"/>
      <c r="F155" s="657"/>
    </row>
    <row r="156" spans="2:6" s="8" customFormat="1" ht="14.25" customHeight="1">
      <c r="B156" s="471"/>
      <c r="C156" s="105">
        <v>53216020</v>
      </c>
      <c r="D156" s="106" t="s">
        <v>137</v>
      </c>
      <c r="E156" s="127">
        <v>1.6543440000000003</v>
      </c>
      <c r="F156" s="128">
        <f t="shared" si="7"/>
        <v>1.6543440000000005</v>
      </c>
    </row>
    <row r="157" spans="2:6" s="8" customFormat="1" ht="14.25" customHeight="1">
      <c r="B157" s="658" t="s">
        <v>1632</v>
      </c>
      <c r="C157" s="97">
        <v>53216220</v>
      </c>
      <c r="D157" s="98" t="s">
        <v>155</v>
      </c>
      <c r="E157" s="96">
        <v>1.8581400000000003</v>
      </c>
      <c r="F157" s="129">
        <f t="shared" si="7"/>
        <v>1.8581400000000001</v>
      </c>
    </row>
    <row r="158" spans="2:6" s="8" customFormat="1" ht="14.25" customHeight="1">
      <c r="B158" s="658" t="s">
        <v>2205</v>
      </c>
      <c r="C158" s="97">
        <v>53216025</v>
      </c>
      <c r="D158" s="98" t="s">
        <v>19</v>
      </c>
      <c r="E158" s="96">
        <v>1.8545069258239755</v>
      </c>
      <c r="F158" s="129">
        <f t="shared" si="7"/>
        <v>1.8545069258239755</v>
      </c>
    </row>
    <row r="159" spans="2:6" s="8" customFormat="1" ht="14.25" customHeight="1">
      <c r="B159" s="1"/>
      <c r="C159" s="97">
        <v>53216032</v>
      </c>
      <c r="D159" s="98" t="s">
        <v>22</v>
      </c>
      <c r="E159" s="96">
        <v>2.3564787252951267</v>
      </c>
      <c r="F159" s="129">
        <f t="shared" si="7"/>
        <v>2.3564787252951267</v>
      </c>
    </row>
    <row r="160" spans="2:6" s="8" customFormat="1" ht="14.25" customHeight="1">
      <c r="B160" s="646"/>
      <c r="C160" s="97">
        <v>53216040</v>
      </c>
      <c r="D160" s="98" t="s">
        <v>23</v>
      </c>
      <c r="E160" s="96">
        <v>3.7090138516479509</v>
      </c>
      <c r="F160" s="129">
        <f t="shared" si="7"/>
        <v>3.7090138516479509</v>
      </c>
    </row>
    <row r="161" spans="2:6" s="8" customFormat="1" ht="14.25" customHeight="1">
      <c r="B161" s="646"/>
      <c r="C161" s="97">
        <v>53216520</v>
      </c>
      <c r="D161" s="98" t="s">
        <v>229</v>
      </c>
      <c r="E161" s="96">
        <v>8.3076840000000001</v>
      </c>
      <c r="F161" s="129">
        <f>E161*(100-$F$5)/100</f>
        <v>8.3076840000000001</v>
      </c>
    </row>
    <row r="162" spans="2:6" s="8" customFormat="1" ht="14.25" customHeight="1">
      <c r="B162" s="646"/>
      <c r="C162" s="97">
        <v>53216525</v>
      </c>
      <c r="D162" s="98" t="s">
        <v>230</v>
      </c>
      <c r="E162" s="96">
        <v>8.3076840000000001</v>
      </c>
      <c r="F162" s="129">
        <f>E162*(100-$F$5)/100</f>
        <v>8.3076840000000001</v>
      </c>
    </row>
    <row r="163" spans="2:6" s="8" customFormat="1" ht="14.25" customHeight="1">
      <c r="B163" s="646"/>
      <c r="C163" s="97">
        <v>53216532</v>
      </c>
      <c r="D163" s="98" t="s">
        <v>24</v>
      </c>
      <c r="E163" s="96">
        <v>8.3076840000000001</v>
      </c>
      <c r="F163" s="129">
        <f t="shared" si="7"/>
        <v>8.3076840000000001</v>
      </c>
    </row>
    <row r="164" spans="2:6" s="8" customFormat="1" ht="14.25" customHeight="1">
      <c r="B164" s="646"/>
      <c r="C164" s="97">
        <v>53216050</v>
      </c>
      <c r="D164" s="98" t="s">
        <v>25</v>
      </c>
      <c r="E164" s="96">
        <v>5.3706240000000021</v>
      </c>
      <c r="F164" s="129">
        <f t="shared" si="7"/>
        <v>5.370624000000003</v>
      </c>
    </row>
    <row r="165" spans="2:6" s="8" customFormat="1" ht="14.25" customHeight="1">
      <c r="B165" s="646"/>
      <c r="C165" s="97">
        <v>53216620</v>
      </c>
      <c r="D165" s="98" t="s">
        <v>231</v>
      </c>
      <c r="E165" s="96">
        <v>12.983004000000003</v>
      </c>
      <c r="F165" s="129">
        <f t="shared" si="7"/>
        <v>12.983004000000003</v>
      </c>
    </row>
    <row r="166" spans="2:6" s="8" customFormat="1" ht="14.25" customHeight="1">
      <c r="B166" s="646"/>
      <c r="C166" s="97">
        <v>53216650</v>
      </c>
      <c r="D166" s="98" t="s">
        <v>399</v>
      </c>
      <c r="E166" s="96">
        <v>12.983004000000003</v>
      </c>
      <c r="F166" s="129">
        <f t="shared" si="7"/>
        <v>12.983004000000003</v>
      </c>
    </row>
    <row r="167" spans="2:6" s="8" customFormat="1" ht="14.25" customHeight="1">
      <c r="B167" s="646"/>
      <c r="C167" s="97">
        <v>53216063</v>
      </c>
      <c r="D167" s="98" t="s">
        <v>26</v>
      </c>
      <c r="E167" s="96">
        <v>8.3076840000000001</v>
      </c>
      <c r="F167" s="129">
        <f t="shared" si="7"/>
        <v>8.3076840000000001</v>
      </c>
    </row>
    <row r="168" spans="2:6" s="8" customFormat="1" ht="14.25" customHeight="1">
      <c r="B168" s="646"/>
      <c r="C168" s="97">
        <v>53216750</v>
      </c>
      <c r="D168" s="98" t="s">
        <v>401</v>
      </c>
      <c r="E168" s="96">
        <v>19.072908000000005</v>
      </c>
      <c r="F168" s="129">
        <f t="shared" si="7"/>
        <v>19.072908000000005</v>
      </c>
    </row>
    <row r="169" spans="2:6" s="8" customFormat="1" ht="14.25" customHeight="1">
      <c r="B169" s="646"/>
      <c r="C169" s="97">
        <v>53216950</v>
      </c>
      <c r="D169" s="98" t="s">
        <v>154</v>
      </c>
      <c r="E169" s="96">
        <v>39.524436000000001</v>
      </c>
      <c r="F169" s="129">
        <f t="shared" si="7"/>
        <v>39.524436000000001</v>
      </c>
    </row>
    <row r="170" spans="2:6" s="8" customFormat="1" ht="14.25" customHeight="1">
      <c r="B170" s="646"/>
      <c r="C170" s="97">
        <v>53216090</v>
      </c>
      <c r="D170" s="98" t="s">
        <v>140</v>
      </c>
      <c r="E170" s="96">
        <v>39.524436000000001</v>
      </c>
      <c r="F170" s="129">
        <f t="shared" si="7"/>
        <v>39.524436000000001</v>
      </c>
    </row>
    <row r="171" spans="2:6" s="8" customFormat="1" ht="14.25" customHeight="1">
      <c r="B171" s="646"/>
      <c r="C171" s="97">
        <v>53216150</v>
      </c>
      <c r="D171" s="98" t="s">
        <v>156</v>
      </c>
      <c r="E171" s="96">
        <v>28.891080000000006</v>
      </c>
      <c r="F171" s="129">
        <f t="shared" si="7"/>
        <v>28.891080000000006</v>
      </c>
    </row>
    <row r="172" spans="2:6" s="8" customFormat="1" ht="14.25" customHeight="1">
      <c r="B172" s="646"/>
      <c r="C172" s="97">
        <v>53216163</v>
      </c>
      <c r="D172" s="98" t="s">
        <v>157</v>
      </c>
      <c r="E172" s="96">
        <v>28.891080000000006</v>
      </c>
      <c r="F172" s="129">
        <f t="shared" si="7"/>
        <v>28.891080000000006</v>
      </c>
    </row>
    <row r="173" spans="2:6" s="8" customFormat="1" ht="14.25" customHeight="1">
      <c r="B173" s="646"/>
      <c r="C173" s="97">
        <v>53216110</v>
      </c>
      <c r="D173" s="98" t="s">
        <v>141</v>
      </c>
      <c r="E173" s="96">
        <v>28.891080000000006</v>
      </c>
      <c r="F173" s="129">
        <f t="shared" si="7"/>
        <v>28.891080000000006</v>
      </c>
    </row>
    <row r="174" spans="2:6" s="8" customFormat="1" ht="14.25" customHeight="1" thickBot="1">
      <c r="B174" s="647"/>
      <c r="C174" s="112"/>
      <c r="D174" s="113"/>
      <c r="E174" s="649"/>
      <c r="F174" s="650"/>
    </row>
    <row r="175" spans="2:6" s="8" customFormat="1" ht="9.9499999999999993" customHeight="1" thickBot="1">
      <c r="B175" s="651"/>
      <c r="C175" s="27"/>
      <c r="D175" s="109"/>
      <c r="E175" s="593"/>
      <c r="F175" s="653"/>
    </row>
    <row r="176" spans="2:6" s="8" customFormat="1" ht="14.25" customHeight="1">
      <c r="B176" s="654"/>
      <c r="C176" s="101"/>
      <c r="D176" s="102"/>
      <c r="E176" s="656"/>
      <c r="F176" s="657"/>
    </row>
    <row r="177" spans="2:6" s="8" customFormat="1" ht="14.25" customHeight="1">
      <c r="B177" s="471"/>
      <c r="C177" s="105">
        <v>52216020</v>
      </c>
      <c r="D177" s="106" t="s">
        <v>134</v>
      </c>
      <c r="E177" s="127">
        <v>2.37</v>
      </c>
      <c r="F177" s="128">
        <f t="shared" si="7"/>
        <v>2.37</v>
      </c>
    </row>
    <row r="178" spans="2:6" s="8" customFormat="1" ht="14.25" customHeight="1">
      <c r="B178" s="658" t="s">
        <v>2206</v>
      </c>
      <c r="C178" s="97">
        <v>52216025</v>
      </c>
      <c r="D178" s="98" t="s">
        <v>133</v>
      </c>
      <c r="E178" s="96">
        <v>2.6214082861271231</v>
      </c>
      <c r="F178" s="129">
        <f t="shared" si="7"/>
        <v>2.6214082861271231</v>
      </c>
    </row>
    <row r="179" spans="2:6" s="8" customFormat="1" ht="14.25" customHeight="1">
      <c r="B179" s="658" t="s">
        <v>2207</v>
      </c>
      <c r="C179" s="97">
        <v>52216032</v>
      </c>
      <c r="D179" s="98" t="s">
        <v>132</v>
      </c>
      <c r="E179" s="96">
        <v>3.2070420521767993</v>
      </c>
      <c r="F179" s="129">
        <f t="shared" si="7"/>
        <v>3.2070420521767993</v>
      </c>
    </row>
    <row r="180" spans="2:6" s="8" customFormat="1" ht="14.25" customHeight="1">
      <c r="B180" s="1"/>
      <c r="C180" s="97">
        <v>52216040</v>
      </c>
      <c r="D180" s="98" t="s">
        <v>131</v>
      </c>
      <c r="E180" s="96">
        <v>5.0057743336150908</v>
      </c>
      <c r="F180" s="129">
        <f t="shared" si="7"/>
        <v>5.0057743336150908</v>
      </c>
    </row>
    <row r="181" spans="2:6" s="8" customFormat="1" ht="14.25" customHeight="1">
      <c r="B181" s="646"/>
      <c r="C181" s="97">
        <v>52216050</v>
      </c>
      <c r="D181" s="98" t="s">
        <v>135</v>
      </c>
      <c r="E181" s="96">
        <v>6.9021122427283297</v>
      </c>
      <c r="F181" s="129">
        <f t="shared" si="7"/>
        <v>6.9021122427283297</v>
      </c>
    </row>
    <row r="182" spans="2:6" s="8" customFormat="1" ht="14.25" customHeight="1">
      <c r="B182" s="646"/>
      <c r="C182" s="97">
        <v>52216063</v>
      </c>
      <c r="D182" s="98" t="s">
        <v>136</v>
      </c>
      <c r="E182" s="96">
        <v>10.666900738761964</v>
      </c>
      <c r="F182" s="129">
        <f t="shared" si="7"/>
        <v>10.666900738761962</v>
      </c>
    </row>
    <row r="183" spans="2:6" s="8" customFormat="1" ht="14.25" customHeight="1">
      <c r="B183" s="646"/>
      <c r="C183" s="97">
        <v>52216075</v>
      </c>
      <c r="D183" s="98" t="s">
        <v>142</v>
      </c>
      <c r="E183" s="96">
        <v>10.66120391224397</v>
      </c>
      <c r="F183" s="129">
        <f t="shared" si="7"/>
        <v>10.66120391224397</v>
      </c>
    </row>
    <row r="184" spans="2:6" s="8" customFormat="1" ht="14.25" customHeight="1">
      <c r="B184" s="646"/>
      <c r="C184" s="97">
        <v>52216090</v>
      </c>
      <c r="D184" s="98" t="s">
        <v>143</v>
      </c>
      <c r="E184" s="96">
        <v>41.119856573345139</v>
      </c>
      <c r="F184" s="129">
        <f t="shared" si="7"/>
        <v>41.119856573345139</v>
      </c>
    </row>
    <row r="185" spans="2:6" s="8" customFormat="1" ht="14.25" customHeight="1">
      <c r="B185" s="646"/>
      <c r="C185" s="97">
        <v>52216110</v>
      </c>
      <c r="D185" s="98" t="s">
        <v>144</v>
      </c>
      <c r="E185" s="96">
        <v>75.239995276287004</v>
      </c>
      <c r="F185" s="129">
        <f t="shared" si="7"/>
        <v>75.239995276287004</v>
      </c>
    </row>
    <row r="186" spans="2:6" s="8" customFormat="1" ht="14.25" customHeight="1" thickBot="1">
      <c r="B186" s="647"/>
      <c r="C186" s="112"/>
      <c r="D186" s="113"/>
      <c r="E186" s="649"/>
      <c r="F186" s="650"/>
    </row>
    <row r="187" spans="2:6" s="8" customFormat="1" ht="9.9499999999999993" customHeight="1" thickBot="1">
      <c r="B187" s="651"/>
      <c r="C187" s="27"/>
      <c r="D187" s="109"/>
      <c r="E187" s="593"/>
      <c r="F187" s="653"/>
    </row>
    <row r="188" spans="2:6" s="8" customFormat="1" ht="14.25" customHeight="1">
      <c r="B188" s="654"/>
      <c r="C188" s="101"/>
      <c r="D188" s="102"/>
      <c r="E188" s="656"/>
      <c r="F188" s="657"/>
    </row>
    <row r="189" spans="2:6" s="8" customFormat="1" ht="14.25" customHeight="1">
      <c r="B189" s="471"/>
      <c r="C189" s="105">
        <v>51016020</v>
      </c>
      <c r="D189" s="106">
        <v>20</v>
      </c>
      <c r="E189" s="127">
        <v>5.689013727339713</v>
      </c>
      <c r="F189" s="128">
        <f t="shared" ref="F189:F197" si="8">E189*(100-$F$5)/100</f>
        <v>5.6890137273397139</v>
      </c>
    </row>
    <row r="190" spans="2:6" s="8" customFormat="1" ht="14.25" customHeight="1">
      <c r="B190" s="658" t="s">
        <v>1633</v>
      </c>
      <c r="C190" s="97">
        <v>51016025</v>
      </c>
      <c r="D190" s="98">
        <v>25</v>
      </c>
      <c r="E190" s="96">
        <v>6.5814080375106485</v>
      </c>
      <c r="F190" s="129">
        <f t="shared" si="8"/>
        <v>6.5814080375106485</v>
      </c>
    </row>
    <row r="191" spans="2:6" s="8" customFormat="1" ht="14.25" customHeight="1">
      <c r="B191" s="658" t="s">
        <v>1631</v>
      </c>
      <c r="C191" s="97">
        <v>51016032</v>
      </c>
      <c r="D191" s="98">
        <v>32</v>
      </c>
      <c r="E191" s="96">
        <v>7.334365736717376</v>
      </c>
      <c r="F191" s="129">
        <f t="shared" si="8"/>
        <v>7.334365736717376</v>
      </c>
    </row>
    <row r="192" spans="2:6" s="8" customFormat="1" ht="14.25" customHeight="1">
      <c r="B192" s="1"/>
      <c r="C192" s="97">
        <v>51016040</v>
      </c>
      <c r="D192" s="98">
        <v>40</v>
      </c>
      <c r="E192" s="96">
        <v>10.053379650519444</v>
      </c>
      <c r="F192" s="129">
        <f t="shared" si="8"/>
        <v>10.053379650519444</v>
      </c>
    </row>
    <row r="193" spans="2:6" s="8" customFormat="1" ht="14.25" customHeight="1">
      <c r="B193" s="646"/>
      <c r="C193" s="97">
        <v>51016050</v>
      </c>
      <c r="D193" s="98">
        <v>50</v>
      </c>
      <c r="E193" s="96">
        <v>10.61112609437628</v>
      </c>
      <c r="F193" s="129">
        <f t="shared" si="8"/>
        <v>10.61112609437628</v>
      </c>
    </row>
    <row r="194" spans="2:6" s="8" customFormat="1" ht="14.25" customHeight="1">
      <c r="B194" s="646"/>
      <c r="C194" s="97">
        <v>51016063</v>
      </c>
      <c r="D194" s="98">
        <v>63</v>
      </c>
      <c r="E194" s="96">
        <v>15.017323000845275</v>
      </c>
      <c r="F194" s="129">
        <f t="shared" si="8"/>
        <v>15.017323000845273</v>
      </c>
    </row>
    <row r="195" spans="2:6" s="8" customFormat="1" ht="14.25" customHeight="1">
      <c r="B195" s="646"/>
      <c r="C195" s="97">
        <v>51016075</v>
      </c>
      <c r="D195" s="98">
        <v>75</v>
      </c>
      <c r="E195" s="96">
        <v>57.908024533435871</v>
      </c>
      <c r="F195" s="129">
        <f t="shared" si="8"/>
        <v>57.908024533435871</v>
      </c>
    </row>
    <row r="196" spans="2:6" s="8" customFormat="1" ht="14.25" customHeight="1">
      <c r="B196" s="646"/>
      <c r="C196" s="97">
        <v>51016090</v>
      </c>
      <c r="D196" s="98">
        <v>90</v>
      </c>
      <c r="E196" s="96">
        <v>95.193374305265266</v>
      </c>
      <c r="F196" s="129">
        <f t="shared" si="8"/>
        <v>95.193374305265266</v>
      </c>
    </row>
    <row r="197" spans="2:6" s="8" customFormat="1" ht="14.25" customHeight="1">
      <c r="B197" s="646"/>
      <c r="C197" s="97">
        <v>51016110</v>
      </c>
      <c r="D197" s="98">
        <v>110</v>
      </c>
      <c r="E197" s="96">
        <v>192.82688930240417</v>
      </c>
      <c r="F197" s="129">
        <f t="shared" si="8"/>
        <v>192.82688930240417</v>
      </c>
    </row>
    <row r="198" spans="2:6" s="8" customFormat="1" ht="14.25" customHeight="1" thickBot="1">
      <c r="B198" s="647"/>
      <c r="C198" s="112"/>
      <c r="D198" s="113"/>
      <c r="E198" s="649"/>
      <c r="F198" s="650"/>
    </row>
    <row r="199" spans="2:6" s="8" customFormat="1" ht="9.9499999999999993" customHeight="1" thickBot="1">
      <c r="B199" s="651"/>
      <c r="C199" s="27"/>
      <c r="D199" s="109"/>
      <c r="E199" s="593"/>
      <c r="F199" s="653"/>
    </row>
    <row r="200" spans="2:6" s="8" customFormat="1" ht="14.25" customHeight="1">
      <c r="B200" s="654"/>
      <c r="C200" s="101"/>
      <c r="D200" s="102"/>
      <c r="E200" s="656"/>
      <c r="F200" s="657"/>
    </row>
    <row r="201" spans="2:6" s="8" customFormat="1" ht="14.25" customHeight="1">
      <c r="B201" s="471"/>
      <c r="C201" s="105">
        <v>51116020</v>
      </c>
      <c r="D201" s="106">
        <v>20</v>
      </c>
      <c r="E201" s="127">
        <v>3.7666301116501426</v>
      </c>
      <c r="F201" s="128">
        <f t="shared" si="7"/>
        <v>3.7666301116501426</v>
      </c>
    </row>
    <row r="202" spans="2:6" s="8" customFormat="1" ht="14.25" customHeight="1">
      <c r="B202" s="818" t="s">
        <v>2208</v>
      </c>
      <c r="C202" s="97">
        <v>51116025</v>
      </c>
      <c r="D202" s="98">
        <v>25</v>
      </c>
      <c r="E202" s="96">
        <v>4.4847286581158166</v>
      </c>
      <c r="F202" s="129">
        <f t="shared" si="7"/>
        <v>4.4847286581158166</v>
      </c>
    </row>
    <row r="203" spans="2:6" s="8" customFormat="1" ht="14.25" customHeight="1">
      <c r="B203" s="658" t="s">
        <v>1631</v>
      </c>
      <c r="C203" s="97">
        <v>51116032</v>
      </c>
      <c r="D203" s="98">
        <v>32</v>
      </c>
      <c r="E203" s="96">
        <v>5.1350820586885053</v>
      </c>
      <c r="F203" s="129">
        <f t="shared" si="7"/>
        <v>5.1350820586885053</v>
      </c>
    </row>
    <row r="204" spans="2:6" s="8" customFormat="1" ht="14.25" customHeight="1">
      <c r="B204" s="1"/>
      <c r="C204" s="97">
        <v>51116040</v>
      </c>
      <c r="D204" s="98">
        <v>40</v>
      </c>
      <c r="E204" s="96">
        <v>7.0048480853349773</v>
      </c>
      <c r="F204" s="129">
        <f t="shared" si="7"/>
        <v>7.0048480853349773</v>
      </c>
    </row>
    <row r="205" spans="2:6" s="8" customFormat="1" ht="14.25" customHeight="1">
      <c r="B205" s="646"/>
      <c r="C205" s="97">
        <v>51116050</v>
      </c>
      <c r="D205" s="98" t="s">
        <v>2134</v>
      </c>
      <c r="E205" s="96">
        <v>8.6849277034810832</v>
      </c>
      <c r="F205" s="129">
        <f t="shared" si="7"/>
        <v>8.6849277034810832</v>
      </c>
    </row>
    <row r="206" spans="2:6" s="8" customFormat="1" ht="14.25" customHeight="1">
      <c r="B206" s="646"/>
      <c r="C206" s="97">
        <v>51116063</v>
      </c>
      <c r="D206" s="98">
        <v>63</v>
      </c>
      <c r="E206" s="96">
        <v>15.513638409494291</v>
      </c>
      <c r="F206" s="129">
        <f t="shared" si="7"/>
        <v>15.513638409494293</v>
      </c>
    </row>
    <row r="207" spans="2:6" s="8" customFormat="1" ht="14.25" customHeight="1">
      <c r="B207" s="646"/>
      <c r="C207" s="97">
        <v>51116075</v>
      </c>
      <c r="D207" s="98">
        <v>75</v>
      </c>
      <c r="E207" s="96">
        <v>23.263683099652141</v>
      </c>
      <c r="F207" s="129">
        <f t="shared" si="7"/>
        <v>23.263683099652141</v>
      </c>
    </row>
    <row r="208" spans="2:6" s="8" customFormat="1" ht="14.25" customHeight="1">
      <c r="B208" s="646"/>
      <c r="C208" s="97">
        <v>51116090</v>
      </c>
      <c r="D208" s="98">
        <v>90</v>
      </c>
      <c r="E208" s="96">
        <v>48.464877371843741</v>
      </c>
      <c r="F208" s="129">
        <f t="shared" si="7"/>
        <v>48.464877371843741</v>
      </c>
    </row>
    <row r="209" spans="2:6" s="8" customFormat="1" ht="14.25" customHeight="1">
      <c r="B209" s="646"/>
      <c r="C209" s="97">
        <v>51116110</v>
      </c>
      <c r="D209" s="98">
        <v>110</v>
      </c>
      <c r="E209" s="96">
        <v>77.121074084577742</v>
      </c>
      <c r="F209" s="129">
        <f t="shared" si="7"/>
        <v>77.121074084577742</v>
      </c>
    </row>
    <row r="210" spans="2:6" s="8" customFormat="1" ht="14.25" customHeight="1" thickBot="1">
      <c r="B210" s="647"/>
      <c r="C210" s="112"/>
      <c r="D210" s="113"/>
      <c r="E210" s="649"/>
      <c r="F210" s="650"/>
    </row>
    <row r="211" spans="2:6" s="8" customFormat="1" ht="9.9499999999999993" customHeight="1" thickBot="1">
      <c r="B211" s="651"/>
      <c r="C211" s="27"/>
      <c r="D211" s="109"/>
      <c r="E211" s="593"/>
      <c r="F211" s="653"/>
    </row>
    <row r="212" spans="2:6" s="8" customFormat="1" ht="14.25" customHeight="1">
      <c r="B212" s="654"/>
      <c r="C212" s="101"/>
      <c r="D212" s="102"/>
      <c r="E212" s="656"/>
      <c r="F212" s="657"/>
    </row>
    <row r="213" spans="2:6" s="8" customFormat="1" ht="14.25" customHeight="1">
      <c r="B213" s="471"/>
      <c r="C213" s="105">
        <v>54216220</v>
      </c>
      <c r="D213" s="106" t="s">
        <v>95</v>
      </c>
      <c r="E213" s="127">
        <v>1.2347640000000002</v>
      </c>
      <c r="F213" s="128">
        <f>E213*(100-$F$5)/100</f>
        <v>1.2347640000000002</v>
      </c>
    </row>
    <row r="214" spans="2:6" s="8" customFormat="1" ht="14.25" customHeight="1">
      <c r="B214" s="658" t="s">
        <v>2209</v>
      </c>
      <c r="C214" s="97">
        <v>54216320</v>
      </c>
      <c r="D214" s="98" t="s">
        <v>96</v>
      </c>
      <c r="E214" s="96">
        <v>1.7262720000000003</v>
      </c>
      <c r="F214" s="129">
        <f>E214*(100-$F$5)/100</f>
        <v>1.7262720000000003</v>
      </c>
    </row>
    <row r="215" spans="2:6" s="8" customFormat="1" ht="14.25" customHeight="1">
      <c r="B215" s="658" t="s">
        <v>1631</v>
      </c>
      <c r="C215" s="97">
        <v>54216325</v>
      </c>
      <c r="D215" s="98" t="s">
        <v>97</v>
      </c>
      <c r="E215" s="96">
        <v>1.7262720000000003</v>
      </c>
      <c r="F215" s="129">
        <f>E215*(100-$F$5)/100</f>
        <v>1.7262720000000003</v>
      </c>
    </row>
    <row r="216" spans="2:6" s="8" customFormat="1" ht="14.25" customHeight="1">
      <c r="B216" s="471"/>
      <c r="C216" s="97">
        <v>54216420</v>
      </c>
      <c r="D216" s="98" t="s">
        <v>158</v>
      </c>
      <c r="E216" s="96">
        <v>3.4525440000000005</v>
      </c>
      <c r="F216" s="129">
        <f t="shared" ref="F216:F237" si="9">E216*(100-$F$5)/100</f>
        <v>3.4525440000000005</v>
      </c>
    </row>
    <row r="217" spans="2:6" s="8" customFormat="1" ht="14.25" customHeight="1">
      <c r="B217" s="1"/>
      <c r="C217" s="97">
        <v>54216425</v>
      </c>
      <c r="D217" s="98" t="s">
        <v>98</v>
      </c>
      <c r="E217" s="96">
        <v>3.4525440000000005</v>
      </c>
      <c r="F217" s="129">
        <f t="shared" si="9"/>
        <v>3.4525440000000005</v>
      </c>
    </row>
    <row r="218" spans="2:6" s="8" customFormat="1" ht="14.25" customHeight="1">
      <c r="B218" s="646"/>
      <c r="C218" s="97">
        <v>54216432</v>
      </c>
      <c r="D218" s="98" t="s">
        <v>99</v>
      </c>
      <c r="E218" s="96">
        <v>3.4525440000000005</v>
      </c>
      <c r="F218" s="129">
        <f t="shared" si="9"/>
        <v>3.4525440000000005</v>
      </c>
    </row>
    <row r="219" spans="2:6" s="8" customFormat="1" ht="14.25" customHeight="1">
      <c r="B219" s="646"/>
      <c r="C219" s="97">
        <v>54216520</v>
      </c>
      <c r="D219" s="98" t="s">
        <v>160</v>
      </c>
      <c r="E219" s="96">
        <v>3.8481480000000006</v>
      </c>
      <c r="F219" s="129">
        <f t="shared" si="9"/>
        <v>3.8481480000000006</v>
      </c>
    </row>
    <row r="220" spans="2:6" s="8" customFormat="1" ht="14.25" customHeight="1">
      <c r="B220" s="646"/>
      <c r="C220" s="97">
        <v>54216525</v>
      </c>
      <c r="D220" s="98" t="s">
        <v>159</v>
      </c>
      <c r="E220" s="96">
        <v>3.8481480000000006</v>
      </c>
      <c r="F220" s="129">
        <f t="shared" si="9"/>
        <v>3.8481480000000006</v>
      </c>
    </row>
    <row r="221" spans="2:6" s="8" customFormat="1" ht="14.25" customHeight="1">
      <c r="B221" s="646"/>
      <c r="C221" s="97">
        <v>54216432</v>
      </c>
      <c r="D221" s="98" t="s">
        <v>100</v>
      </c>
      <c r="E221" s="96">
        <v>3.4525440000000005</v>
      </c>
      <c r="F221" s="129">
        <f t="shared" si="9"/>
        <v>3.4525440000000005</v>
      </c>
    </row>
    <row r="222" spans="2:6" s="8" customFormat="1" ht="14.25" customHeight="1">
      <c r="B222" s="646"/>
      <c r="C222" s="97">
        <v>54216540</v>
      </c>
      <c r="D222" s="98" t="s">
        <v>101</v>
      </c>
      <c r="E222" s="96">
        <v>3.8479242867217276</v>
      </c>
      <c r="F222" s="129">
        <f t="shared" si="9"/>
        <v>3.8479242867217276</v>
      </c>
    </row>
    <row r="223" spans="2:6" s="8" customFormat="1" ht="14.25" customHeight="1">
      <c r="B223" s="646"/>
      <c r="C223" s="97">
        <v>54216620</v>
      </c>
      <c r="D223" s="98" t="s">
        <v>275</v>
      </c>
      <c r="E223" s="96">
        <v>9.5385165417327364</v>
      </c>
      <c r="F223" s="129">
        <f t="shared" si="9"/>
        <v>9.5385165417327364</v>
      </c>
    </row>
    <row r="224" spans="2:6" s="8" customFormat="1" ht="14.25" customHeight="1">
      <c r="B224" s="646"/>
      <c r="C224" s="97">
        <v>54216625</v>
      </c>
      <c r="D224" s="98" t="s">
        <v>303</v>
      </c>
      <c r="E224" s="96">
        <v>9.5385165417327364</v>
      </c>
      <c r="F224" s="129">
        <f t="shared" si="9"/>
        <v>9.5385165417327364</v>
      </c>
    </row>
    <row r="225" spans="2:6" s="8" customFormat="1" ht="14.25" customHeight="1">
      <c r="B225" s="646"/>
      <c r="C225" s="97">
        <v>54216632</v>
      </c>
      <c r="D225" s="98" t="s">
        <v>270</v>
      </c>
      <c r="E225" s="96">
        <v>9.5385165417327364</v>
      </c>
      <c r="F225" s="129">
        <f t="shared" si="9"/>
        <v>9.5385165417327364</v>
      </c>
    </row>
    <row r="226" spans="2:6" s="8" customFormat="1" ht="14.25" customHeight="1">
      <c r="B226" s="646"/>
      <c r="C226" s="97">
        <v>54216640</v>
      </c>
      <c r="D226" s="98" t="s">
        <v>102</v>
      </c>
      <c r="E226" s="96">
        <v>9.5423123787010571</v>
      </c>
      <c r="F226" s="129">
        <f t="shared" si="9"/>
        <v>9.5423123787010571</v>
      </c>
    </row>
    <row r="227" spans="2:6" s="8" customFormat="1" ht="14.25" customHeight="1">
      <c r="B227" s="646"/>
      <c r="C227" s="97">
        <v>54216650</v>
      </c>
      <c r="D227" s="98" t="s">
        <v>103</v>
      </c>
      <c r="E227" s="96">
        <v>9.5423123787010571</v>
      </c>
      <c r="F227" s="129">
        <f t="shared" si="9"/>
        <v>9.5423123787010571</v>
      </c>
    </row>
    <row r="228" spans="2:6" s="8" customFormat="1" ht="14.25" customHeight="1">
      <c r="B228" s="646"/>
      <c r="C228" s="97">
        <v>54216750</v>
      </c>
      <c r="D228" s="98" t="s">
        <v>169</v>
      </c>
      <c r="E228" s="96">
        <v>10.609380000000002</v>
      </c>
      <c r="F228" s="129">
        <f t="shared" si="9"/>
        <v>10.609380000000002</v>
      </c>
    </row>
    <row r="229" spans="2:6" s="8" customFormat="1" ht="14.25" customHeight="1">
      <c r="B229" s="646"/>
      <c r="C229" s="97">
        <v>54216763</v>
      </c>
      <c r="D229" s="98" t="s">
        <v>104</v>
      </c>
      <c r="E229" s="96">
        <v>10.609380000000002</v>
      </c>
      <c r="F229" s="129">
        <f t="shared" si="9"/>
        <v>10.609380000000002</v>
      </c>
    </row>
    <row r="230" spans="2:6" s="8" customFormat="1" ht="14.25" customHeight="1">
      <c r="B230" s="646"/>
      <c r="C230" s="97">
        <v>54216940</v>
      </c>
      <c r="D230" s="98" t="s">
        <v>307</v>
      </c>
      <c r="E230" s="96">
        <v>28.615549625198209</v>
      </c>
      <c r="F230" s="129">
        <f t="shared" si="9"/>
        <v>28.615549625198209</v>
      </c>
    </row>
    <row r="231" spans="2:6" s="8" customFormat="1" ht="14.25" customHeight="1">
      <c r="B231" s="646"/>
      <c r="C231" s="97">
        <v>54216950</v>
      </c>
      <c r="D231" s="98" t="s">
        <v>163</v>
      </c>
      <c r="E231" s="96">
        <v>19.171876287715651</v>
      </c>
      <c r="F231" s="129">
        <f t="shared" si="9"/>
        <v>19.171876287715651</v>
      </c>
    </row>
    <row r="232" spans="2:6" s="8" customFormat="1" ht="14.25" customHeight="1">
      <c r="B232" s="646"/>
      <c r="C232" s="97">
        <v>54216963</v>
      </c>
      <c r="D232" s="98" t="s">
        <v>162</v>
      </c>
      <c r="E232" s="96">
        <v>19.171876287715651</v>
      </c>
      <c r="F232" s="129">
        <f t="shared" si="9"/>
        <v>19.171876287715651</v>
      </c>
    </row>
    <row r="233" spans="2:6" s="8" customFormat="1" ht="14.25" customHeight="1">
      <c r="B233" s="646"/>
      <c r="C233" s="97">
        <v>54216975</v>
      </c>
      <c r="D233" s="98" t="s">
        <v>161</v>
      </c>
      <c r="E233" s="96">
        <v>19.171876287715651</v>
      </c>
      <c r="F233" s="129">
        <f t="shared" si="9"/>
        <v>19.171876287715651</v>
      </c>
    </row>
    <row r="234" spans="2:6" s="8" customFormat="1" ht="14.25" customHeight="1">
      <c r="B234" s="646"/>
      <c r="C234" s="97">
        <v>54216150</v>
      </c>
      <c r="D234" s="98" t="s">
        <v>164</v>
      </c>
      <c r="E234" s="96">
        <v>28.344569041626258</v>
      </c>
      <c r="F234" s="129">
        <f t="shared" si="9"/>
        <v>28.344569041626258</v>
      </c>
    </row>
    <row r="235" spans="2:6" s="8" customFormat="1" ht="14.25" customHeight="1">
      <c r="B235" s="646"/>
      <c r="C235" s="97">
        <v>54216163</v>
      </c>
      <c r="D235" s="98" t="s">
        <v>165</v>
      </c>
      <c r="E235" s="96">
        <v>28.344569041626258</v>
      </c>
      <c r="F235" s="129">
        <f t="shared" si="9"/>
        <v>28.344569041626258</v>
      </c>
    </row>
    <row r="236" spans="2:6" s="8" customFormat="1" ht="14.25" customHeight="1">
      <c r="B236" s="646"/>
      <c r="C236" s="97">
        <v>54216175</v>
      </c>
      <c r="D236" s="98" t="s">
        <v>166</v>
      </c>
      <c r="E236" s="96">
        <v>28.344569041626258</v>
      </c>
      <c r="F236" s="129">
        <f t="shared" si="9"/>
        <v>28.344569041626258</v>
      </c>
    </row>
    <row r="237" spans="2:6" s="8" customFormat="1" ht="14.25" customHeight="1">
      <c r="B237" s="646"/>
      <c r="C237" s="97">
        <v>54216190</v>
      </c>
      <c r="D237" s="98" t="s">
        <v>105</v>
      </c>
      <c r="E237" s="96">
        <v>28.344569041626258</v>
      </c>
      <c r="F237" s="129">
        <f t="shared" si="9"/>
        <v>28.344569041626258</v>
      </c>
    </row>
    <row r="238" spans="2:6" s="8" customFormat="1" ht="14.25" customHeight="1">
      <c r="B238" s="646"/>
      <c r="C238" s="97">
        <v>54216263</v>
      </c>
      <c r="D238" s="98" t="s">
        <v>284</v>
      </c>
      <c r="E238" s="96">
        <v>67.989999999999995</v>
      </c>
      <c r="F238" s="129">
        <f t="shared" ref="F238:F239" si="10">E238*(100-$F$5)/100</f>
        <v>67.989999999999995</v>
      </c>
    </row>
    <row r="239" spans="2:6" s="8" customFormat="1" ht="14.25" customHeight="1">
      <c r="B239" s="646"/>
      <c r="C239" s="97">
        <v>54216275</v>
      </c>
      <c r="D239" s="98" t="s">
        <v>382</v>
      </c>
      <c r="E239" s="96">
        <v>67.989999999999995</v>
      </c>
      <c r="F239" s="129">
        <f t="shared" si="10"/>
        <v>67.989999999999995</v>
      </c>
    </row>
    <row r="240" spans="2:6" s="8" customFormat="1" ht="14.25" customHeight="1">
      <c r="B240" s="646"/>
      <c r="C240" s="97">
        <v>54216290</v>
      </c>
      <c r="D240" s="98" t="s">
        <v>271</v>
      </c>
      <c r="E240" s="96">
        <v>67.989028418202935</v>
      </c>
      <c r="F240" s="129">
        <f>E240*(100-$F$5)/100</f>
        <v>67.989028418202935</v>
      </c>
    </row>
    <row r="241" spans="2:8" s="8" customFormat="1" ht="14.25" customHeight="1">
      <c r="B241" s="646"/>
      <c r="C241" s="97">
        <v>54216210</v>
      </c>
      <c r="D241" s="98" t="s">
        <v>272</v>
      </c>
      <c r="E241" s="96">
        <v>67.989028418202935</v>
      </c>
      <c r="F241" s="129">
        <f>E241*(100-$F$5)/100</f>
        <v>67.989028418202935</v>
      </c>
    </row>
    <row r="242" spans="2:8" s="8" customFormat="1" ht="14.25" customHeight="1">
      <c r="B242" s="646"/>
      <c r="C242" s="97">
        <v>54216475</v>
      </c>
      <c r="D242" s="98" t="s">
        <v>381</v>
      </c>
      <c r="E242" s="96">
        <v>101.44158146016051</v>
      </c>
      <c r="F242" s="129">
        <f t="shared" ref="F242:F255" si="11">E242*(100-$F$5)/100</f>
        <v>101.44158146016051</v>
      </c>
    </row>
    <row r="243" spans="2:8" s="8" customFormat="1" ht="14.25" customHeight="1">
      <c r="B243" s="646"/>
      <c r="C243" s="97">
        <v>54216490</v>
      </c>
      <c r="D243" s="98" t="s">
        <v>383</v>
      </c>
      <c r="E243" s="96">
        <v>101.44158146016051</v>
      </c>
      <c r="F243" s="129">
        <f>E243*(100-$F$5)/100</f>
        <v>101.44158146016051</v>
      </c>
    </row>
    <row r="244" spans="2:8" s="8" customFormat="1" ht="14.25" customHeight="1">
      <c r="B244" s="646"/>
      <c r="C244" s="97">
        <v>54216401</v>
      </c>
      <c r="D244" s="98" t="s">
        <v>384</v>
      </c>
      <c r="E244" s="96">
        <v>101.44158146016051</v>
      </c>
      <c r="F244" s="129">
        <f>E244*(100-$F$5)/100</f>
        <v>101.44158146016051</v>
      </c>
    </row>
    <row r="245" spans="2:8" s="8" customFormat="1" ht="14.25" customHeight="1">
      <c r="B245" s="646"/>
      <c r="C245" s="97">
        <v>54216402</v>
      </c>
      <c r="D245" s="98" t="s">
        <v>170</v>
      </c>
      <c r="E245" s="96">
        <v>101.44158146016051</v>
      </c>
      <c r="F245" s="129">
        <f>E245*(100-$F$5)/100</f>
        <v>101.44158146016051</v>
      </c>
    </row>
    <row r="246" spans="2:8" s="8" customFormat="1" ht="14.25" customHeight="1">
      <c r="B246" s="646"/>
      <c r="C246" s="97">
        <v>54216690</v>
      </c>
      <c r="D246" s="98" t="s">
        <v>273</v>
      </c>
      <c r="E246" s="96">
        <v>120.70830095212635</v>
      </c>
      <c r="F246" s="129">
        <f t="shared" si="11"/>
        <v>120.70830095212635</v>
      </c>
    </row>
    <row r="247" spans="2:8" s="8" customFormat="1" ht="14.25" customHeight="1">
      <c r="B247" s="646"/>
      <c r="C247" s="97">
        <v>54216610</v>
      </c>
      <c r="D247" s="98" t="s">
        <v>214</v>
      </c>
      <c r="E247" s="96">
        <v>120.70830095212635</v>
      </c>
      <c r="F247" s="129">
        <f t="shared" si="11"/>
        <v>120.70830095212635</v>
      </c>
      <c r="H247" s="15"/>
    </row>
    <row r="248" spans="2:8" s="8" customFormat="1" ht="14.25" customHeight="1">
      <c r="B248" s="646"/>
      <c r="C248" s="97">
        <v>54216602</v>
      </c>
      <c r="D248" s="98" t="s">
        <v>274</v>
      </c>
      <c r="E248" s="96">
        <v>120.70830095212635</v>
      </c>
      <c r="F248" s="129">
        <f>E248*(100-$F$5)/100</f>
        <v>120.70830095212635</v>
      </c>
    </row>
    <row r="249" spans="2:8" s="8" customFormat="1" ht="14.25" customHeight="1">
      <c r="B249" s="646"/>
      <c r="C249" s="97">
        <v>54216604</v>
      </c>
      <c r="D249" s="98" t="s">
        <v>213</v>
      </c>
      <c r="E249" s="96">
        <v>120.70830095212635</v>
      </c>
      <c r="F249" s="129">
        <f t="shared" si="11"/>
        <v>120.70830095212635</v>
      </c>
    </row>
    <row r="250" spans="2:8" s="8" customFormat="1" ht="14.25" customHeight="1">
      <c r="B250" s="646"/>
      <c r="C250" s="796">
        <v>54210290</v>
      </c>
      <c r="D250" s="98" t="s">
        <v>333</v>
      </c>
      <c r="E250" s="829" t="s">
        <v>1459</v>
      </c>
      <c r="F250" s="817" t="s">
        <v>1459</v>
      </c>
    </row>
    <row r="251" spans="2:8" s="8" customFormat="1" ht="14.25" customHeight="1">
      <c r="B251" s="646"/>
      <c r="C251" s="796">
        <v>54210211</v>
      </c>
      <c r="D251" s="98" t="s">
        <v>171</v>
      </c>
      <c r="E251" s="829" t="s">
        <v>1459</v>
      </c>
      <c r="F251" s="817" t="s">
        <v>1459</v>
      </c>
    </row>
    <row r="252" spans="2:8" s="8" customFormat="1" ht="14.25" customHeight="1">
      <c r="B252" s="646"/>
      <c r="C252" s="796">
        <v>54210212</v>
      </c>
      <c r="D252" s="98" t="s">
        <v>172</v>
      </c>
      <c r="E252" s="829" t="s">
        <v>1459</v>
      </c>
      <c r="F252" s="817" t="s">
        <v>1459</v>
      </c>
    </row>
    <row r="253" spans="2:8" s="8" customFormat="1" ht="14.25" customHeight="1">
      <c r="B253" s="646"/>
      <c r="C253" s="796">
        <v>54210214</v>
      </c>
      <c r="D253" s="98" t="s">
        <v>173</v>
      </c>
      <c r="E253" s="829" t="s">
        <v>1459</v>
      </c>
      <c r="F253" s="817" t="s">
        <v>1459</v>
      </c>
    </row>
    <row r="254" spans="2:8" s="8" customFormat="1" ht="14.25" customHeight="1">
      <c r="B254" s="646"/>
      <c r="C254" s="796">
        <v>54210216</v>
      </c>
      <c r="D254" s="98" t="s">
        <v>174</v>
      </c>
      <c r="E254" s="829" t="s">
        <v>1459</v>
      </c>
      <c r="F254" s="817" t="s">
        <v>1459</v>
      </c>
    </row>
    <row r="255" spans="2:8" s="8" customFormat="1" ht="14.25" customHeight="1">
      <c r="B255" s="646"/>
      <c r="C255" s="796">
        <v>54210316</v>
      </c>
      <c r="D255" s="98" t="s">
        <v>580</v>
      </c>
      <c r="E255" s="96">
        <v>948.28</v>
      </c>
      <c r="F255" s="129">
        <f t="shared" si="11"/>
        <v>948.28</v>
      </c>
    </row>
    <row r="256" spans="2:8" s="8" customFormat="1" ht="14.25" customHeight="1" thickBot="1">
      <c r="B256" s="647"/>
      <c r="C256" s="112"/>
      <c r="D256" s="113"/>
      <c r="E256" s="649"/>
      <c r="F256" s="650"/>
    </row>
    <row r="257" spans="2:6" s="8" customFormat="1" ht="9.9499999999999993" customHeight="1" thickBot="1">
      <c r="B257" s="651"/>
      <c r="C257" s="27"/>
      <c r="D257" s="109"/>
      <c r="E257" s="593"/>
      <c r="F257" s="653"/>
    </row>
    <row r="258" spans="2:6" s="8" customFormat="1" ht="14.25" customHeight="1">
      <c r="B258" s="654"/>
      <c r="C258" s="101"/>
      <c r="D258" s="102"/>
      <c r="E258" s="656"/>
      <c r="F258" s="657"/>
    </row>
    <row r="259" spans="2:6" s="8" customFormat="1" ht="14.25" customHeight="1">
      <c r="B259" s="471"/>
      <c r="C259" s="105">
        <v>50116016</v>
      </c>
      <c r="D259" s="106">
        <v>16</v>
      </c>
      <c r="E259" s="127">
        <v>1.1154928877136696</v>
      </c>
      <c r="F259" s="128">
        <f t="shared" ref="F259:F274" si="12">E259*(100-$F$5)/100</f>
        <v>1.1154928877136696</v>
      </c>
    </row>
    <row r="260" spans="2:6" s="8" customFormat="1" ht="14.25" customHeight="1">
      <c r="B260" s="658" t="s">
        <v>2210</v>
      </c>
      <c r="C260" s="97">
        <v>50116020</v>
      </c>
      <c r="D260" s="98" t="s">
        <v>2130</v>
      </c>
      <c r="E260" s="96">
        <v>0.82267600468883106</v>
      </c>
      <c r="F260" s="129">
        <f>E260*(100-$F$5)/100</f>
        <v>0.82267600468883106</v>
      </c>
    </row>
    <row r="261" spans="2:6" s="8" customFormat="1" ht="14.25" customHeight="1">
      <c r="B261" s="658" t="s">
        <v>1631</v>
      </c>
      <c r="C261" s="97">
        <v>50116025</v>
      </c>
      <c r="D261" s="98" t="s">
        <v>2131</v>
      </c>
      <c r="E261" s="96">
        <v>0.89239431017093551</v>
      </c>
      <c r="F261" s="129">
        <f t="shared" si="12"/>
        <v>0.89239431017093551</v>
      </c>
    </row>
    <row r="262" spans="2:6" s="8" customFormat="1" ht="14.25" customHeight="1">
      <c r="B262" s="65"/>
      <c r="C262" s="97">
        <v>50116032</v>
      </c>
      <c r="D262" s="98" t="s">
        <v>2132</v>
      </c>
      <c r="E262" s="96">
        <v>1.0736619044244067</v>
      </c>
      <c r="F262" s="129">
        <f t="shared" si="12"/>
        <v>1.0736619044244067</v>
      </c>
    </row>
    <row r="263" spans="2:6" s="8" customFormat="1" ht="14.25" customHeight="1">
      <c r="B263" s="1"/>
      <c r="C263" s="97">
        <v>50116040</v>
      </c>
      <c r="D263" s="98" t="s">
        <v>2133</v>
      </c>
      <c r="E263" s="96">
        <v>1.5477463817027164</v>
      </c>
      <c r="F263" s="129">
        <f t="shared" si="12"/>
        <v>1.5477463817027164</v>
      </c>
    </row>
    <row r="264" spans="2:6" s="8" customFormat="1" ht="14.25" customHeight="1">
      <c r="B264" s="646"/>
      <c r="C264" s="97">
        <v>50116050</v>
      </c>
      <c r="D264" s="98" t="s">
        <v>2134</v>
      </c>
      <c r="E264" s="96">
        <v>2.0776055033667093</v>
      </c>
      <c r="F264" s="129">
        <f t="shared" si="12"/>
        <v>2.0776055033667093</v>
      </c>
    </row>
    <row r="265" spans="2:6" s="8" customFormat="1" ht="14.25" customHeight="1">
      <c r="B265" s="646"/>
      <c r="C265" s="97">
        <v>50116063</v>
      </c>
      <c r="D265" s="98" t="s">
        <v>2135</v>
      </c>
      <c r="E265" s="96">
        <v>3.0536617801161703</v>
      </c>
      <c r="F265" s="129">
        <f t="shared" si="12"/>
        <v>3.0536617801161703</v>
      </c>
    </row>
    <row r="266" spans="2:6" s="8" customFormat="1" ht="14.25" customHeight="1">
      <c r="B266" s="646"/>
      <c r="C266" s="97">
        <v>50116075</v>
      </c>
      <c r="D266" s="98" t="s">
        <v>2136</v>
      </c>
      <c r="E266" s="96">
        <v>6.3164784766786548</v>
      </c>
      <c r="F266" s="129">
        <f t="shared" si="12"/>
        <v>6.3164784766786548</v>
      </c>
    </row>
    <row r="267" spans="2:6" s="8" customFormat="1" ht="14.25" customHeight="1">
      <c r="B267" s="646"/>
      <c r="C267" s="97">
        <v>50116090</v>
      </c>
      <c r="D267" s="98" t="s">
        <v>2137</v>
      </c>
      <c r="E267" s="96">
        <v>8.1988727246954696</v>
      </c>
      <c r="F267" s="129">
        <f t="shared" si="12"/>
        <v>8.1988727246954696</v>
      </c>
    </row>
    <row r="268" spans="2:6" s="8" customFormat="1" ht="14.25" customHeight="1">
      <c r="B268" s="646"/>
      <c r="C268" s="97">
        <v>50116110</v>
      </c>
      <c r="D268" s="98" t="s">
        <v>2138</v>
      </c>
      <c r="E268" s="96">
        <v>13.567182246817502</v>
      </c>
      <c r="F268" s="129">
        <f t="shared" si="12"/>
        <v>13.567182246817502</v>
      </c>
    </row>
    <row r="269" spans="2:6" s="8" customFormat="1" ht="14.25" customHeight="1">
      <c r="B269" s="646"/>
      <c r="C269" s="97">
        <v>50116125</v>
      </c>
      <c r="D269" s="98" t="s">
        <v>2139</v>
      </c>
      <c r="E269" s="96">
        <v>20.817886016956351</v>
      </c>
      <c r="F269" s="129">
        <f t="shared" si="12"/>
        <v>20.817886016956351</v>
      </c>
    </row>
    <row r="270" spans="2:6" s="8" customFormat="1" ht="14.25" customHeight="1">
      <c r="B270" s="646"/>
      <c r="C270" s="97">
        <v>50116140</v>
      </c>
      <c r="D270" s="98" t="s">
        <v>2140</v>
      </c>
      <c r="E270" s="96">
        <v>30.843378345282957</v>
      </c>
      <c r="F270" s="129">
        <f t="shared" si="12"/>
        <v>30.843378345282957</v>
      </c>
    </row>
    <row r="271" spans="2:6" s="8" customFormat="1" ht="14.25" customHeight="1">
      <c r="B271" s="646"/>
      <c r="C271" s="97">
        <v>50116160</v>
      </c>
      <c r="D271" s="98" t="s">
        <v>2141</v>
      </c>
      <c r="E271" s="96">
        <v>41.719434000491241</v>
      </c>
      <c r="F271" s="129">
        <f t="shared" si="12"/>
        <v>41.719434000491241</v>
      </c>
    </row>
    <row r="272" spans="2:6" s="8" customFormat="1" ht="14.25" customHeight="1">
      <c r="B272" s="646"/>
      <c r="C272" s="97">
        <v>50110200</v>
      </c>
      <c r="D272" s="98" t="s">
        <v>2142</v>
      </c>
      <c r="E272" s="96">
        <v>62.439714389772639</v>
      </c>
      <c r="F272" s="129">
        <f t="shared" si="12"/>
        <v>62.439714389772647</v>
      </c>
    </row>
    <row r="273" spans="2:6" s="8" customFormat="1" ht="14.25" customHeight="1">
      <c r="B273" s="646"/>
      <c r="C273" s="97">
        <v>50110225</v>
      </c>
      <c r="D273" s="98" t="s">
        <v>2143</v>
      </c>
      <c r="E273" s="96">
        <v>144.30294868685957</v>
      </c>
      <c r="F273" s="129">
        <f t="shared" si="12"/>
        <v>144.30294868685957</v>
      </c>
    </row>
    <row r="274" spans="2:6" s="8" customFormat="1" ht="14.25" customHeight="1">
      <c r="B274" s="646"/>
      <c r="C274" s="97">
        <v>50110250</v>
      </c>
      <c r="D274" s="98" t="s">
        <v>2144</v>
      </c>
      <c r="E274" s="96">
        <v>271.32970127525368</v>
      </c>
      <c r="F274" s="129">
        <f t="shared" si="12"/>
        <v>271.32970127525368</v>
      </c>
    </row>
    <row r="275" spans="2:6" s="8" customFormat="1" ht="14.25" customHeight="1">
      <c r="B275" s="646"/>
      <c r="C275" s="130">
        <v>50110280</v>
      </c>
      <c r="D275" s="131">
        <v>280</v>
      </c>
      <c r="E275" s="829" t="s">
        <v>1459</v>
      </c>
      <c r="F275" s="817" t="s">
        <v>1459</v>
      </c>
    </row>
    <row r="276" spans="2:6" s="8" customFormat="1" ht="14.25" customHeight="1">
      <c r="B276" s="646"/>
      <c r="C276" s="97">
        <v>50110315</v>
      </c>
      <c r="D276" s="98" t="s">
        <v>2145</v>
      </c>
      <c r="E276" s="96">
        <v>380.44</v>
      </c>
      <c r="F276" s="129">
        <f>E276*(100-$F$5)/100</f>
        <v>380.44</v>
      </c>
    </row>
    <row r="277" spans="2:6" s="8" customFormat="1" ht="14.25" customHeight="1">
      <c r="B277" s="646"/>
      <c r="C277" s="130">
        <v>50106400</v>
      </c>
      <c r="D277" s="131">
        <v>400</v>
      </c>
      <c r="E277" s="829" t="s">
        <v>1459</v>
      </c>
      <c r="F277" s="817" t="s">
        <v>1459</v>
      </c>
    </row>
    <row r="278" spans="2:6" s="8" customFormat="1" ht="14.25" customHeight="1" thickBot="1">
      <c r="B278" s="647"/>
      <c r="C278" s="112"/>
      <c r="D278" s="113"/>
      <c r="E278" s="798"/>
      <c r="F278" s="650"/>
    </row>
    <row r="279" spans="2:6" s="8" customFormat="1" ht="9.9499999999999993" customHeight="1" thickBot="1">
      <c r="B279" s="761"/>
      <c r="C279" s="150"/>
      <c r="D279" s="30"/>
      <c r="E279" s="830"/>
      <c r="F279" s="830"/>
    </row>
    <row r="280" spans="2:6" s="8" customFormat="1" ht="14.25" customHeight="1">
      <c r="B280" s="654"/>
      <c r="C280" s="101"/>
      <c r="D280" s="102"/>
      <c r="E280" s="656"/>
      <c r="F280" s="657"/>
    </row>
    <row r="281" spans="2:6" s="8" customFormat="1" ht="14.25" customHeight="1">
      <c r="B281" s="658" t="s">
        <v>2211</v>
      </c>
      <c r="C281" s="699" t="s">
        <v>2152</v>
      </c>
      <c r="D281" s="106">
        <v>50</v>
      </c>
      <c r="E281" s="127">
        <v>2.38</v>
      </c>
      <c r="F281" s="128">
        <f t="shared" ref="F281" si="13">E281*(100-$F$5)/100</f>
        <v>2.38</v>
      </c>
    </row>
    <row r="282" spans="2:6" s="8" customFormat="1" ht="14.25" customHeight="1">
      <c r="B282" s="658"/>
      <c r="C282" s="796" t="s">
        <v>2153</v>
      </c>
      <c r="D282" s="98">
        <v>63</v>
      </c>
      <c r="E282" s="96">
        <v>3.81</v>
      </c>
      <c r="F282" s="129">
        <f>E282*(100-$F$5)/100</f>
        <v>3.81</v>
      </c>
    </row>
    <row r="283" spans="2:6" s="8" customFormat="1" ht="14.25" customHeight="1">
      <c r="B283" s="658"/>
      <c r="C283" s="150"/>
      <c r="D283" s="30"/>
      <c r="E283" s="95"/>
      <c r="F283" s="94"/>
    </row>
    <row r="284" spans="2:6" s="8" customFormat="1" ht="14.25" customHeight="1" thickBot="1">
      <c r="B284" s="647"/>
      <c r="C284" s="112"/>
      <c r="D284" s="113"/>
      <c r="E284" s="798"/>
      <c r="F284" s="650"/>
    </row>
    <row r="285" spans="2:6" s="8" customFormat="1" ht="9.9499999999999993" customHeight="1">
      <c r="B285" s="651"/>
      <c r="C285" s="27"/>
      <c r="D285" s="109"/>
      <c r="E285" s="653"/>
      <c r="F285" s="653"/>
    </row>
    <row r="286" spans="2:6" s="8" customFormat="1" ht="9.9499999999999993" customHeight="1">
      <c r="B286" s="651"/>
      <c r="C286" s="27"/>
      <c r="D286" s="109"/>
      <c r="E286" s="653"/>
      <c r="F286" s="653"/>
    </row>
    <row r="287" spans="2:6" s="8" customFormat="1" ht="9.9499999999999993" customHeight="1">
      <c r="B287" s="651"/>
      <c r="C287" s="27"/>
      <c r="D287" s="109"/>
      <c r="E287" s="653"/>
      <c r="F287" s="653"/>
    </row>
    <row r="288" spans="2:6" s="8" customFormat="1" ht="9.9499999999999993" customHeight="1" thickBot="1">
      <c r="B288" s="651"/>
      <c r="C288" s="27"/>
      <c r="D288" s="109"/>
      <c r="E288" s="653"/>
      <c r="F288" s="653"/>
    </row>
    <row r="289" spans="2:6" s="8" customFormat="1" ht="14.25" customHeight="1">
      <c r="B289" s="654"/>
      <c r="C289" s="101"/>
      <c r="D289" s="102"/>
      <c r="E289" s="800"/>
      <c r="F289" s="657"/>
    </row>
    <row r="290" spans="2:6" s="8" customFormat="1" ht="14.25" customHeight="1">
      <c r="B290" s="471"/>
      <c r="C290" s="105">
        <v>53116016</v>
      </c>
      <c r="D290" s="106" t="s">
        <v>167</v>
      </c>
      <c r="E290" s="127">
        <v>1.1529291762604805</v>
      </c>
      <c r="F290" s="128">
        <f>E290*(100-$F$5)/100</f>
        <v>1.1529291762604805</v>
      </c>
    </row>
    <row r="291" spans="2:6" s="8" customFormat="1" ht="14.25" customHeight="1">
      <c r="B291" s="658" t="s">
        <v>2210</v>
      </c>
      <c r="C291" s="97">
        <v>53116020</v>
      </c>
      <c r="D291" s="98" t="s">
        <v>137</v>
      </c>
      <c r="E291" s="96">
        <v>1.3664787874492452</v>
      </c>
      <c r="F291" s="129">
        <f>E291*(100-$F$5)/100</f>
        <v>1.3664787874492452</v>
      </c>
    </row>
    <row r="292" spans="2:6" s="8" customFormat="1" ht="14.25" customHeight="1">
      <c r="B292" s="2" t="s">
        <v>2212</v>
      </c>
      <c r="C292" s="97">
        <v>53116025</v>
      </c>
      <c r="D292" s="98" t="s">
        <v>19</v>
      </c>
      <c r="E292" s="96">
        <v>1.6035210260883996</v>
      </c>
      <c r="F292" s="129">
        <f t="shared" ref="F292:F322" si="14">E292*(100-$F$5)/100</f>
        <v>1.6035210260883996</v>
      </c>
    </row>
    <row r="293" spans="2:6" s="8" customFormat="1" ht="14.25" customHeight="1">
      <c r="B293" s="65"/>
      <c r="C293" s="97">
        <v>53116032</v>
      </c>
      <c r="D293" s="98" t="s">
        <v>22</v>
      </c>
      <c r="E293" s="96">
        <v>1.784788620341871</v>
      </c>
      <c r="F293" s="129">
        <f t="shared" si="14"/>
        <v>1.784788620341871</v>
      </c>
    </row>
    <row r="294" spans="2:6" s="8" customFormat="1" ht="14.25" customHeight="1">
      <c r="B294" s="1"/>
      <c r="C294" s="97">
        <v>53116040</v>
      </c>
      <c r="D294" s="98" t="s">
        <v>23</v>
      </c>
      <c r="E294" s="96">
        <v>2.2867604198130222</v>
      </c>
      <c r="F294" s="129">
        <f t="shared" si="14"/>
        <v>2.2867604198130222</v>
      </c>
    </row>
    <row r="295" spans="2:6" s="8" customFormat="1" ht="14.25" customHeight="1">
      <c r="B295" s="646"/>
      <c r="C295" s="97">
        <v>53116050</v>
      </c>
      <c r="D295" s="98" t="s">
        <v>25</v>
      </c>
      <c r="E295" s="96">
        <v>3.0536617801161703</v>
      </c>
      <c r="F295" s="129">
        <f t="shared" si="14"/>
        <v>3.0536617801161703</v>
      </c>
    </row>
    <row r="296" spans="2:6" s="8" customFormat="1" ht="14.25" customHeight="1">
      <c r="B296" s="646"/>
      <c r="C296" s="97">
        <v>53116063</v>
      </c>
      <c r="D296" s="98" t="s">
        <v>26</v>
      </c>
      <c r="E296" s="96">
        <v>4.1691546678298392</v>
      </c>
      <c r="F296" s="129">
        <f t="shared" si="14"/>
        <v>4.1691546678298392</v>
      </c>
    </row>
    <row r="297" spans="2:6" s="8" customFormat="1" ht="14.25" customHeight="1">
      <c r="B297" s="646"/>
      <c r="C297" s="97">
        <v>53116075</v>
      </c>
      <c r="D297" s="98" t="s">
        <v>139</v>
      </c>
      <c r="E297" s="96">
        <v>11.796337287572058</v>
      </c>
      <c r="F297" s="129">
        <f t="shared" si="14"/>
        <v>11.796337287572058</v>
      </c>
    </row>
    <row r="298" spans="2:6" s="8" customFormat="1" ht="14.25" customHeight="1">
      <c r="B298" s="646"/>
      <c r="C298" s="97">
        <v>53116090</v>
      </c>
      <c r="D298" s="98" t="s">
        <v>140</v>
      </c>
      <c r="E298" s="96">
        <v>17.819998881225864</v>
      </c>
      <c r="F298" s="129">
        <f t="shared" si="14"/>
        <v>17.819998881225864</v>
      </c>
    </row>
    <row r="299" spans="2:6" s="8" customFormat="1" ht="14.25" customHeight="1">
      <c r="B299" s="646"/>
      <c r="C299" s="97">
        <v>53116110</v>
      </c>
      <c r="D299" s="98" t="s">
        <v>141</v>
      </c>
      <c r="E299" s="96">
        <v>28.375350331216467</v>
      </c>
      <c r="F299" s="129">
        <f t="shared" si="14"/>
        <v>28.375350331216467</v>
      </c>
    </row>
    <row r="300" spans="2:6" s="8" customFormat="1" ht="14.25" customHeight="1" thickBot="1">
      <c r="B300" s="647"/>
      <c r="C300" s="112"/>
      <c r="D300" s="113"/>
      <c r="E300" s="649"/>
      <c r="F300" s="650"/>
    </row>
    <row r="301" spans="2:6" s="8" customFormat="1" ht="9.9499999999999993" customHeight="1" thickBot="1">
      <c r="B301" s="651"/>
      <c r="C301" s="27"/>
      <c r="D301" s="109"/>
      <c r="E301" s="593"/>
      <c r="F301" s="653"/>
    </row>
    <row r="302" spans="2:6" s="8" customFormat="1" ht="14.25" customHeight="1">
      <c r="B302" s="654"/>
      <c r="C302" s="101"/>
      <c r="D302" s="102"/>
      <c r="E302" s="656"/>
      <c r="F302" s="657"/>
    </row>
    <row r="303" spans="2:6" s="8" customFormat="1" ht="14.25" customHeight="1">
      <c r="B303" s="471"/>
      <c r="C303" s="132" t="s">
        <v>979</v>
      </c>
      <c r="D303" s="133" t="s">
        <v>167</v>
      </c>
      <c r="E303" s="594" t="s">
        <v>1459</v>
      </c>
      <c r="F303" s="595" t="s">
        <v>1459</v>
      </c>
    </row>
    <row r="304" spans="2:6" s="8" customFormat="1" ht="14.25" customHeight="1">
      <c r="B304" s="658" t="s">
        <v>2213</v>
      </c>
      <c r="C304" s="97" t="s">
        <v>980</v>
      </c>
      <c r="D304" s="98" t="s">
        <v>137</v>
      </c>
      <c r="E304" s="96">
        <v>1.9242252313060793</v>
      </c>
      <c r="F304" s="129">
        <f t="shared" ref="F304:F309" si="15">E304*(100-$F$5)/100</f>
        <v>1.924225231306079</v>
      </c>
    </row>
    <row r="305" spans="2:6" s="8" customFormat="1" ht="14.25" customHeight="1">
      <c r="B305" s="658" t="s">
        <v>2214</v>
      </c>
      <c r="C305" s="97" t="s">
        <v>981</v>
      </c>
      <c r="D305" s="98" t="s">
        <v>19</v>
      </c>
      <c r="E305" s="96">
        <v>2.2728167587166017</v>
      </c>
      <c r="F305" s="129">
        <f t="shared" si="15"/>
        <v>2.2728167587166017</v>
      </c>
    </row>
    <row r="306" spans="2:6" s="8" customFormat="1" ht="14.25" customHeight="1">
      <c r="B306" s="658"/>
      <c r="C306" s="97" t="s">
        <v>982</v>
      </c>
      <c r="D306" s="98" t="s">
        <v>22</v>
      </c>
      <c r="E306" s="96">
        <v>2.6632392694163856</v>
      </c>
      <c r="F306" s="129">
        <f t="shared" si="15"/>
        <v>2.6632392694163856</v>
      </c>
    </row>
    <row r="307" spans="2:6" s="8" customFormat="1" ht="14.25" customHeight="1">
      <c r="B307" s="646"/>
      <c r="C307" s="97" t="s">
        <v>983</v>
      </c>
      <c r="D307" s="98" t="s">
        <v>23</v>
      </c>
      <c r="E307" s="96">
        <v>3.4719716130087961</v>
      </c>
      <c r="F307" s="129">
        <f t="shared" si="15"/>
        <v>3.4719716130087961</v>
      </c>
    </row>
    <row r="308" spans="2:6" s="8" customFormat="1" ht="14.25" customHeight="1">
      <c r="B308" s="646"/>
      <c r="C308" s="97" t="s">
        <v>984</v>
      </c>
      <c r="D308" s="98" t="s">
        <v>25</v>
      </c>
      <c r="E308" s="96">
        <v>5.7447883717253978</v>
      </c>
      <c r="F308" s="129">
        <f t="shared" si="15"/>
        <v>5.7447883717253978</v>
      </c>
    </row>
    <row r="309" spans="2:6" s="8" customFormat="1" ht="14.25" customHeight="1">
      <c r="B309" s="646"/>
      <c r="C309" s="97" t="s">
        <v>985</v>
      </c>
      <c r="D309" s="98" t="s">
        <v>26</v>
      </c>
      <c r="E309" s="96">
        <v>8.4080276411417838</v>
      </c>
      <c r="F309" s="129">
        <f t="shared" si="15"/>
        <v>8.4080276411417838</v>
      </c>
    </row>
    <row r="310" spans="2:6" s="8" customFormat="1" ht="14.25" customHeight="1" thickBot="1">
      <c r="B310" s="647"/>
      <c r="C310" s="112"/>
      <c r="D310" s="112"/>
      <c r="E310" s="798"/>
      <c r="F310" s="650"/>
    </row>
    <row r="311" spans="2:6" s="8" customFormat="1" ht="9.9499999999999993" customHeight="1" thickBot="1">
      <c r="B311" s="651"/>
      <c r="C311" s="27"/>
      <c r="D311" s="27"/>
      <c r="E311" s="653"/>
      <c r="F311" s="653"/>
    </row>
    <row r="312" spans="2:6" s="8" customFormat="1" ht="14.25" customHeight="1">
      <c r="B312" s="654"/>
      <c r="C312" s="101"/>
      <c r="D312" s="101"/>
      <c r="E312" s="800"/>
      <c r="F312" s="657"/>
    </row>
    <row r="313" spans="2:6" s="8" customFormat="1" ht="14.25" customHeight="1">
      <c r="B313" s="471"/>
      <c r="C313" s="105">
        <v>52116016</v>
      </c>
      <c r="D313" s="106" t="s">
        <v>168</v>
      </c>
      <c r="E313" s="127">
        <v>2.3564787252951267</v>
      </c>
      <c r="F313" s="128">
        <f>E313*(100-$F$5)/100</f>
        <v>2.3564787252951267</v>
      </c>
    </row>
    <row r="314" spans="2:6" s="8" customFormat="1" ht="14.25" customHeight="1">
      <c r="B314" s="658" t="s">
        <v>2210</v>
      </c>
      <c r="C314" s="97">
        <v>52116020</v>
      </c>
      <c r="D314" s="98" t="s">
        <v>134</v>
      </c>
      <c r="E314" s="96">
        <v>1.6035210260883996</v>
      </c>
      <c r="F314" s="129">
        <f>E314*(100-$F$5)/100</f>
        <v>1.6035210260883996</v>
      </c>
    </row>
    <row r="315" spans="2:6" s="8" customFormat="1" ht="14.25" customHeight="1">
      <c r="B315" s="2" t="s">
        <v>2199</v>
      </c>
      <c r="C315" s="97">
        <v>52116025</v>
      </c>
      <c r="D315" s="98" t="s">
        <v>133</v>
      </c>
      <c r="E315" s="96">
        <v>1.9242252313060793</v>
      </c>
      <c r="F315" s="129">
        <f t="shared" si="14"/>
        <v>1.924225231306079</v>
      </c>
    </row>
    <row r="316" spans="2:6" s="8" customFormat="1" ht="14.25" customHeight="1">
      <c r="B316" s="65"/>
      <c r="C316" s="97">
        <v>52116032</v>
      </c>
      <c r="D316" s="98" t="s">
        <v>132</v>
      </c>
      <c r="E316" s="96">
        <v>2.2449294365237593</v>
      </c>
      <c r="F316" s="129">
        <f t="shared" si="14"/>
        <v>2.2449294365237593</v>
      </c>
    </row>
    <row r="317" spans="2:6" s="8" customFormat="1" ht="14.25" customHeight="1">
      <c r="B317" s="1"/>
      <c r="C317" s="97">
        <v>52116040</v>
      </c>
      <c r="D317" s="98" t="s">
        <v>131</v>
      </c>
      <c r="E317" s="96">
        <v>2.9002815080555409</v>
      </c>
      <c r="F317" s="129">
        <f t="shared" si="14"/>
        <v>2.9002815080555409</v>
      </c>
    </row>
    <row r="318" spans="2:6" s="8" customFormat="1" ht="14.25" customHeight="1">
      <c r="B318" s="646"/>
      <c r="C318" s="97">
        <v>52116050</v>
      </c>
      <c r="D318" s="98" t="s">
        <v>135</v>
      </c>
      <c r="E318" s="96">
        <v>3.8902814459014223</v>
      </c>
      <c r="F318" s="129">
        <f t="shared" si="14"/>
        <v>3.8902814459014223</v>
      </c>
    </row>
    <row r="319" spans="2:6" s="8" customFormat="1" ht="14.25" customHeight="1">
      <c r="B319" s="646"/>
      <c r="C319" s="97">
        <v>52116063</v>
      </c>
      <c r="D319" s="98" t="s">
        <v>136</v>
      </c>
      <c r="E319" s="96">
        <v>5.5774644385683461</v>
      </c>
      <c r="F319" s="129">
        <f t="shared" si="14"/>
        <v>5.5774644385683461</v>
      </c>
    </row>
    <row r="320" spans="2:6" s="8" customFormat="1" ht="14.25" customHeight="1">
      <c r="B320" s="646"/>
      <c r="C320" s="97">
        <v>52116075</v>
      </c>
      <c r="D320" s="98" t="s">
        <v>142</v>
      </c>
      <c r="E320" s="96">
        <v>16.969435554344198</v>
      </c>
      <c r="F320" s="129">
        <f t="shared" si="14"/>
        <v>16.969435554344198</v>
      </c>
    </row>
    <row r="321" spans="2:6" s="8" customFormat="1" ht="14.25" customHeight="1">
      <c r="B321" s="646"/>
      <c r="C321" s="97">
        <v>52116090</v>
      </c>
      <c r="D321" s="98" t="s">
        <v>143</v>
      </c>
      <c r="E321" s="96">
        <v>23.899435119265362</v>
      </c>
      <c r="F321" s="129">
        <f t="shared" si="14"/>
        <v>23.899435119265362</v>
      </c>
    </row>
    <row r="322" spans="2:6" s="8" customFormat="1" ht="14.25" customHeight="1">
      <c r="B322" s="646"/>
      <c r="C322" s="97">
        <v>52116110</v>
      </c>
      <c r="D322" s="98" t="s">
        <v>144</v>
      </c>
      <c r="E322" s="96">
        <v>37.131969499768772</v>
      </c>
      <c r="F322" s="129">
        <f t="shared" si="14"/>
        <v>37.131969499768772</v>
      </c>
    </row>
    <row r="323" spans="2:6" s="8" customFormat="1" ht="14.25" customHeight="1" thickBot="1">
      <c r="B323" s="647"/>
      <c r="C323" s="112"/>
      <c r="D323" s="113"/>
      <c r="E323" s="649"/>
      <c r="F323" s="650"/>
    </row>
    <row r="324" spans="2:6" s="8" customFormat="1" ht="9.9499999999999993" customHeight="1" thickBot="1">
      <c r="B324" s="651"/>
      <c r="C324" s="27"/>
      <c r="D324" s="109"/>
      <c r="E324" s="593"/>
      <c r="F324" s="653"/>
    </row>
    <row r="325" spans="2:6" s="8" customFormat="1" ht="14.25" customHeight="1">
      <c r="B325" s="654"/>
      <c r="C325" s="101"/>
      <c r="D325" s="102"/>
      <c r="E325" s="656"/>
      <c r="F325" s="657"/>
    </row>
    <row r="326" spans="2:6" s="8" customFormat="1" ht="14.25" customHeight="1">
      <c r="B326" s="471"/>
      <c r="C326" s="105">
        <v>507162520</v>
      </c>
      <c r="D326" s="106" t="s">
        <v>2365</v>
      </c>
      <c r="E326" s="127">
        <v>0.92028163236377747</v>
      </c>
      <c r="F326" s="128">
        <f t="shared" ref="F326:F406" si="16">E326*(100-$F$5)/100</f>
        <v>0.92028163236377747</v>
      </c>
    </row>
    <row r="327" spans="2:6" s="8" customFormat="1" ht="14.25" customHeight="1">
      <c r="B327" s="658" t="s">
        <v>2215</v>
      </c>
      <c r="C327" s="97">
        <v>50716322025</v>
      </c>
      <c r="D327" s="98" t="s">
        <v>2366</v>
      </c>
      <c r="E327" s="96">
        <v>0.94816895455661931</v>
      </c>
      <c r="F327" s="129">
        <f t="shared" si="16"/>
        <v>0.94816895455661931</v>
      </c>
    </row>
    <row r="328" spans="2:6" s="8" customFormat="1" ht="14.25" customHeight="1">
      <c r="B328" s="658" t="s">
        <v>1631</v>
      </c>
      <c r="C328" s="97">
        <v>507163225</v>
      </c>
      <c r="D328" s="98" t="s">
        <v>2367</v>
      </c>
      <c r="E328" s="96">
        <v>0.94816895455661931</v>
      </c>
      <c r="F328" s="129">
        <f t="shared" si="16"/>
        <v>0.94816895455661931</v>
      </c>
    </row>
    <row r="329" spans="2:6" s="8" customFormat="1" ht="14.25" customHeight="1">
      <c r="B329" s="1" t="s">
        <v>2364</v>
      </c>
      <c r="C329" s="97">
        <v>507164025</v>
      </c>
      <c r="D329" s="98" t="s">
        <v>2368</v>
      </c>
      <c r="E329" s="96">
        <v>1.2409858375814571</v>
      </c>
      <c r="F329" s="129">
        <f t="shared" si="16"/>
        <v>1.2409858375814571</v>
      </c>
    </row>
    <row r="330" spans="2:6" s="8" customFormat="1" ht="14.25" customHeight="1">
      <c r="B330" s="646"/>
      <c r="C330" s="97">
        <v>507164032</v>
      </c>
      <c r="D330" s="98" t="s">
        <v>2369</v>
      </c>
      <c r="E330" s="96">
        <v>2.3983097085843892</v>
      </c>
      <c r="F330" s="129">
        <f t="shared" si="16"/>
        <v>2.3983097085843892</v>
      </c>
    </row>
    <row r="331" spans="2:6" s="8" customFormat="1" ht="14.25" customHeight="1">
      <c r="B331" s="646"/>
      <c r="C331" s="97">
        <v>507165032</v>
      </c>
      <c r="D331" s="98" t="s">
        <v>2370</v>
      </c>
      <c r="E331" s="96">
        <v>2.3976000000000002</v>
      </c>
      <c r="F331" s="129">
        <f t="shared" si="16"/>
        <v>2.3976000000000002</v>
      </c>
    </row>
    <row r="332" spans="2:6" s="8" customFormat="1" ht="14.25" customHeight="1">
      <c r="B332" s="646"/>
      <c r="C332" s="97">
        <v>50716504063</v>
      </c>
      <c r="D332" s="98" t="s">
        <v>2371</v>
      </c>
      <c r="E332" s="96">
        <v>2.3976000000000002</v>
      </c>
      <c r="F332" s="129">
        <f t="shared" si="16"/>
        <v>2.3976000000000002</v>
      </c>
    </row>
    <row r="333" spans="2:6" s="8" customFormat="1" ht="14.25" customHeight="1">
      <c r="B333" s="646"/>
      <c r="C333" s="97">
        <v>507166350</v>
      </c>
      <c r="D333" s="98" t="s">
        <v>2372</v>
      </c>
      <c r="E333" s="96">
        <v>3.0929040000000008</v>
      </c>
      <c r="F333" s="129">
        <f t="shared" si="16"/>
        <v>3.0929040000000008</v>
      </c>
    </row>
    <row r="334" spans="2:6" s="8" customFormat="1" ht="14.25" customHeight="1">
      <c r="B334" s="646"/>
      <c r="C334" s="97">
        <v>507167550</v>
      </c>
      <c r="D334" s="98" t="s">
        <v>2373</v>
      </c>
      <c r="E334" s="96">
        <v>4.9510440000000013</v>
      </c>
      <c r="F334" s="129">
        <f t="shared" si="16"/>
        <v>4.9510440000000013</v>
      </c>
    </row>
    <row r="335" spans="2:6" s="8" customFormat="1" ht="14.25" customHeight="1">
      <c r="B335" s="646"/>
      <c r="C335" s="97">
        <v>507167563</v>
      </c>
      <c r="D335" s="98" t="s">
        <v>2374</v>
      </c>
      <c r="E335" s="96">
        <v>4.9510440000000013</v>
      </c>
      <c r="F335" s="129">
        <f t="shared" si="16"/>
        <v>4.9510440000000013</v>
      </c>
    </row>
    <row r="336" spans="2:6" s="8" customFormat="1" ht="14.25" customHeight="1">
      <c r="B336" s="646"/>
      <c r="C336" s="97">
        <v>507169063</v>
      </c>
      <c r="D336" s="98" t="s">
        <v>2375</v>
      </c>
      <c r="E336" s="96">
        <v>5.8261680000000009</v>
      </c>
      <c r="F336" s="129">
        <f t="shared" si="16"/>
        <v>5.8261680000000009</v>
      </c>
    </row>
    <row r="337" spans="2:6" s="8" customFormat="1" ht="14.25" customHeight="1">
      <c r="B337" s="646"/>
      <c r="C337" s="97">
        <v>507169075</v>
      </c>
      <c r="D337" s="98" t="s">
        <v>2376</v>
      </c>
      <c r="E337" s="96">
        <v>5.8261680000000009</v>
      </c>
      <c r="F337" s="129">
        <f t="shared" si="16"/>
        <v>5.8261680000000009</v>
      </c>
    </row>
    <row r="338" spans="2:6" s="8" customFormat="1" ht="14.25" customHeight="1">
      <c r="B338" s="646"/>
      <c r="C338" s="97">
        <v>507161163</v>
      </c>
      <c r="D338" s="98" t="s">
        <v>2377</v>
      </c>
      <c r="E338" s="96">
        <v>10.669320000000003</v>
      </c>
      <c r="F338" s="129">
        <f t="shared" si="16"/>
        <v>10.669320000000003</v>
      </c>
    </row>
    <row r="339" spans="2:6" s="8" customFormat="1" ht="14.25" customHeight="1">
      <c r="B339" s="646"/>
      <c r="C339" s="97">
        <v>507161175</v>
      </c>
      <c r="D339" s="98" t="s">
        <v>2378</v>
      </c>
      <c r="E339" s="96">
        <v>10.669320000000003</v>
      </c>
      <c r="F339" s="129">
        <f t="shared" si="16"/>
        <v>10.669320000000003</v>
      </c>
    </row>
    <row r="340" spans="2:6" s="8" customFormat="1" ht="14.25" customHeight="1">
      <c r="B340" s="646"/>
      <c r="C340" s="97">
        <v>507161190</v>
      </c>
      <c r="D340" s="98" t="s">
        <v>2379</v>
      </c>
      <c r="E340" s="96">
        <v>10.669320000000003</v>
      </c>
      <c r="F340" s="129">
        <f t="shared" si="16"/>
        <v>10.669320000000003</v>
      </c>
    </row>
    <row r="341" spans="2:6" s="8" customFormat="1" ht="14.25" customHeight="1">
      <c r="B341" s="646"/>
      <c r="C341" s="97">
        <v>507126375</v>
      </c>
      <c r="D341" s="98" t="s">
        <v>2380</v>
      </c>
      <c r="E341" s="96">
        <v>19.465350890603531</v>
      </c>
      <c r="F341" s="129">
        <f t="shared" si="16"/>
        <v>19.465350890603531</v>
      </c>
    </row>
    <row r="342" spans="2:6" s="8" customFormat="1" ht="14.25" customHeight="1">
      <c r="B342" s="646"/>
      <c r="C342" s="97">
        <v>507127590</v>
      </c>
      <c r="D342" s="98" t="s">
        <v>2381</v>
      </c>
      <c r="E342" s="96">
        <v>19.465350890603531</v>
      </c>
      <c r="F342" s="129">
        <f t="shared" si="16"/>
        <v>19.465350890603531</v>
      </c>
    </row>
    <row r="343" spans="2:6" s="8" customFormat="1" ht="14.25" customHeight="1">
      <c r="B343" s="646"/>
      <c r="C343" s="97">
        <v>507129011</v>
      </c>
      <c r="D343" s="98" t="s">
        <v>2382</v>
      </c>
      <c r="E343" s="96">
        <v>19.465350890603531</v>
      </c>
      <c r="F343" s="129">
        <f t="shared" si="16"/>
        <v>19.465350890603531</v>
      </c>
    </row>
    <row r="344" spans="2:6" s="8" customFormat="1" ht="14.25" customHeight="1">
      <c r="B344" s="646"/>
      <c r="C344" s="97">
        <v>507121112</v>
      </c>
      <c r="D344" s="98" t="s">
        <v>2383</v>
      </c>
      <c r="E344" s="96">
        <v>19.465350890603531</v>
      </c>
      <c r="F344" s="129">
        <f t="shared" si="16"/>
        <v>19.465350890603531</v>
      </c>
    </row>
    <row r="345" spans="2:6" s="8" customFormat="1" ht="14.25" customHeight="1">
      <c r="B345" s="646"/>
      <c r="C345" s="97">
        <v>507147590</v>
      </c>
      <c r="D345" s="98" t="s">
        <v>2384</v>
      </c>
      <c r="E345" s="96">
        <v>31.568448722296846</v>
      </c>
      <c r="F345" s="129">
        <f t="shared" si="16"/>
        <v>31.56844872229685</v>
      </c>
    </row>
    <row r="346" spans="2:6" s="8" customFormat="1" ht="14.25" customHeight="1">
      <c r="B346" s="646"/>
      <c r="C346" s="97">
        <v>507149011</v>
      </c>
      <c r="D346" s="98" t="s">
        <v>2385</v>
      </c>
      <c r="E346" s="96">
        <v>31.568448722296846</v>
      </c>
      <c r="F346" s="129">
        <f t="shared" si="16"/>
        <v>31.56844872229685</v>
      </c>
    </row>
    <row r="347" spans="2:6" s="8" customFormat="1" ht="14.25" customHeight="1">
      <c r="B347" s="646"/>
      <c r="C347" s="97">
        <v>507141112</v>
      </c>
      <c r="D347" s="98" t="s">
        <v>2386</v>
      </c>
      <c r="E347" s="96">
        <v>31.568448722296846</v>
      </c>
      <c r="F347" s="129">
        <f t="shared" si="16"/>
        <v>31.56844872229685</v>
      </c>
    </row>
    <row r="348" spans="2:6" s="8" customFormat="1" ht="14.25" customHeight="1">
      <c r="B348" s="646"/>
      <c r="C348" s="97">
        <v>507140125</v>
      </c>
      <c r="D348" s="98" t="s">
        <v>2387</v>
      </c>
      <c r="E348" s="96">
        <v>31.568448722296846</v>
      </c>
      <c r="F348" s="129">
        <f t="shared" si="16"/>
        <v>31.56844872229685</v>
      </c>
    </row>
    <row r="349" spans="2:6" s="8" customFormat="1" ht="14.25" customHeight="1">
      <c r="B349" s="646"/>
      <c r="C349" s="97">
        <v>507167590</v>
      </c>
      <c r="D349" s="98" t="s">
        <v>2388</v>
      </c>
      <c r="E349" s="96">
        <v>31.596336044489689</v>
      </c>
      <c r="F349" s="129">
        <f t="shared" si="16"/>
        <v>31.596336044489689</v>
      </c>
    </row>
    <row r="350" spans="2:6" s="8" customFormat="1" ht="14.25" customHeight="1">
      <c r="B350" s="646"/>
      <c r="C350" s="97">
        <v>507169011</v>
      </c>
      <c r="D350" s="98" t="s">
        <v>2389</v>
      </c>
      <c r="E350" s="96">
        <v>31.596336044489689</v>
      </c>
      <c r="F350" s="129">
        <f t="shared" si="16"/>
        <v>31.596336044489689</v>
      </c>
    </row>
    <row r="351" spans="2:6" s="8" customFormat="1" ht="14.25" customHeight="1">
      <c r="B351" s="646"/>
      <c r="C351" s="97">
        <v>507161112</v>
      </c>
      <c r="D351" s="98" t="s">
        <v>2390</v>
      </c>
      <c r="E351" s="96">
        <v>31.596336044489689</v>
      </c>
      <c r="F351" s="129">
        <f t="shared" si="16"/>
        <v>31.596336044489689</v>
      </c>
    </row>
    <row r="352" spans="2:6" s="8" customFormat="1" ht="14.25" customHeight="1">
      <c r="B352" s="646"/>
      <c r="C352" s="97">
        <v>507161214</v>
      </c>
      <c r="D352" s="98" t="s">
        <v>2391</v>
      </c>
      <c r="E352" s="96">
        <v>31.596336044489689</v>
      </c>
      <c r="F352" s="129">
        <f t="shared" si="16"/>
        <v>31.596336044489689</v>
      </c>
    </row>
    <row r="353" spans="2:6" s="8" customFormat="1" ht="14.25" customHeight="1">
      <c r="B353" s="646"/>
      <c r="C353" s="97">
        <v>507102011</v>
      </c>
      <c r="D353" s="98" t="s">
        <v>2392</v>
      </c>
      <c r="E353" s="96">
        <v>50.740982729875533</v>
      </c>
      <c r="F353" s="129">
        <f t="shared" si="16"/>
        <v>50.740982729875533</v>
      </c>
    </row>
    <row r="354" spans="2:6" s="8" customFormat="1" ht="14.25" customHeight="1">
      <c r="B354" s="646"/>
      <c r="C354" s="97">
        <v>507102012</v>
      </c>
      <c r="D354" s="98" t="s">
        <v>2393</v>
      </c>
      <c r="E354" s="96">
        <v>50.740982729875533</v>
      </c>
      <c r="F354" s="129">
        <f t="shared" si="16"/>
        <v>50.740982729875533</v>
      </c>
    </row>
    <row r="355" spans="2:6" s="8" customFormat="1" ht="14.25" customHeight="1">
      <c r="B355" s="646"/>
      <c r="C355" s="97">
        <v>507102014</v>
      </c>
      <c r="D355" s="98" t="s">
        <v>2394</v>
      </c>
      <c r="E355" s="96">
        <v>50.740982729875533</v>
      </c>
      <c r="F355" s="129">
        <f t="shared" si="16"/>
        <v>50.740982729875533</v>
      </c>
    </row>
    <row r="356" spans="2:6" s="8" customFormat="1" ht="14.25" customHeight="1">
      <c r="B356" s="646"/>
      <c r="C356" s="97">
        <v>507102016</v>
      </c>
      <c r="D356" s="98" t="s">
        <v>2395</v>
      </c>
      <c r="E356" s="96">
        <v>50.740982729875533</v>
      </c>
      <c r="F356" s="129">
        <f t="shared" si="16"/>
        <v>50.740982729875533</v>
      </c>
    </row>
    <row r="357" spans="2:6" s="8" customFormat="1" ht="14.25" customHeight="1" thickBot="1">
      <c r="B357" s="647"/>
      <c r="C357" s="112"/>
      <c r="D357" s="113"/>
      <c r="E357" s="649"/>
      <c r="F357" s="650"/>
    </row>
    <row r="358" spans="2:6" s="8" customFormat="1" ht="9.9499999999999993" customHeight="1" thickBot="1">
      <c r="B358" s="651"/>
      <c r="C358" s="27"/>
      <c r="D358" s="109"/>
      <c r="E358" s="593"/>
      <c r="F358" s="653"/>
    </row>
    <row r="359" spans="2:6" s="8" customFormat="1" ht="14.25" customHeight="1">
      <c r="B359" s="654"/>
      <c r="C359" s="101"/>
      <c r="D359" s="102"/>
      <c r="E359" s="656"/>
      <c r="F359" s="657"/>
    </row>
    <row r="360" spans="2:6" s="8" customFormat="1" ht="14.25" customHeight="1">
      <c r="B360" s="471"/>
      <c r="C360" s="105">
        <v>517162016</v>
      </c>
      <c r="D360" s="106" t="s">
        <v>93</v>
      </c>
      <c r="E360" s="127">
        <v>0.52985912166399285</v>
      </c>
      <c r="F360" s="128">
        <f t="shared" si="16"/>
        <v>0.52985912166399285</v>
      </c>
    </row>
    <row r="361" spans="2:6" s="8" customFormat="1" ht="14.25" customHeight="1">
      <c r="B361" s="658" t="s">
        <v>2216</v>
      </c>
      <c r="C361" s="97">
        <v>517162516</v>
      </c>
      <c r="D361" s="98" t="s">
        <v>94</v>
      </c>
      <c r="E361" s="96">
        <v>0.61352108824251816</v>
      </c>
      <c r="F361" s="129">
        <f t="shared" si="16"/>
        <v>0.61352108824251816</v>
      </c>
    </row>
    <row r="362" spans="2:6" s="8" customFormat="1" ht="14.25" customHeight="1">
      <c r="B362" s="658" t="s">
        <v>1631</v>
      </c>
      <c r="C362" s="97">
        <v>517162520</v>
      </c>
      <c r="D362" s="98" t="s">
        <v>95</v>
      </c>
      <c r="E362" s="96">
        <v>0.61352108824251816</v>
      </c>
      <c r="F362" s="129">
        <f t="shared" si="16"/>
        <v>0.61352108824251816</v>
      </c>
    </row>
    <row r="363" spans="2:6" s="8" customFormat="1" ht="14.25" customHeight="1">
      <c r="B363" s="646"/>
      <c r="C363" s="97">
        <v>517163220</v>
      </c>
      <c r="D363" s="98" t="s">
        <v>96</v>
      </c>
      <c r="E363" s="96">
        <v>0.79478868249598933</v>
      </c>
      <c r="F363" s="129">
        <f>E363*(100-$F$5)/100</f>
        <v>0.79478868249598933</v>
      </c>
    </row>
    <row r="364" spans="2:6" s="8" customFormat="1" ht="14.25" customHeight="1">
      <c r="B364" s="1"/>
      <c r="C364" s="97">
        <v>517163225</v>
      </c>
      <c r="D364" s="98" t="s">
        <v>97</v>
      </c>
      <c r="E364" s="96">
        <v>0.61352108824251816</v>
      </c>
      <c r="F364" s="129">
        <f t="shared" si="16"/>
        <v>0.61352108824251816</v>
      </c>
    </row>
    <row r="365" spans="2:6" s="8" customFormat="1" ht="14.25" customHeight="1">
      <c r="B365" s="1"/>
      <c r="C365" s="97">
        <v>517164020</v>
      </c>
      <c r="D365" s="98" t="s">
        <v>158</v>
      </c>
      <c r="E365" s="96">
        <v>1.7290139759561876</v>
      </c>
      <c r="F365" s="129">
        <f t="shared" si="16"/>
        <v>1.7290139759561876</v>
      </c>
    </row>
    <row r="366" spans="2:6" s="8" customFormat="1" ht="14.25" customHeight="1">
      <c r="B366" s="646"/>
      <c r="C366" s="97">
        <v>517164025</v>
      </c>
      <c r="D366" s="98" t="s">
        <v>98</v>
      </c>
      <c r="E366" s="96">
        <v>1.1712675320993526</v>
      </c>
      <c r="F366" s="129">
        <f>E366*(100-$F$5)/100</f>
        <v>1.1712675320993526</v>
      </c>
    </row>
    <row r="367" spans="2:6" s="8" customFormat="1" ht="14.25" customHeight="1">
      <c r="B367" s="646"/>
      <c r="C367" s="97">
        <v>517164032</v>
      </c>
      <c r="D367" s="98" t="s">
        <v>99</v>
      </c>
      <c r="E367" s="96">
        <v>0.92028163236377747</v>
      </c>
      <c r="F367" s="129">
        <f t="shared" si="16"/>
        <v>0.92028163236377747</v>
      </c>
    </row>
    <row r="368" spans="2:6" s="8" customFormat="1" ht="14.25" customHeight="1">
      <c r="B368" s="646"/>
      <c r="C368" s="97">
        <v>517165020</v>
      </c>
      <c r="D368" s="98" t="s">
        <v>160</v>
      </c>
      <c r="E368" s="96">
        <v>1.4919717373170329</v>
      </c>
      <c r="F368" s="129">
        <f>E368*(100-$F$5)/100</f>
        <v>1.4919717373170329</v>
      </c>
    </row>
    <row r="369" spans="2:6" s="8" customFormat="1" ht="14.25" customHeight="1">
      <c r="B369" s="646"/>
      <c r="C369" s="97">
        <v>517165025</v>
      </c>
      <c r="D369" s="98" t="s">
        <v>159</v>
      </c>
      <c r="E369" s="96">
        <v>1.4919717373170329</v>
      </c>
      <c r="F369" s="129">
        <f>E369*(100-$F$5)/100</f>
        <v>1.4919717373170329</v>
      </c>
    </row>
    <row r="370" spans="2:6" s="8" customFormat="1" ht="14.25" customHeight="1">
      <c r="B370" s="646"/>
      <c r="C370" s="97">
        <v>517165032</v>
      </c>
      <c r="D370" s="98" t="s">
        <v>100</v>
      </c>
      <c r="E370" s="96">
        <v>1.4919717373170329</v>
      </c>
      <c r="F370" s="129">
        <f t="shared" si="16"/>
        <v>1.4919717373170329</v>
      </c>
    </row>
    <row r="371" spans="2:6" s="8" customFormat="1" ht="14.25" customHeight="1">
      <c r="B371" s="646"/>
      <c r="C371" s="97">
        <v>517165040</v>
      </c>
      <c r="D371" s="98" t="s">
        <v>101</v>
      </c>
      <c r="E371" s="96">
        <v>1.1712675320993526</v>
      </c>
      <c r="F371" s="129">
        <f>E371*(100-$F$5)/100</f>
        <v>1.1712675320993526</v>
      </c>
    </row>
    <row r="372" spans="2:6" s="8" customFormat="1" ht="14.25" customHeight="1">
      <c r="B372" s="646"/>
      <c r="C372" s="97">
        <v>517166332</v>
      </c>
      <c r="D372" s="98" t="s">
        <v>270</v>
      </c>
      <c r="E372" s="96">
        <v>3.1233800855982743</v>
      </c>
      <c r="F372" s="129">
        <f>E372*(100-$F$5)/100</f>
        <v>3.1233800855982743</v>
      </c>
    </row>
    <row r="373" spans="2:6" s="8" customFormat="1" ht="14.25" customHeight="1">
      <c r="B373" s="646"/>
      <c r="C373" s="97">
        <v>517166340</v>
      </c>
      <c r="D373" s="98" t="s">
        <v>102</v>
      </c>
      <c r="E373" s="96">
        <v>2.0357745200774464</v>
      </c>
      <c r="F373" s="129">
        <f>E373*(100-$F$5)/100</f>
        <v>2.0357745200774464</v>
      </c>
    </row>
    <row r="374" spans="2:6" s="8" customFormat="1" ht="14.25" customHeight="1">
      <c r="B374" s="646"/>
      <c r="C374" s="97">
        <v>517166350</v>
      </c>
      <c r="D374" s="98" t="s">
        <v>103</v>
      </c>
      <c r="E374" s="96">
        <v>1.6035210260883996</v>
      </c>
      <c r="F374" s="129">
        <f t="shared" si="16"/>
        <v>1.6035210260883996</v>
      </c>
    </row>
    <row r="375" spans="2:6" s="8" customFormat="1" ht="14.25" customHeight="1">
      <c r="B375" s="646"/>
      <c r="C375" s="97">
        <v>517167540</v>
      </c>
      <c r="D375" s="98" t="s">
        <v>305</v>
      </c>
      <c r="E375" s="96">
        <v>4.6432391451081489</v>
      </c>
      <c r="F375" s="129">
        <f t="shared" si="16"/>
        <v>4.6432391451081489</v>
      </c>
    </row>
    <row r="376" spans="2:6" s="8" customFormat="1" ht="14.25" customHeight="1">
      <c r="B376" s="646"/>
      <c r="C376" s="97">
        <v>517167550</v>
      </c>
      <c r="D376" s="98" t="s">
        <v>169</v>
      </c>
      <c r="E376" s="96">
        <v>3.1094364245018533</v>
      </c>
      <c r="F376" s="129">
        <f>E376*(100-$F$5)/100</f>
        <v>3.1094364245018533</v>
      </c>
    </row>
    <row r="377" spans="2:6" s="8" customFormat="1" ht="14.25" customHeight="1">
      <c r="B377" s="646"/>
      <c r="C377" s="97">
        <v>517167563</v>
      </c>
      <c r="D377" s="98" t="s">
        <v>104</v>
      </c>
      <c r="E377" s="96">
        <v>2.7747885581877534</v>
      </c>
      <c r="F377" s="129">
        <f t="shared" si="16"/>
        <v>2.7747885581877534</v>
      </c>
    </row>
    <row r="378" spans="2:6" s="8" customFormat="1" ht="14.25" customHeight="1">
      <c r="B378" s="646"/>
      <c r="C378" s="97">
        <v>517169050</v>
      </c>
      <c r="D378" s="98" t="s">
        <v>163</v>
      </c>
      <c r="E378" s="96">
        <v>7.4598586865851617</v>
      </c>
      <c r="F378" s="129">
        <f t="shared" si="16"/>
        <v>7.4598586865851617</v>
      </c>
    </row>
    <row r="379" spans="2:6" s="8" customFormat="1" ht="14.25" customHeight="1">
      <c r="B379" s="646"/>
      <c r="C379" s="97">
        <v>517169063</v>
      </c>
      <c r="D379" s="98" t="s">
        <v>162</v>
      </c>
      <c r="E379" s="96">
        <v>5.0894363001936167</v>
      </c>
      <c r="F379" s="129">
        <f t="shared" si="16"/>
        <v>5.0894363001936167</v>
      </c>
    </row>
    <row r="380" spans="2:6" s="8" customFormat="1" ht="14.25" customHeight="1">
      <c r="B380" s="646"/>
      <c r="C380" s="97">
        <v>517169075</v>
      </c>
      <c r="D380" s="98" t="s">
        <v>161</v>
      </c>
      <c r="E380" s="96">
        <v>5.0894363001936167</v>
      </c>
      <c r="F380" s="129">
        <f t="shared" si="16"/>
        <v>5.0894363001936167</v>
      </c>
    </row>
    <row r="381" spans="2:6" s="8" customFormat="1" ht="14.25" customHeight="1">
      <c r="B381" s="646"/>
      <c r="C381" s="97">
        <v>517161150</v>
      </c>
      <c r="D381" s="98" t="s">
        <v>164</v>
      </c>
      <c r="E381" s="96">
        <v>9.788450089687446</v>
      </c>
      <c r="F381" s="129">
        <f t="shared" si="16"/>
        <v>9.788450089687446</v>
      </c>
    </row>
    <row r="382" spans="2:6" s="8" customFormat="1" ht="14.25" customHeight="1">
      <c r="B382" s="646"/>
      <c r="C382" s="97">
        <v>517161163</v>
      </c>
      <c r="D382" s="98" t="s">
        <v>165</v>
      </c>
      <c r="E382" s="96">
        <v>9.788450089687446</v>
      </c>
      <c r="F382" s="129">
        <f t="shared" si="16"/>
        <v>9.788450089687446</v>
      </c>
    </row>
    <row r="383" spans="2:6" s="8" customFormat="1" ht="14.25" customHeight="1">
      <c r="B383" s="646"/>
      <c r="C383" s="97">
        <v>517161175</v>
      </c>
      <c r="D383" s="98" t="s">
        <v>166</v>
      </c>
      <c r="E383" s="96">
        <v>9.788450089687446</v>
      </c>
      <c r="F383" s="129">
        <f t="shared" si="16"/>
        <v>9.788450089687446</v>
      </c>
    </row>
    <row r="384" spans="2:6" s="8" customFormat="1" ht="14.25" customHeight="1">
      <c r="B384" s="646"/>
      <c r="C384" s="97">
        <v>517161190</v>
      </c>
      <c r="D384" s="98" t="s">
        <v>105</v>
      </c>
      <c r="E384" s="96">
        <v>8.1570417414062089</v>
      </c>
      <c r="F384" s="129">
        <f t="shared" si="16"/>
        <v>8.1570417414062089</v>
      </c>
    </row>
    <row r="385" spans="2:6" s="8" customFormat="1" ht="14.25" customHeight="1">
      <c r="B385" s="646"/>
      <c r="C385" s="97">
        <v>517161275</v>
      </c>
      <c r="D385" s="98" t="s">
        <v>382</v>
      </c>
      <c r="E385" s="96">
        <v>19.17253400757869</v>
      </c>
      <c r="F385" s="129">
        <f t="shared" si="16"/>
        <v>19.17253400757869</v>
      </c>
    </row>
    <row r="386" spans="2:6" s="8" customFormat="1" ht="14.25" customHeight="1">
      <c r="B386" s="646"/>
      <c r="C386" s="97">
        <v>517161290</v>
      </c>
      <c r="D386" s="98" t="s">
        <v>271</v>
      </c>
      <c r="E386" s="96">
        <v>18.837886141264587</v>
      </c>
      <c r="F386" s="129">
        <f t="shared" si="16"/>
        <v>18.837886141264587</v>
      </c>
    </row>
    <row r="387" spans="2:6" s="8" customFormat="1" ht="14.25" customHeight="1">
      <c r="B387" s="646"/>
      <c r="C387" s="97">
        <v>517161211</v>
      </c>
      <c r="D387" s="98" t="s">
        <v>272</v>
      </c>
      <c r="E387" s="96">
        <v>16.244365177330309</v>
      </c>
      <c r="F387" s="129">
        <f t="shared" si="16"/>
        <v>16.244365177330309</v>
      </c>
    </row>
    <row r="388" spans="2:6" s="8" customFormat="1" ht="14.25" customHeight="1">
      <c r="B388" s="646"/>
      <c r="C388" s="97">
        <v>517161490</v>
      </c>
      <c r="D388" s="98" t="s">
        <v>383</v>
      </c>
      <c r="E388" s="96">
        <v>15.46</v>
      </c>
      <c r="F388" s="129">
        <f t="shared" si="16"/>
        <v>15.46</v>
      </c>
    </row>
    <row r="389" spans="2:6" s="8" customFormat="1" ht="14.25" customHeight="1">
      <c r="B389" s="646"/>
      <c r="C389" s="97">
        <v>517161411</v>
      </c>
      <c r="D389" s="98" t="s">
        <v>384</v>
      </c>
      <c r="E389" s="96">
        <v>24.767208000000004</v>
      </c>
      <c r="F389" s="129">
        <f t="shared" si="16"/>
        <v>24.767208000000004</v>
      </c>
    </row>
    <row r="390" spans="2:6" s="8" customFormat="1" ht="14.25" customHeight="1">
      <c r="B390" s="646"/>
      <c r="C390" s="97">
        <v>517161412</v>
      </c>
      <c r="D390" s="98" t="s">
        <v>170</v>
      </c>
      <c r="E390" s="96">
        <v>20.067912</v>
      </c>
      <c r="F390" s="129">
        <f t="shared" si="16"/>
        <v>20.067912</v>
      </c>
    </row>
    <row r="391" spans="2:6" s="8" customFormat="1" ht="14.25" customHeight="1">
      <c r="B391" s="646"/>
      <c r="C391" s="97">
        <v>517161690</v>
      </c>
      <c r="D391" s="98" t="s">
        <v>273</v>
      </c>
      <c r="E391" s="96">
        <v>0</v>
      </c>
      <c r="F391" s="129">
        <f t="shared" si="16"/>
        <v>0</v>
      </c>
    </row>
    <row r="392" spans="2:6" s="8" customFormat="1" ht="14.25" customHeight="1">
      <c r="B392" s="646"/>
      <c r="C392" s="97">
        <v>517161611</v>
      </c>
      <c r="D392" s="98" t="s">
        <v>214</v>
      </c>
      <c r="E392" s="96">
        <v>30.917052000000005</v>
      </c>
      <c r="F392" s="129">
        <f t="shared" si="16"/>
        <v>30.917052000000002</v>
      </c>
    </row>
    <row r="393" spans="2:6" s="8" customFormat="1" ht="14.25" customHeight="1">
      <c r="B393" s="646"/>
      <c r="C393" s="97">
        <v>517161612</v>
      </c>
      <c r="D393" s="98" t="s">
        <v>274</v>
      </c>
      <c r="E393" s="96">
        <v>30.92</v>
      </c>
      <c r="F393" s="129">
        <f t="shared" si="16"/>
        <v>30.92</v>
      </c>
    </row>
    <row r="394" spans="2:6" s="8" customFormat="1" ht="14.25" customHeight="1">
      <c r="B394" s="646"/>
      <c r="C394" s="97">
        <v>517161614</v>
      </c>
      <c r="D394" s="98" t="s">
        <v>213</v>
      </c>
      <c r="E394" s="96">
        <v>28.879092000000004</v>
      </c>
      <c r="F394" s="129">
        <f t="shared" si="16"/>
        <v>28.879092000000004</v>
      </c>
    </row>
    <row r="395" spans="2:6" s="8" customFormat="1" ht="14.25" customHeight="1">
      <c r="B395" s="646"/>
      <c r="C395" s="97">
        <v>517102016</v>
      </c>
      <c r="D395" s="98" t="s">
        <v>174</v>
      </c>
      <c r="E395" s="96">
        <v>55.971972000000008</v>
      </c>
      <c r="F395" s="129">
        <f>E395*(100-$F$5)/100</f>
        <v>55.971972000000008</v>
      </c>
    </row>
    <row r="396" spans="2:6" s="8" customFormat="1" ht="14.25" customHeight="1">
      <c r="B396" s="646"/>
      <c r="C396" s="97">
        <v>517102018</v>
      </c>
      <c r="D396" s="98" t="s">
        <v>388</v>
      </c>
      <c r="E396" s="96">
        <v>59.316624000000004</v>
      </c>
      <c r="F396" s="129">
        <f t="shared" si="16"/>
        <v>59.316624000000004</v>
      </c>
    </row>
    <row r="397" spans="2:6" s="8" customFormat="1" ht="14.25" customHeight="1">
      <c r="B397" s="646"/>
      <c r="C397" s="97">
        <v>517102214</v>
      </c>
      <c r="D397" s="98" t="s">
        <v>448</v>
      </c>
      <c r="E397" s="96">
        <v>53.9</v>
      </c>
      <c r="F397" s="129">
        <f t="shared" si="16"/>
        <v>53.9</v>
      </c>
    </row>
    <row r="398" spans="2:6" s="8" customFormat="1" ht="14.25" customHeight="1">
      <c r="B398" s="646"/>
      <c r="C398" s="97">
        <v>517102216</v>
      </c>
      <c r="D398" s="98" t="s">
        <v>212</v>
      </c>
      <c r="E398" s="96">
        <v>75.392532000000003</v>
      </c>
      <c r="F398" s="129">
        <f>E398*(100-$F$5)/100</f>
        <v>75.392532000000003</v>
      </c>
    </row>
    <row r="399" spans="2:6" s="8" customFormat="1" ht="14.25" customHeight="1">
      <c r="B399" s="646"/>
      <c r="C399" s="97">
        <v>517102220</v>
      </c>
      <c r="D399" s="98" t="s">
        <v>208</v>
      </c>
      <c r="E399" s="96">
        <v>64.843092000000013</v>
      </c>
      <c r="F399" s="129">
        <f t="shared" si="16"/>
        <v>64.843092000000013</v>
      </c>
    </row>
    <row r="400" spans="2:6" s="8" customFormat="1" ht="14.25" customHeight="1">
      <c r="B400" s="646"/>
      <c r="C400" s="97">
        <v>517102516</v>
      </c>
      <c r="D400" s="98" t="s">
        <v>449</v>
      </c>
      <c r="E400" s="96">
        <v>77.52</v>
      </c>
      <c r="F400" s="129">
        <f t="shared" si="16"/>
        <v>77.52</v>
      </c>
    </row>
    <row r="401" spans="2:6" s="8" customFormat="1" ht="14.25" customHeight="1">
      <c r="B401" s="646"/>
      <c r="C401" s="97">
        <v>517102520</v>
      </c>
      <c r="D401" s="98" t="s">
        <v>209</v>
      </c>
      <c r="E401" s="96">
        <v>109.54634400000002</v>
      </c>
      <c r="F401" s="129">
        <f>E401*(100-$F$5)/100</f>
        <v>109.54634400000003</v>
      </c>
    </row>
    <row r="402" spans="2:6" s="8" customFormat="1" ht="14.25" customHeight="1">
      <c r="B402" s="646"/>
      <c r="C402" s="97">
        <v>517102522</v>
      </c>
      <c r="D402" s="98" t="s">
        <v>211</v>
      </c>
      <c r="E402" s="96">
        <v>108.45543600000001</v>
      </c>
      <c r="F402" s="129">
        <f>E402*(100-$F$5)/100</f>
        <v>108.45543600000001</v>
      </c>
    </row>
    <row r="403" spans="2:6" s="8" customFormat="1" ht="14.25" customHeight="1">
      <c r="B403" s="646"/>
      <c r="C403" s="97">
        <v>517103120</v>
      </c>
      <c r="D403" s="98" t="s">
        <v>450</v>
      </c>
      <c r="E403" s="96">
        <v>228.5</v>
      </c>
      <c r="F403" s="129">
        <f t="shared" si="16"/>
        <v>228.5</v>
      </c>
    </row>
    <row r="404" spans="2:6" s="8" customFormat="1" ht="14.25" customHeight="1">
      <c r="B404" s="646"/>
      <c r="C404" s="97">
        <v>517103122</v>
      </c>
      <c r="D404" s="98" t="s">
        <v>392</v>
      </c>
      <c r="E404" s="96">
        <v>319.89978000000008</v>
      </c>
      <c r="F404" s="129">
        <f t="shared" si="16"/>
        <v>319.89978000000008</v>
      </c>
    </row>
    <row r="405" spans="2:6" s="8" customFormat="1" ht="14.25" customHeight="1">
      <c r="B405" s="646"/>
      <c r="C405" s="105">
        <v>517103125</v>
      </c>
      <c r="D405" s="106" t="s">
        <v>210</v>
      </c>
      <c r="E405" s="127">
        <v>303.16453200000001</v>
      </c>
      <c r="F405" s="128">
        <f t="shared" si="16"/>
        <v>303.16453200000001</v>
      </c>
    </row>
    <row r="406" spans="2:6" s="8" customFormat="1" ht="14.25" customHeight="1">
      <c r="B406" s="646"/>
      <c r="C406" s="97">
        <v>517064031</v>
      </c>
      <c r="D406" s="98" t="s">
        <v>510</v>
      </c>
      <c r="E406" s="96">
        <v>459.33220800000015</v>
      </c>
      <c r="F406" s="129">
        <f t="shared" si="16"/>
        <v>459.33220800000015</v>
      </c>
    </row>
    <row r="407" spans="2:6" s="8" customFormat="1" ht="14.25" customHeight="1" thickBot="1">
      <c r="B407" s="647"/>
      <c r="C407" s="112"/>
      <c r="D407" s="113"/>
      <c r="E407" s="649"/>
      <c r="F407" s="650"/>
    </row>
    <row r="408" spans="2:6" s="8" customFormat="1" ht="9.9499999999999993" customHeight="1" thickBot="1">
      <c r="B408" s="651"/>
      <c r="C408" s="27"/>
      <c r="D408" s="109"/>
      <c r="E408" s="593"/>
      <c r="F408" s="653"/>
    </row>
    <row r="409" spans="2:6" s="8" customFormat="1" ht="14.25" customHeight="1">
      <c r="B409" s="654"/>
      <c r="C409" s="101"/>
      <c r="D409" s="102"/>
      <c r="E409" s="656"/>
      <c r="F409" s="657"/>
    </row>
    <row r="410" spans="2:6" s="8" customFormat="1" ht="14.25" customHeight="1">
      <c r="B410" s="471"/>
      <c r="C410" s="105">
        <v>55000012</v>
      </c>
      <c r="D410" s="106">
        <v>12</v>
      </c>
      <c r="E410" s="127">
        <v>0.12194126260737871</v>
      </c>
      <c r="F410" s="128">
        <f t="shared" ref="F410:F416" si="17">E410*(100-$F$5)/100</f>
        <v>0.12194126260737871</v>
      </c>
    </row>
    <row r="411" spans="2:6" s="8" customFormat="1" ht="14.25" customHeight="1">
      <c r="B411" s="658" t="s">
        <v>2217</v>
      </c>
      <c r="C411" s="97">
        <v>55000016</v>
      </c>
      <c r="D411" s="98">
        <v>16</v>
      </c>
      <c r="E411" s="96">
        <v>0.16258835014317161</v>
      </c>
      <c r="F411" s="129">
        <f t="shared" si="17"/>
        <v>0.16258835014317161</v>
      </c>
    </row>
    <row r="412" spans="2:6" s="8" customFormat="1" ht="14.25" customHeight="1">
      <c r="B412" s="2" t="s">
        <v>1634</v>
      </c>
      <c r="C412" s="97">
        <v>55000020</v>
      </c>
      <c r="D412" s="98">
        <v>20</v>
      </c>
      <c r="E412" s="96">
        <v>0.51486310878671004</v>
      </c>
      <c r="F412" s="129">
        <f t="shared" si="17"/>
        <v>0.51486310878671004</v>
      </c>
    </row>
    <row r="413" spans="2:6" s="8" customFormat="1" ht="14.25" customHeight="1">
      <c r="B413" s="65"/>
      <c r="C413" s="97">
        <v>55000025</v>
      </c>
      <c r="D413" s="98">
        <v>25</v>
      </c>
      <c r="E413" s="96">
        <v>0.54196116714390541</v>
      </c>
      <c r="F413" s="129">
        <f t="shared" si="17"/>
        <v>0.54196116714390541</v>
      </c>
    </row>
    <row r="414" spans="2:6" s="8" customFormat="1" ht="14.25" customHeight="1">
      <c r="B414" s="1"/>
      <c r="C414" s="97">
        <v>55000032</v>
      </c>
      <c r="D414" s="98">
        <v>32</v>
      </c>
      <c r="E414" s="96">
        <v>0.73164757564427252</v>
      </c>
      <c r="F414" s="129">
        <f t="shared" si="17"/>
        <v>0.73164757564427252</v>
      </c>
    </row>
    <row r="415" spans="2:6" s="8" customFormat="1" ht="14.25" customHeight="1">
      <c r="B415" s="646"/>
      <c r="C415" s="97">
        <v>55000040</v>
      </c>
      <c r="D415" s="98">
        <v>40</v>
      </c>
      <c r="E415" s="96">
        <v>0.84003980907305331</v>
      </c>
      <c r="F415" s="129">
        <f t="shared" si="17"/>
        <v>0.84003980907305331</v>
      </c>
    </row>
    <row r="416" spans="2:6" s="8" customFormat="1" ht="14.25" customHeight="1">
      <c r="B416" s="646"/>
      <c r="C416" s="97">
        <v>55000050</v>
      </c>
      <c r="D416" s="98">
        <v>50</v>
      </c>
      <c r="E416" s="96">
        <v>1.0568242759306155</v>
      </c>
      <c r="F416" s="129">
        <f t="shared" si="17"/>
        <v>1.0568242759306155</v>
      </c>
    </row>
    <row r="417" spans="2:6" s="8" customFormat="1" ht="14.25" customHeight="1">
      <c r="B417" s="646"/>
      <c r="C417" s="130">
        <v>55000063</v>
      </c>
      <c r="D417" s="131">
        <v>63</v>
      </c>
      <c r="E417" s="829" t="s">
        <v>1459</v>
      </c>
      <c r="F417" s="817" t="s">
        <v>1459</v>
      </c>
    </row>
    <row r="418" spans="2:6" s="8" customFormat="1" ht="14.25" customHeight="1">
      <c r="B418" s="646"/>
      <c r="C418" s="130">
        <v>55000075</v>
      </c>
      <c r="D418" s="131">
        <v>75</v>
      </c>
      <c r="E418" s="829" t="s">
        <v>1459</v>
      </c>
      <c r="F418" s="817" t="s">
        <v>1459</v>
      </c>
    </row>
    <row r="419" spans="2:6" s="8" customFormat="1" ht="14.25" customHeight="1">
      <c r="B419" s="646"/>
      <c r="C419" s="130">
        <v>55000090</v>
      </c>
      <c r="D419" s="131">
        <v>90</v>
      </c>
      <c r="E419" s="829" t="s">
        <v>1459</v>
      </c>
      <c r="F419" s="817" t="s">
        <v>1459</v>
      </c>
    </row>
    <row r="420" spans="2:6" s="8" customFormat="1" ht="14.25" customHeight="1">
      <c r="B420" s="646"/>
      <c r="C420" s="130">
        <v>55000110</v>
      </c>
      <c r="D420" s="131">
        <v>110</v>
      </c>
      <c r="E420" s="829" t="s">
        <v>1459</v>
      </c>
      <c r="F420" s="817" t="s">
        <v>1459</v>
      </c>
    </row>
    <row r="421" spans="2:6" s="8" customFormat="1" ht="14.25" customHeight="1" thickBot="1">
      <c r="B421" s="647"/>
      <c r="C421" s="112"/>
      <c r="D421" s="113"/>
      <c r="E421" s="649"/>
      <c r="F421" s="650"/>
    </row>
    <row r="422" spans="2:6" s="8" customFormat="1" ht="9.9499999999999993" customHeight="1" thickBot="1">
      <c r="B422" s="651"/>
      <c r="C422" s="27"/>
      <c r="D422" s="109"/>
      <c r="E422" s="593"/>
      <c r="F422" s="653"/>
    </row>
    <row r="423" spans="2:6" s="8" customFormat="1" ht="14.25" customHeight="1">
      <c r="B423" s="191"/>
      <c r="C423" s="217"/>
      <c r="D423" s="218"/>
      <c r="E423" s="526"/>
      <c r="F423" s="527"/>
    </row>
    <row r="424" spans="2:6" s="8" customFormat="1" ht="14.25" customHeight="1">
      <c r="B424" s="558" t="s">
        <v>2218</v>
      </c>
      <c r="C424" s="193">
        <v>55100016</v>
      </c>
      <c r="D424" s="194">
        <v>16</v>
      </c>
      <c r="E424" s="263">
        <v>1</v>
      </c>
      <c r="F424" s="264">
        <f>E424*(100-$F$5)/100</f>
        <v>1</v>
      </c>
    </row>
    <row r="425" spans="2:6" s="8" customFormat="1" ht="14.25" customHeight="1">
      <c r="B425" s="202"/>
      <c r="C425" s="198">
        <v>55100020</v>
      </c>
      <c r="D425" s="199">
        <v>20</v>
      </c>
      <c r="E425" s="265">
        <v>1.0900000000000001</v>
      </c>
      <c r="F425" s="266">
        <f t="shared" ref="F425:F427" si="18">E425*(100-$F$5)/100</f>
        <v>1.0900000000000001</v>
      </c>
    </row>
    <row r="426" spans="2:6" s="8" customFormat="1" ht="14.25" customHeight="1">
      <c r="B426" s="202"/>
      <c r="C426" s="198">
        <v>55100025</v>
      </c>
      <c r="D426" s="199">
        <v>25</v>
      </c>
      <c r="E426" s="265">
        <v>1.23</v>
      </c>
      <c r="F426" s="266">
        <f t="shared" si="18"/>
        <v>1.23</v>
      </c>
    </row>
    <row r="427" spans="2:6" s="8" customFormat="1" ht="14.25" customHeight="1">
      <c r="B427" s="202"/>
      <c r="C427" s="198">
        <v>55100032</v>
      </c>
      <c r="D427" s="199">
        <v>32</v>
      </c>
      <c r="E427" s="265">
        <v>1.58</v>
      </c>
      <c r="F427" s="266">
        <f t="shared" si="18"/>
        <v>1.58</v>
      </c>
    </row>
    <row r="428" spans="2:6" s="8" customFormat="1" ht="14.25" customHeight="1">
      <c r="B428" s="202"/>
      <c r="C428" s="222"/>
      <c r="D428" s="223"/>
      <c r="E428" s="343"/>
      <c r="F428" s="308"/>
    </row>
    <row r="429" spans="2:6" s="8" customFormat="1" ht="14.25" customHeight="1">
      <c r="B429" s="202"/>
      <c r="C429" s="222"/>
      <c r="D429" s="223"/>
      <c r="E429" s="343"/>
      <c r="F429" s="308"/>
    </row>
    <row r="430" spans="2:6" s="8" customFormat="1" ht="14.25" customHeight="1">
      <c r="B430" s="558" t="s">
        <v>2219</v>
      </c>
      <c r="C430" s="193">
        <v>55100040</v>
      </c>
      <c r="D430" s="194">
        <v>40</v>
      </c>
      <c r="E430" s="263">
        <v>2.0099999999999998</v>
      </c>
      <c r="F430" s="264">
        <f>E430*(100-$F$5)/100</f>
        <v>2.0099999999999998</v>
      </c>
    </row>
    <row r="431" spans="2:6" s="8" customFormat="1" ht="14.25" customHeight="1">
      <c r="B431" s="202"/>
      <c r="C431" s="198">
        <v>55100050</v>
      </c>
      <c r="D431" s="199">
        <v>50</v>
      </c>
      <c r="E431" s="265">
        <v>2.41</v>
      </c>
      <c r="F431" s="266">
        <f t="shared" ref="F431:F435" si="19">E431*(100-$F$5)/100</f>
        <v>2.41</v>
      </c>
    </row>
    <row r="432" spans="2:6" s="8" customFormat="1" ht="14.25" customHeight="1">
      <c r="B432" s="202"/>
      <c r="C432" s="198">
        <v>55100063</v>
      </c>
      <c r="D432" s="199">
        <v>63</v>
      </c>
      <c r="E432" s="265">
        <v>3.27</v>
      </c>
      <c r="F432" s="266">
        <f t="shared" si="19"/>
        <v>3.27</v>
      </c>
    </row>
    <row r="433" spans="2:6" s="8" customFormat="1" ht="14.25" customHeight="1">
      <c r="B433" s="202"/>
      <c r="C433" s="198">
        <v>55100075</v>
      </c>
      <c r="D433" s="199">
        <v>75</v>
      </c>
      <c r="E433" s="265">
        <v>5.67</v>
      </c>
      <c r="F433" s="266">
        <f t="shared" si="19"/>
        <v>5.67</v>
      </c>
    </row>
    <row r="434" spans="2:6" s="8" customFormat="1" ht="14.25" customHeight="1">
      <c r="B434" s="202"/>
      <c r="C434" s="198">
        <v>55100090</v>
      </c>
      <c r="D434" s="199">
        <v>90</v>
      </c>
      <c r="E434" s="265">
        <v>6.5</v>
      </c>
      <c r="F434" s="266">
        <f t="shared" si="19"/>
        <v>6.5</v>
      </c>
    </row>
    <row r="435" spans="2:6" s="8" customFormat="1" ht="14.25" customHeight="1">
      <c r="B435" s="202"/>
      <c r="C435" s="198">
        <v>55100110</v>
      </c>
      <c r="D435" s="199">
        <v>110</v>
      </c>
      <c r="E435" s="265">
        <v>7.54</v>
      </c>
      <c r="F435" s="266">
        <f t="shared" si="19"/>
        <v>7.54</v>
      </c>
    </row>
    <row r="436" spans="2:6" s="8" customFormat="1" ht="14.25" customHeight="1" thickBot="1">
      <c r="B436" s="228"/>
      <c r="C436" s="229"/>
      <c r="D436" s="230"/>
      <c r="E436" s="346"/>
      <c r="F436" s="303"/>
    </row>
    <row r="437" spans="2:6" s="8" customFormat="1" ht="9.9499999999999993" customHeight="1" thickBot="1">
      <c r="B437" s="651"/>
      <c r="C437" s="27"/>
      <c r="D437" s="109"/>
      <c r="E437" s="593"/>
      <c r="F437" s="653"/>
    </row>
    <row r="438" spans="2:6" s="8" customFormat="1" ht="14.25" customHeight="1">
      <c r="B438" s="654"/>
      <c r="C438" s="101"/>
      <c r="D438" s="102"/>
      <c r="E438" s="656"/>
      <c r="F438" s="657"/>
    </row>
    <row r="439" spans="2:6" s="8" customFormat="1" ht="14.25" customHeight="1">
      <c r="B439" s="471"/>
      <c r="C439" s="105">
        <v>57116020</v>
      </c>
      <c r="D439" s="106">
        <v>20</v>
      </c>
      <c r="E439" s="127">
        <v>2.0497181811738674</v>
      </c>
      <c r="F439" s="264">
        <f>E439*(100-$F$5)/100</f>
        <v>2.0497181811738674</v>
      </c>
    </row>
    <row r="440" spans="2:6" s="8" customFormat="1" ht="14.25" customHeight="1">
      <c r="B440" s="658" t="s">
        <v>2220</v>
      </c>
      <c r="C440" s="97">
        <v>57116025</v>
      </c>
      <c r="D440" s="98">
        <v>25</v>
      </c>
      <c r="E440" s="96">
        <v>2.2170421143309182</v>
      </c>
      <c r="F440" s="129">
        <f t="shared" ref="F440:F454" si="20">E440*(100-$F$5)/100</f>
        <v>2.2170421143309182</v>
      </c>
    </row>
    <row r="441" spans="2:6" s="8" customFormat="1" ht="14.25" customHeight="1">
      <c r="B441" s="471"/>
      <c r="C441" s="97">
        <v>57116032</v>
      </c>
      <c r="D441" s="98">
        <v>32</v>
      </c>
      <c r="E441" s="96">
        <v>2.4122533696808102</v>
      </c>
      <c r="F441" s="129">
        <f t="shared" si="20"/>
        <v>2.4122533696808102</v>
      </c>
    </row>
    <row r="442" spans="2:6" s="8" customFormat="1" ht="14.25" customHeight="1">
      <c r="B442" s="471"/>
      <c r="C442" s="97">
        <v>57116040</v>
      </c>
      <c r="D442" s="98">
        <v>40</v>
      </c>
      <c r="E442" s="96">
        <v>3.0815491023090122</v>
      </c>
      <c r="F442" s="129">
        <f t="shared" si="20"/>
        <v>3.0815491023090122</v>
      </c>
    </row>
    <row r="443" spans="2:6" s="8" customFormat="1" ht="14.25" customHeight="1">
      <c r="B443" s="471"/>
      <c r="C443" s="97">
        <v>57116050</v>
      </c>
      <c r="D443" s="98">
        <v>50</v>
      </c>
      <c r="E443" s="96">
        <v>2.8305632025734369</v>
      </c>
      <c r="F443" s="129">
        <f t="shared" si="20"/>
        <v>2.8305632025734373</v>
      </c>
    </row>
    <row r="444" spans="2:6" s="8" customFormat="1" ht="14.25" customHeight="1">
      <c r="B444" s="471"/>
      <c r="C444" s="97">
        <v>57116063</v>
      </c>
      <c r="D444" s="98">
        <v>63</v>
      </c>
      <c r="E444" s="96">
        <v>3.583520901780163</v>
      </c>
      <c r="F444" s="129">
        <f t="shared" si="20"/>
        <v>3.583520901780163</v>
      </c>
    </row>
    <row r="445" spans="2:6" s="8" customFormat="1" ht="14.25" customHeight="1">
      <c r="B445" s="65"/>
      <c r="C445" s="97">
        <v>57116075</v>
      </c>
      <c r="D445" s="98">
        <v>75</v>
      </c>
      <c r="E445" s="96">
        <v>5.0197179947115131</v>
      </c>
      <c r="F445" s="129">
        <f t="shared" si="20"/>
        <v>5.0197179947115131</v>
      </c>
    </row>
    <row r="446" spans="2:6" s="8" customFormat="1" ht="14.25" customHeight="1">
      <c r="B446" s="1"/>
      <c r="C446" s="97">
        <v>57116090</v>
      </c>
      <c r="D446" s="98">
        <v>90</v>
      </c>
      <c r="E446" s="96">
        <v>7.6132389586457929</v>
      </c>
      <c r="F446" s="129">
        <f t="shared" si="20"/>
        <v>7.6132389586457929</v>
      </c>
    </row>
    <row r="447" spans="2:6" s="8" customFormat="1" ht="14.25" customHeight="1">
      <c r="B447" s="646"/>
      <c r="C447" s="97">
        <v>57116110</v>
      </c>
      <c r="D447" s="98">
        <v>110</v>
      </c>
      <c r="E447" s="96">
        <v>9.5374641899518711</v>
      </c>
      <c r="F447" s="129">
        <f t="shared" si="20"/>
        <v>9.5374641899518711</v>
      </c>
    </row>
    <row r="448" spans="2:6" s="8" customFormat="1" ht="14.25" customHeight="1">
      <c r="B448" s="658"/>
      <c r="C448" s="97">
        <v>57116125</v>
      </c>
      <c r="D448" s="98">
        <v>125</v>
      </c>
      <c r="E448" s="96">
        <v>12.53535132568236</v>
      </c>
      <c r="F448" s="129">
        <f t="shared" si="20"/>
        <v>12.53535132568236</v>
      </c>
    </row>
    <row r="449" spans="2:6" s="8" customFormat="1" ht="14.25" customHeight="1">
      <c r="B449" s="2"/>
      <c r="C449" s="97">
        <v>57116140</v>
      </c>
      <c r="D449" s="98">
        <v>140</v>
      </c>
      <c r="E449" s="96">
        <v>18.586900241529015</v>
      </c>
      <c r="F449" s="129">
        <f t="shared" si="20"/>
        <v>18.586900241529015</v>
      </c>
    </row>
    <row r="450" spans="2:6" s="8" customFormat="1" ht="14.25" customHeight="1">
      <c r="B450" s="646"/>
      <c r="C450" s="97">
        <v>57116160</v>
      </c>
      <c r="D450" s="98">
        <v>160</v>
      </c>
      <c r="E450" s="96">
        <v>23.160421081155057</v>
      </c>
      <c r="F450" s="129">
        <f t="shared" si="20"/>
        <v>23.160421081155061</v>
      </c>
    </row>
    <row r="451" spans="2:6" s="8" customFormat="1" ht="14.25" customHeight="1">
      <c r="B451" s="646"/>
      <c r="C451" s="97">
        <v>57110200</v>
      </c>
      <c r="D451" s="98">
        <v>200</v>
      </c>
      <c r="E451" s="96">
        <v>47.073799861516846</v>
      </c>
      <c r="F451" s="129">
        <f t="shared" si="20"/>
        <v>47.073799861516846</v>
      </c>
    </row>
    <row r="452" spans="2:6" s="8" customFormat="1" ht="14.25" customHeight="1">
      <c r="B452" s="646"/>
      <c r="C452" s="97">
        <v>57110225</v>
      </c>
      <c r="D452" s="98">
        <v>225</v>
      </c>
      <c r="E452" s="96">
        <v>65.200559286863964</v>
      </c>
      <c r="F452" s="129">
        <f t="shared" si="20"/>
        <v>65.200559286863964</v>
      </c>
    </row>
    <row r="453" spans="2:6" s="8" customFormat="1" ht="14.25" customHeight="1">
      <c r="B453" s="646"/>
      <c r="C453" s="97">
        <v>57110250</v>
      </c>
      <c r="D453" s="98">
        <v>250</v>
      </c>
      <c r="E453" s="96">
        <v>139.04402244790168</v>
      </c>
      <c r="F453" s="129">
        <f t="shared" si="20"/>
        <v>139.04402244790168</v>
      </c>
    </row>
    <row r="454" spans="2:6" s="8" customFormat="1" ht="14.25" customHeight="1">
      <c r="B454" s="646"/>
      <c r="C454" s="97">
        <v>57110315</v>
      </c>
      <c r="D454" s="98">
        <v>315</v>
      </c>
      <c r="E454" s="96">
        <v>229.75002000000003</v>
      </c>
      <c r="F454" s="129">
        <f t="shared" si="20"/>
        <v>229.75002000000003</v>
      </c>
    </row>
    <row r="455" spans="2:6" s="8" customFormat="1" ht="14.25" customHeight="1">
      <c r="B455" s="646"/>
      <c r="C455" s="130">
        <v>57106400</v>
      </c>
      <c r="D455" s="131">
        <v>400</v>
      </c>
      <c r="E455" s="829" t="s">
        <v>1459</v>
      </c>
      <c r="F455" s="817" t="s">
        <v>1459</v>
      </c>
    </row>
    <row r="456" spans="2:6" s="8" customFormat="1" ht="14.25" customHeight="1" thickBot="1">
      <c r="B456" s="647"/>
      <c r="C456" s="112"/>
      <c r="D456" s="113"/>
      <c r="E456" s="798"/>
      <c r="F456" s="650"/>
    </row>
    <row r="457" spans="2:6" s="8" customFormat="1" ht="9.9499999999999993" customHeight="1" thickBot="1">
      <c r="B457" s="651"/>
      <c r="C457" s="27"/>
      <c r="D457" s="109"/>
      <c r="E457" s="653"/>
      <c r="F457" s="653"/>
    </row>
    <row r="458" spans="2:6" s="8" customFormat="1" ht="14.25" customHeight="1">
      <c r="B458" s="654"/>
      <c r="C458" s="101"/>
      <c r="D458" s="102"/>
      <c r="E458" s="800"/>
      <c r="F458" s="657"/>
    </row>
    <row r="459" spans="2:6" s="8" customFormat="1" ht="14.25" customHeight="1">
      <c r="B459" s="471"/>
      <c r="C459" s="97">
        <v>57816020</v>
      </c>
      <c r="D459" s="98">
        <v>20</v>
      </c>
      <c r="E459" s="96">
        <v>4.810563078265198</v>
      </c>
      <c r="F459" s="264">
        <f>E459*(100-$F$5)/100</f>
        <v>4.810563078265198</v>
      </c>
    </row>
    <row r="460" spans="2:6" s="8" customFormat="1" ht="14.25" customHeight="1">
      <c r="B460" s="658" t="s">
        <v>2221</v>
      </c>
      <c r="C460" s="97">
        <v>57816025</v>
      </c>
      <c r="D460" s="98">
        <v>25</v>
      </c>
      <c r="E460" s="96">
        <v>5.5495771163755068</v>
      </c>
      <c r="F460" s="129">
        <f t="shared" ref="F460" si="21">E460*(100-$F$5)/100</f>
        <v>5.5495771163755068</v>
      </c>
    </row>
    <row r="461" spans="2:6" s="8" customFormat="1" ht="14.25" customHeight="1">
      <c r="B461" s="471"/>
      <c r="C461" s="97">
        <v>57816032</v>
      </c>
      <c r="D461" s="98">
        <v>32</v>
      </c>
      <c r="E461" s="96">
        <v>6.1630982046180245</v>
      </c>
      <c r="F461" s="129">
        <f t="shared" ref="F461:F477" si="22">E461*(100-$F$5)/100</f>
        <v>6.1630982046180245</v>
      </c>
    </row>
    <row r="462" spans="2:6" s="8" customFormat="1" ht="14.25" customHeight="1">
      <c r="B462" s="471"/>
      <c r="C462" s="97">
        <v>57816040</v>
      </c>
      <c r="D462" s="98">
        <v>40</v>
      </c>
      <c r="E462" s="96">
        <v>7.1530981424639055</v>
      </c>
      <c r="F462" s="129">
        <f t="shared" si="22"/>
        <v>7.1530981424639064</v>
      </c>
    </row>
    <row r="463" spans="2:6" s="8" customFormat="1" ht="14.25" customHeight="1">
      <c r="B463" s="471"/>
      <c r="C463" s="97">
        <v>57816050</v>
      </c>
      <c r="D463" s="98">
        <v>50</v>
      </c>
      <c r="E463" s="96">
        <v>6.1073235602323406</v>
      </c>
      <c r="F463" s="129">
        <f t="shared" si="22"/>
        <v>6.1073235602323406</v>
      </c>
    </row>
    <row r="464" spans="2:6" s="8" customFormat="1" ht="14.25" customHeight="1">
      <c r="B464" s="471"/>
      <c r="C464" s="97">
        <v>57816063</v>
      </c>
      <c r="D464" s="98">
        <v>63</v>
      </c>
      <c r="E464" s="96">
        <v>6.8463375983426458</v>
      </c>
      <c r="F464" s="129">
        <f t="shared" si="22"/>
        <v>6.8463375983426458</v>
      </c>
    </row>
    <row r="465" spans="2:6" s="8" customFormat="1" ht="14.25" customHeight="1">
      <c r="B465" s="65"/>
      <c r="C465" s="97">
        <v>57816075</v>
      </c>
      <c r="D465" s="98">
        <v>75</v>
      </c>
      <c r="E465" s="96">
        <v>8.9936614071914587</v>
      </c>
      <c r="F465" s="129">
        <f t="shared" si="22"/>
        <v>8.9936614071914587</v>
      </c>
    </row>
    <row r="466" spans="2:6" s="8" customFormat="1" ht="14.25" customHeight="1">
      <c r="B466" s="1"/>
      <c r="C466" s="97">
        <v>57816090</v>
      </c>
      <c r="D466" s="98">
        <v>90</v>
      </c>
      <c r="E466" s="96">
        <v>9.5932388343375568</v>
      </c>
      <c r="F466" s="129">
        <f t="shared" si="22"/>
        <v>9.5932388343375568</v>
      </c>
    </row>
    <row r="467" spans="2:6" s="8" customFormat="1" ht="14.25" customHeight="1">
      <c r="B467" s="646"/>
      <c r="C467" s="97">
        <v>57816110</v>
      </c>
      <c r="D467" s="98">
        <v>110</v>
      </c>
      <c r="E467" s="96">
        <v>14.487463879181282</v>
      </c>
      <c r="F467" s="129">
        <f t="shared" si="22"/>
        <v>14.487463879181282</v>
      </c>
    </row>
    <row r="468" spans="2:6" s="8" customFormat="1" ht="14.25" customHeight="1">
      <c r="B468" s="646"/>
      <c r="C468" s="97">
        <v>57816125</v>
      </c>
      <c r="D468" s="98">
        <v>125</v>
      </c>
      <c r="E468" s="96">
        <v>20.845773339149197</v>
      </c>
      <c r="F468" s="129">
        <f t="shared" si="22"/>
        <v>20.845773339149197</v>
      </c>
    </row>
    <row r="469" spans="2:6" s="8" customFormat="1" ht="14.25" customHeight="1">
      <c r="B469" s="646"/>
      <c r="C469" s="97">
        <v>57816140</v>
      </c>
      <c r="D469" s="98">
        <v>140</v>
      </c>
      <c r="E469" s="96">
        <v>23.718167525011893</v>
      </c>
      <c r="F469" s="129">
        <f t="shared" si="22"/>
        <v>23.718167525011896</v>
      </c>
    </row>
    <row r="470" spans="2:6" s="8" customFormat="1" ht="14.25" customHeight="1">
      <c r="B470" s="646"/>
      <c r="C470" s="796">
        <v>57816125140</v>
      </c>
      <c r="D470" s="98" t="s">
        <v>2154</v>
      </c>
      <c r="E470" s="96">
        <v>24.14</v>
      </c>
      <c r="F470" s="129">
        <f t="shared" si="22"/>
        <v>24.14</v>
      </c>
    </row>
    <row r="471" spans="2:6" s="8" customFormat="1" ht="14.25" customHeight="1">
      <c r="B471" s="646"/>
      <c r="C471" s="796">
        <v>57816160</v>
      </c>
      <c r="D471" s="98">
        <v>160</v>
      </c>
      <c r="E471" s="96">
        <v>28.598448908759202</v>
      </c>
      <c r="F471" s="129">
        <f t="shared" si="22"/>
        <v>28.598448908759202</v>
      </c>
    </row>
    <row r="472" spans="2:6" s="8" customFormat="1" ht="14.25" customHeight="1">
      <c r="B472" s="646"/>
      <c r="C472" s="796">
        <v>57810200</v>
      </c>
      <c r="D472" s="98">
        <v>200</v>
      </c>
      <c r="E472" s="96">
        <v>38.400842659543066</v>
      </c>
      <c r="F472" s="129">
        <f t="shared" si="22"/>
        <v>38.400842659543066</v>
      </c>
    </row>
    <row r="473" spans="2:6" s="8" customFormat="1" ht="14.25" customHeight="1">
      <c r="B473" s="646"/>
      <c r="C473" s="796">
        <v>57810225</v>
      </c>
      <c r="D473" s="98">
        <v>225</v>
      </c>
      <c r="E473" s="96">
        <v>50.127461641633026</v>
      </c>
      <c r="F473" s="129">
        <f t="shared" si="22"/>
        <v>50.127461641633026</v>
      </c>
    </row>
    <row r="474" spans="2:6" s="8" customFormat="1" ht="14.25" customHeight="1">
      <c r="B474" s="646"/>
      <c r="C474" s="796">
        <v>57810200225</v>
      </c>
      <c r="D474" s="98" t="s">
        <v>2155</v>
      </c>
      <c r="E474" s="96">
        <v>48.93</v>
      </c>
      <c r="F474" s="129">
        <f t="shared" si="22"/>
        <v>48.93</v>
      </c>
    </row>
    <row r="475" spans="2:6" s="8" customFormat="1" ht="14.25" customHeight="1">
      <c r="B475" s="646"/>
      <c r="C475" s="97">
        <v>57810250</v>
      </c>
      <c r="D475" s="98">
        <v>250</v>
      </c>
      <c r="E475" s="96">
        <v>128.24</v>
      </c>
      <c r="F475" s="129">
        <f t="shared" si="22"/>
        <v>128.24</v>
      </c>
    </row>
    <row r="476" spans="2:6" s="8" customFormat="1" ht="14.25" customHeight="1">
      <c r="B476" s="646"/>
      <c r="C476" s="130">
        <v>57810280</v>
      </c>
      <c r="D476" s="131">
        <v>280</v>
      </c>
      <c r="E476" s="829" t="s">
        <v>1459</v>
      </c>
      <c r="F476" s="817" t="s">
        <v>1459</v>
      </c>
    </row>
    <row r="477" spans="2:6" s="8" customFormat="1" ht="14.25" customHeight="1">
      <c r="B477" s="646"/>
      <c r="C477" s="97">
        <v>57810315</v>
      </c>
      <c r="D477" s="98">
        <v>315</v>
      </c>
      <c r="E477" s="96">
        <v>201.03</v>
      </c>
      <c r="F477" s="129">
        <f t="shared" si="22"/>
        <v>201.03</v>
      </c>
    </row>
    <row r="478" spans="2:6" s="8" customFormat="1" ht="14.25" customHeight="1">
      <c r="B478" s="646"/>
      <c r="C478" s="130">
        <v>57806400</v>
      </c>
      <c r="D478" s="131">
        <v>400</v>
      </c>
      <c r="E478" s="829" t="s">
        <v>1459</v>
      </c>
      <c r="F478" s="817" t="s">
        <v>1459</v>
      </c>
    </row>
    <row r="479" spans="2:6" s="8" customFormat="1" ht="14.25" customHeight="1" thickBot="1">
      <c r="B479" s="647"/>
      <c r="C479" s="112"/>
      <c r="D479" s="113"/>
      <c r="E479" s="798"/>
      <c r="F479" s="650"/>
    </row>
    <row r="480" spans="2:6" s="8" customFormat="1" ht="9.9499999999999993" customHeight="1" thickBot="1">
      <c r="B480" s="651"/>
      <c r="C480" s="27"/>
      <c r="D480" s="109"/>
      <c r="E480" s="653"/>
      <c r="F480" s="653"/>
    </row>
    <row r="481" spans="2:6" s="8" customFormat="1" ht="14.25" customHeight="1">
      <c r="B481" s="191"/>
      <c r="C481" s="217"/>
      <c r="D481" s="218"/>
      <c r="E481" s="524"/>
      <c r="F481" s="527"/>
    </row>
    <row r="482" spans="2:6" s="8" customFormat="1" ht="14.25" customHeight="1">
      <c r="B482" s="202"/>
      <c r="C482" s="198">
        <v>50113050</v>
      </c>
      <c r="D482" s="199">
        <v>50</v>
      </c>
      <c r="E482" s="265">
        <v>14.14</v>
      </c>
      <c r="F482" s="129">
        <f t="shared" ref="F482:F492" si="23">E482*(100-$F$5)/100</f>
        <v>14.14</v>
      </c>
    </row>
    <row r="483" spans="2:6" s="8" customFormat="1" ht="14.25" customHeight="1">
      <c r="B483" s="658" t="s">
        <v>2222</v>
      </c>
      <c r="C483" s="198">
        <v>50113063</v>
      </c>
      <c r="D483" s="199">
        <v>63</v>
      </c>
      <c r="E483" s="265">
        <v>15.53</v>
      </c>
      <c r="F483" s="129">
        <f t="shared" si="23"/>
        <v>15.53</v>
      </c>
    </row>
    <row r="484" spans="2:6" s="8" customFormat="1" ht="14.25" customHeight="1">
      <c r="B484" s="202"/>
      <c r="C484" s="198">
        <v>50113075</v>
      </c>
      <c r="D484" s="199">
        <v>75</v>
      </c>
      <c r="E484" s="265">
        <v>18.97</v>
      </c>
      <c r="F484" s="129">
        <f t="shared" si="23"/>
        <v>18.97</v>
      </c>
    </row>
    <row r="485" spans="2:6" s="8" customFormat="1" ht="14.25" customHeight="1">
      <c r="B485" s="192"/>
      <c r="C485" s="198">
        <v>50113090</v>
      </c>
      <c r="D485" s="199">
        <v>90</v>
      </c>
      <c r="E485" s="265">
        <v>19.37</v>
      </c>
      <c r="F485" s="129">
        <f t="shared" si="23"/>
        <v>19.37</v>
      </c>
    </row>
    <row r="486" spans="2:6" s="8" customFormat="1" ht="14.25" customHeight="1">
      <c r="B486" s="202"/>
      <c r="C486" s="198">
        <v>50113110</v>
      </c>
      <c r="D486" s="199">
        <v>110</v>
      </c>
      <c r="E486" s="265">
        <v>30.14</v>
      </c>
      <c r="F486" s="129">
        <f t="shared" si="23"/>
        <v>30.14</v>
      </c>
    </row>
    <row r="487" spans="2:6" s="8" customFormat="1" ht="14.25" customHeight="1">
      <c r="B487" s="202"/>
      <c r="C487" s="130">
        <v>50113125</v>
      </c>
      <c r="D487" s="131">
        <v>125</v>
      </c>
      <c r="E487" s="829" t="s">
        <v>1459</v>
      </c>
      <c r="F487" s="817" t="s">
        <v>1459</v>
      </c>
    </row>
    <row r="488" spans="2:6" s="8" customFormat="1" ht="14.25" customHeight="1">
      <c r="B488" s="202"/>
      <c r="C488" s="198">
        <v>50113140</v>
      </c>
      <c r="D488" s="199">
        <v>140</v>
      </c>
      <c r="E488" s="265">
        <v>46.17</v>
      </c>
      <c r="F488" s="129">
        <f t="shared" si="23"/>
        <v>46.17</v>
      </c>
    </row>
    <row r="489" spans="2:6" s="8" customFormat="1" ht="14.25" customHeight="1">
      <c r="B489" s="202"/>
      <c r="C489" s="198">
        <v>50113160</v>
      </c>
      <c r="D489" s="199">
        <v>160</v>
      </c>
      <c r="E489" s="265">
        <v>50.29</v>
      </c>
      <c r="F489" s="129">
        <f t="shared" si="23"/>
        <v>50.29</v>
      </c>
    </row>
    <row r="490" spans="2:6" s="8" customFormat="1" ht="14.25" customHeight="1">
      <c r="B490" s="202"/>
      <c r="C490" s="198">
        <v>50113200</v>
      </c>
      <c r="D490" s="199">
        <v>200</v>
      </c>
      <c r="E490" s="265">
        <v>72.349999999999994</v>
      </c>
      <c r="F490" s="129">
        <f t="shared" si="23"/>
        <v>72.349999999999994</v>
      </c>
    </row>
    <row r="491" spans="2:6" s="8" customFormat="1" ht="14.25" customHeight="1">
      <c r="B491" s="202"/>
      <c r="C491" s="198">
        <v>50113225</v>
      </c>
      <c r="D491" s="199">
        <v>225</v>
      </c>
      <c r="E491" s="265">
        <v>82.41</v>
      </c>
      <c r="F491" s="129">
        <f t="shared" si="23"/>
        <v>82.41</v>
      </c>
    </row>
    <row r="492" spans="2:6" s="8" customFormat="1" ht="14.25" customHeight="1">
      <c r="B492" s="202"/>
      <c r="C492" s="198">
        <v>50113250</v>
      </c>
      <c r="D492" s="199">
        <v>250</v>
      </c>
      <c r="E492" s="265">
        <v>164.79</v>
      </c>
      <c r="F492" s="129">
        <f t="shared" si="23"/>
        <v>164.79</v>
      </c>
    </row>
    <row r="493" spans="2:6" s="8" customFormat="1" ht="14.25" customHeight="1">
      <c r="B493" s="202"/>
      <c r="C493" s="130">
        <v>50113280</v>
      </c>
      <c r="D493" s="131">
        <v>280</v>
      </c>
      <c r="E493" s="829" t="s">
        <v>1459</v>
      </c>
      <c r="F493" s="817" t="s">
        <v>1459</v>
      </c>
    </row>
    <row r="494" spans="2:6" s="8" customFormat="1" ht="14.25" customHeight="1">
      <c r="B494" s="202"/>
      <c r="C494" s="198">
        <v>50113315</v>
      </c>
      <c r="D494" s="199">
        <v>315</v>
      </c>
      <c r="E494" s="265">
        <v>222.1</v>
      </c>
      <c r="F494" s="129">
        <f t="shared" ref="F494:F495" si="24">E494*(100-$F$5)/100</f>
        <v>222.1</v>
      </c>
    </row>
    <row r="495" spans="2:6" s="8" customFormat="1" ht="14.25" customHeight="1">
      <c r="B495" s="202"/>
      <c r="C495" s="198">
        <v>50113400</v>
      </c>
      <c r="D495" s="199">
        <v>400</v>
      </c>
      <c r="E495" s="265">
        <v>633.78</v>
      </c>
      <c r="F495" s="129">
        <f t="shared" si="24"/>
        <v>633.78</v>
      </c>
    </row>
    <row r="496" spans="2:6" s="8" customFormat="1" ht="14.25" customHeight="1" thickBot="1">
      <c r="B496" s="228"/>
      <c r="C496" s="229"/>
      <c r="D496" s="230"/>
      <c r="E496" s="302"/>
      <c r="F496" s="303"/>
    </row>
    <row r="497" spans="2:6" s="8" customFormat="1" ht="9.9499999999999993" customHeight="1" thickBot="1">
      <c r="B497" s="651"/>
      <c r="C497" s="27"/>
      <c r="D497" s="109"/>
      <c r="E497" s="653"/>
      <c r="F497" s="653"/>
    </row>
    <row r="498" spans="2:6" s="8" customFormat="1" ht="14.25" customHeight="1">
      <c r="B498" s="654"/>
      <c r="C498" s="101"/>
      <c r="D498" s="102"/>
      <c r="E498" s="800"/>
      <c r="F498" s="657"/>
    </row>
    <row r="499" spans="2:6" s="8" customFormat="1" ht="14.25" customHeight="1">
      <c r="B499" s="471"/>
      <c r="C499" s="97">
        <v>50616016</v>
      </c>
      <c r="D499" s="98">
        <v>16</v>
      </c>
      <c r="E499" s="96">
        <v>0.77229466318006512</v>
      </c>
      <c r="F499" s="129">
        <f t="shared" ref="F499:F515" si="25">E499*(100-$F$5)/100</f>
        <v>0.77229466318006512</v>
      </c>
    </row>
    <row r="500" spans="2:6" s="8" customFormat="1" ht="14.25" customHeight="1">
      <c r="B500" s="658" t="s">
        <v>2223</v>
      </c>
      <c r="C500" s="97">
        <v>50616020</v>
      </c>
      <c r="D500" s="98">
        <v>20</v>
      </c>
      <c r="E500" s="96">
        <v>0.56905922550110055</v>
      </c>
      <c r="F500" s="129">
        <f t="shared" si="25"/>
        <v>0.56905922550110055</v>
      </c>
    </row>
    <row r="501" spans="2:6" s="8" customFormat="1" ht="14.25" customHeight="1">
      <c r="B501" s="471"/>
      <c r="C501" s="97">
        <v>50616025</v>
      </c>
      <c r="D501" s="98">
        <v>25</v>
      </c>
      <c r="E501" s="96">
        <v>0.66390242975128411</v>
      </c>
      <c r="F501" s="129">
        <f t="shared" si="25"/>
        <v>0.66390242975128411</v>
      </c>
    </row>
    <row r="502" spans="2:6" s="8" customFormat="1" ht="14.25" customHeight="1">
      <c r="B502" s="65"/>
      <c r="C502" s="97">
        <v>50616032</v>
      </c>
      <c r="D502" s="98">
        <v>32</v>
      </c>
      <c r="E502" s="96">
        <v>0.92133398414463952</v>
      </c>
      <c r="F502" s="129">
        <f t="shared" si="25"/>
        <v>0.92133398414463952</v>
      </c>
    </row>
    <row r="503" spans="2:6" s="8" customFormat="1" ht="14.25" customHeight="1">
      <c r="B503" s="1"/>
      <c r="C503" s="97">
        <v>50616040</v>
      </c>
      <c r="D503" s="98">
        <v>40</v>
      </c>
      <c r="E503" s="96">
        <v>1.7342757348604974</v>
      </c>
      <c r="F503" s="129">
        <f t="shared" si="25"/>
        <v>1.7342757348604974</v>
      </c>
    </row>
    <row r="504" spans="2:6" s="8" customFormat="1" ht="14.25" customHeight="1">
      <c r="B504" s="646"/>
      <c r="C504" s="97">
        <v>50616050</v>
      </c>
      <c r="D504" s="98">
        <v>50</v>
      </c>
      <c r="E504" s="96">
        <v>2.0865504935040358</v>
      </c>
      <c r="F504" s="129">
        <f t="shared" si="25"/>
        <v>2.0865504935040358</v>
      </c>
    </row>
    <row r="505" spans="2:6" s="8" customFormat="1" ht="14.25" customHeight="1">
      <c r="B505" s="646"/>
      <c r="C505" s="97">
        <v>50616063</v>
      </c>
      <c r="D505" s="98">
        <v>63</v>
      </c>
      <c r="E505" s="96">
        <v>2.899492244219894</v>
      </c>
      <c r="F505" s="129">
        <f t="shared" si="25"/>
        <v>2.899492244219894</v>
      </c>
    </row>
    <row r="506" spans="2:6" s="8" customFormat="1" ht="14.25" customHeight="1">
      <c r="B506" s="646"/>
      <c r="C506" s="97">
        <v>50616075</v>
      </c>
      <c r="D506" s="98">
        <v>75</v>
      </c>
      <c r="E506" s="96">
        <v>5.528003904867834</v>
      </c>
      <c r="F506" s="129">
        <f t="shared" si="25"/>
        <v>5.528003904867834</v>
      </c>
    </row>
    <row r="507" spans="2:6" s="8" customFormat="1" ht="14.25" customHeight="1">
      <c r="B507" s="646"/>
      <c r="C507" s="97">
        <v>50616090</v>
      </c>
      <c r="D507" s="98">
        <v>90</v>
      </c>
      <c r="E507" s="96">
        <v>9.0101044037674267</v>
      </c>
      <c r="F507" s="129">
        <f t="shared" si="25"/>
        <v>9.0101044037674267</v>
      </c>
    </row>
    <row r="508" spans="2:6" s="8" customFormat="1" ht="14.25" customHeight="1">
      <c r="B508" s="646"/>
      <c r="C508" s="97">
        <v>50616110</v>
      </c>
      <c r="D508" s="98">
        <v>110</v>
      </c>
      <c r="E508" s="96">
        <v>18.223444245213816</v>
      </c>
      <c r="F508" s="129">
        <f t="shared" si="25"/>
        <v>18.223444245213816</v>
      </c>
    </row>
    <row r="509" spans="2:6" s="8" customFormat="1" ht="14.25" customHeight="1">
      <c r="B509" s="646"/>
      <c r="C509" s="97">
        <v>50616125</v>
      </c>
      <c r="D509" s="98">
        <v>125</v>
      </c>
      <c r="E509" s="96">
        <v>25.011507863691236</v>
      </c>
      <c r="F509" s="129">
        <f t="shared" si="25"/>
        <v>25.011507863691236</v>
      </c>
    </row>
    <row r="510" spans="2:6" s="8" customFormat="1" ht="14.25" customHeight="1">
      <c r="B510" s="646"/>
      <c r="C510" s="97">
        <v>50616140</v>
      </c>
      <c r="D510" s="98">
        <v>140</v>
      </c>
      <c r="E510" s="96">
        <v>35.877829264926532</v>
      </c>
      <c r="F510" s="129">
        <f t="shared" si="25"/>
        <v>35.877829264926532</v>
      </c>
    </row>
    <row r="511" spans="2:6" s="8" customFormat="1" ht="14.25" customHeight="1">
      <c r="B511" s="646"/>
      <c r="C511" s="97">
        <v>50616160</v>
      </c>
      <c r="D511" s="98">
        <v>160</v>
      </c>
      <c r="E511" s="96">
        <v>40.579342389899907</v>
      </c>
      <c r="F511" s="129">
        <f t="shared" si="25"/>
        <v>40.579342389899907</v>
      </c>
    </row>
    <row r="512" spans="2:6" s="8" customFormat="1" ht="14.25" customHeight="1">
      <c r="B512" s="646"/>
      <c r="C512" s="97">
        <v>50610200</v>
      </c>
      <c r="D512" s="98">
        <v>200</v>
      </c>
      <c r="E512" s="96">
        <v>50.429486602740397</v>
      </c>
      <c r="F512" s="129">
        <f t="shared" si="25"/>
        <v>50.429486602740397</v>
      </c>
    </row>
    <row r="513" spans="2:6" s="8" customFormat="1" ht="14.25" customHeight="1">
      <c r="B513" s="646"/>
      <c r="C513" s="97">
        <v>50610225</v>
      </c>
      <c r="D513" s="98">
        <v>225</v>
      </c>
      <c r="E513" s="96">
        <v>128.9325616635351</v>
      </c>
      <c r="F513" s="129">
        <f t="shared" si="25"/>
        <v>128.9325616635351</v>
      </c>
    </row>
    <row r="514" spans="2:6" s="8" customFormat="1" ht="14.25" customHeight="1">
      <c r="B514" s="646"/>
      <c r="C514" s="97">
        <v>50610250</v>
      </c>
      <c r="D514" s="98">
        <v>250</v>
      </c>
      <c r="E514" s="96">
        <v>246.37554658361938</v>
      </c>
      <c r="F514" s="129">
        <f t="shared" si="25"/>
        <v>246.37554658361941</v>
      </c>
    </row>
    <row r="515" spans="2:6" s="8" customFormat="1" ht="14.25" customHeight="1">
      <c r="B515" s="646"/>
      <c r="C515" s="97">
        <v>50610315</v>
      </c>
      <c r="D515" s="98">
        <v>315</v>
      </c>
      <c r="E515" s="96">
        <v>377.77403155765927</v>
      </c>
      <c r="F515" s="129">
        <f t="shared" si="25"/>
        <v>377.77403155765927</v>
      </c>
    </row>
    <row r="516" spans="2:6" s="8" customFormat="1" ht="14.25" customHeight="1" thickBot="1">
      <c r="B516" s="647"/>
      <c r="C516" s="112"/>
      <c r="D516" s="113"/>
      <c r="E516" s="649"/>
      <c r="F516" s="650"/>
    </row>
    <row r="517" spans="2:6" s="8" customFormat="1" ht="9.9499999999999993" customHeight="1" thickBot="1">
      <c r="B517" s="651"/>
      <c r="C517" s="27"/>
      <c r="D517" s="109"/>
      <c r="E517" s="593"/>
      <c r="F517" s="653"/>
    </row>
    <row r="518" spans="2:6" s="8" customFormat="1" ht="14.25" customHeight="1">
      <c r="B518" s="654"/>
      <c r="C518" s="101"/>
      <c r="D518" s="102"/>
      <c r="E518" s="656"/>
      <c r="F518" s="657"/>
    </row>
    <row r="519" spans="2:6" s="8" customFormat="1" ht="14.25" customHeight="1">
      <c r="B519" s="658" t="s">
        <v>2223</v>
      </c>
      <c r="C519" s="105">
        <v>52616016</v>
      </c>
      <c r="D519" s="106" t="s">
        <v>168</v>
      </c>
      <c r="E519" s="127">
        <v>1.7342757348604974</v>
      </c>
      <c r="F519" s="128">
        <f t="shared" ref="F519:F576" si="26">E519*(100-$F$5)/100</f>
        <v>1.7342757348604974</v>
      </c>
    </row>
    <row r="520" spans="2:6" s="8" customFormat="1" ht="14.25" customHeight="1">
      <c r="B520" s="658" t="s">
        <v>1607</v>
      </c>
      <c r="C520" s="97">
        <v>52616020</v>
      </c>
      <c r="D520" s="98" t="s">
        <v>134</v>
      </c>
      <c r="E520" s="96">
        <v>1.2058635968951894</v>
      </c>
      <c r="F520" s="129">
        <f t="shared" si="26"/>
        <v>1.2058635968951894</v>
      </c>
    </row>
    <row r="521" spans="2:6" s="8" customFormat="1" ht="14.25" customHeight="1">
      <c r="B521" s="658"/>
      <c r="C521" s="97">
        <v>52616025</v>
      </c>
      <c r="D521" s="98" t="s">
        <v>133</v>
      </c>
      <c r="E521" s="96">
        <v>1.3278048595025682</v>
      </c>
      <c r="F521" s="129">
        <f t="shared" si="26"/>
        <v>1.3278048595025682</v>
      </c>
    </row>
    <row r="522" spans="2:6" s="8" customFormat="1" ht="14.25" customHeight="1">
      <c r="B522" s="1"/>
      <c r="C522" s="97">
        <v>52616032</v>
      </c>
      <c r="D522" s="98" t="s">
        <v>132</v>
      </c>
      <c r="E522" s="96">
        <v>1.6394325306103137</v>
      </c>
      <c r="F522" s="129">
        <f t="shared" si="26"/>
        <v>1.6394325306103135</v>
      </c>
    </row>
    <row r="523" spans="2:6" s="8" customFormat="1" ht="14.25" customHeight="1">
      <c r="B523" s="646"/>
      <c r="C523" s="97">
        <v>52616040</v>
      </c>
      <c r="D523" s="98" t="s">
        <v>131</v>
      </c>
      <c r="E523" s="96">
        <v>2.2897859311830007</v>
      </c>
      <c r="F523" s="129">
        <f t="shared" si="26"/>
        <v>2.2897859311830007</v>
      </c>
    </row>
    <row r="524" spans="2:6" s="8" customFormat="1" ht="14.25" customHeight="1">
      <c r="B524" s="646"/>
      <c r="C524" s="97">
        <v>52616050</v>
      </c>
      <c r="D524" s="98" t="s">
        <v>135</v>
      </c>
      <c r="E524" s="96">
        <v>3.0214335068272726</v>
      </c>
      <c r="F524" s="129">
        <f t="shared" si="26"/>
        <v>3.0214335068272726</v>
      </c>
    </row>
    <row r="525" spans="2:6" s="8" customFormat="1" ht="14.25" customHeight="1">
      <c r="B525" s="646"/>
      <c r="C525" s="97">
        <v>52616063</v>
      </c>
      <c r="D525" s="98" t="s">
        <v>136</v>
      </c>
      <c r="E525" s="96">
        <v>4.0511597244006934</v>
      </c>
      <c r="F525" s="129">
        <f t="shared" si="26"/>
        <v>4.0511597244006934</v>
      </c>
    </row>
    <row r="526" spans="2:6" s="8" customFormat="1" ht="14.25" customHeight="1">
      <c r="B526" s="646"/>
      <c r="C526" s="97">
        <v>52616075</v>
      </c>
      <c r="D526" s="98" t="s">
        <v>142</v>
      </c>
      <c r="E526" s="96">
        <v>12.966420923917937</v>
      </c>
      <c r="F526" s="129">
        <f t="shared" si="26"/>
        <v>12.966420923917937</v>
      </c>
    </row>
    <row r="527" spans="2:6" s="8" customFormat="1" ht="14.25" customHeight="1">
      <c r="B527" s="646"/>
      <c r="C527" s="97">
        <v>52616090</v>
      </c>
      <c r="D527" s="98" t="s">
        <v>143</v>
      </c>
      <c r="E527" s="96">
        <v>20.702916584897185</v>
      </c>
      <c r="F527" s="129">
        <f>E527*(100-$F$5)/100</f>
        <v>20.702916584897185</v>
      </c>
    </row>
    <row r="528" spans="2:6" s="8" customFormat="1" ht="14.25" customHeight="1">
      <c r="B528" s="646"/>
      <c r="C528" s="97">
        <v>52616110</v>
      </c>
      <c r="D528" s="98" t="s">
        <v>144</v>
      </c>
      <c r="E528" s="96">
        <v>28.954275354663146</v>
      </c>
      <c r="F528" s="129">
        <f t="shared" si="26"/>
        <v>28.954275354663146</v>
      </c>
    </row>
    <row r="529" spans="2:6" s="8" customFormat="1" ht="14.25" customHeight="1" thickBot="1">
      <c r="B529" s="647"/>
      <c r="C529" s="112"/>
      <c r="D529" s="113"/>
      <c r="E529" s="649"/>
      <c r="F529" s="650"/>
    </row>
    <row r="530" spans="2:6" s="8" customFormat="1" ht="9.9499999999999993" customHeight="1" thickBot="1">
      <c r="B530" s="651"/>
      <c r="C530" s="27"/>
      <c r="D530" s="109"/>
      <c r="E530" s="593"/>
      <c r="F530" s="653"/>
    </row>
    <row r="531" spans="2:6" s="8" customFormat="1" ht="14.25" customHeight="1">
      <c r="B531" s="654"/>
      <c r="C531" s="101"/>
      <c r="D531" s="102"/>
      <c r="E531" s="656"/>
      <c r="F531" s="657"/>
    </row>
    <row r="532" spans="2:6" s="8" customFormat="1" ht="14.25" customHeight="1">
      <c r="B532" s="471"/>
      <c r="C532" s="105">
        <v>54616016</v>
      </c>
      <c r="D532" s="106" t="s">
        <v>168</v>
      </c>
      <c r="E532" s="127">
        <v>1.111020392645006</v>
      </c>
      <c r="F532" s="128">
        <f t="shared" si="26"/>
        <v>1.111020392645006</v>
      </c>
    </row>
    <row r="533" spans="2:6" s="8" customFormat="1" ht="14.25" customHeight="1">
      <c r="B533" s="658" t="s">
        <v>2223</v>
      </c>
      <c r="C533" s="97">
        <v>54616020</v>
      </c>
      <c r="D533" s="98" t="s">
        <v>134</v>
      </c>
      <c r="E533" s="96">
        <v>0.88068689660884603</v>
      </c>
      <c r="F533" s="129">
        <f t="shared" si="26"/>
        <v>0.88068689660884603</v>
      </c>
    </row>
    <row r="534" spans="2:6" s="8" customFormat="1" ht="14.25" customHeight="1">
      <c r="B534" s="658" t="s">
        <v>1635</v>
      </c>
      <c r="C534" s="97">
        <v>54616025</v>
      </c>
      <c r="D534" s="98" t="s">
        <v>133</v>
      </c>
      <c r="E534" s="96">
        <v>1.0974713634664086</v>
      </c>
      <c r="F534" s="129">
        <f t="shared" si="26"/>
        <v>1.0974713634664086</v>
      </c>
    </row>
    <row r="535" spans="2:6" s="8" customFormat="1" ht="14.25" customHeight="1">
      <c r="B535" s="65"/>
      <c r="C535" s="97">
        <v>54616032</v>
      </c>
      <c r="D535" s="98" t="s">
        <v>132</v>
      </c>
      <c r="E535" s="96">
        <v>1.5174912680029351</v>
      </c>
      <c r="F535" s="129">
        <f t="shared" si="26"/>
        <v>1.5174912680029351</v>
      </c>
    </row>
    <row r="536" spans="2:6" s="8" customFormat="1" ht="14.25" customHeight="1">
      <c r="B536" s="1"/>
      <c r="C536" s="97">
        <v>54616040</v>
      </c>
      <c r="D536" s="98" t="s">
        <v>131</v>
      </c>
      <c r="E536" s="96">
        <v>1.937511172539462</v>
      </c>
      <c r="F536" s="129">
        <f t="shared" si="26"/>
        <v>1.937511172539462</v>
      </c>
    </row>
    <row r="537" spans="2:6" s="8" customFormat="1" ht="14.25" customHeight="1">
      <c r="B537" s="646"/>
      <c r="C537" s="97">
        <v>54616050</v>
      </c>
      <c r="D537" s="98" t="s">
        <v>135</v>
      </c>
      <c r="E537" s="96">
        <v>2.6149626314693437</v>
      </c>
      <c r="F537" s="129">
        <f t="shared" si="26"/>
        <v>2.6149626314693437</v>
      </c>
    </row>
    <row r="538" spans="2:6" s="8" customFormat="1" ht="14.25" customHeight="1">
      <c r="B538" s="646"/>
      <c r="C538" s="97">
        <v>54616063</v>
      </c>
      <c r="D538" s="98" t="s">
        <v>136</v>
      </c>
      <c r="E538" s="96">
        <v>3.2517670028634327</v>
      </c>
      <c r="F538" s="129">
        <f t="shared" si="26"/>
        <v>3.2517670028634327</v>
      </c>
    </row>
    <row r="539" spans="2:6" s="8" customFormat="1" ht="14.25" customHeight="1">
      <c r="B539" s="646"/>
      <c r="C539" s="97">
        <v>54616075</v>
      </c>
      <c r="D539" s="98" t="s">
        <v>142</v>
      </c>
      <c r="E539" s="96">
        <v>8.0616723612655914</v>
      </c>
      <c r="F539" s="129">
        <f t="shared" si="26"/>
        <v>8.0616723612655914</v>
      </c>
    </row>
    <row r="540" spans="2:6" s="8" customFormat="1" ht="14.25" customHeight="1">
      <c r="B540" s="646"/>
      <c r="C540" s="97">
        <v>54616090</v>
      </c>
      <c r="D540" s="98" t="s">
        <v>143</v>
      </c>
      <c r="E540" s="96">
        <v>13.034166069810922</v>
      </c>
      <c r="F540" s="129">
        <f t="shared" si="26"/>
        <v>13.034166069810922</v>
      </c>
    </row>
    <row r="541" spans="2:6" s="8" customFormat="1" ht="14.25" customHeight="1">
      <c r="B541" s="646"/>
      <c r="C541" s="97">
        <v>54616110</v>
      </c>
      <c r="D541" s="98" t="s">
        <v>144</v>
      </c>
      <c r="E541" s="96">
        <v>25.485723884942146</v>
      </c>
      <c r="F541" s="129">
        <f t="shared" si="26"/>
        <v>25.485723884942146</v>
      </c>
    </row>
    <row r="542" spans="2:6" s="8" customFormat="1" ht="14.25" customHeight="1" thickBot="1">
      <c r="B542" s="647"/>
      <c r="C542" s="112"/>
      <c r="D542" s="113"/>
      <c r="E542" s="649"/>
      <c r="F542" s="650"/>
    </row>
    <row r="543" spans="2:6" s="8" customFormat="1" ht="9.9499999999999993" customHeight="1" thickBot="1">
      <c r="B543" s="651"/>
      <c r="C543" s="27"/>
      <c r="D543" s="109"/>
      <c r="E543" s="593"/>
      <c r="F543" s="653"/>
    </row>
    <row r="544" spans="2:6" s="8" customFormat="1" ht="14.25" customHeight="1">
      <c r="B544" s="654"/>
      <c r="C544" s="101"/>
      <c r="D544" s="102"/>
      <c r="E544" s="656"/>
      <c r="F544" s="657"/>
    </row>
    <row r="545" spans="2:8" s="8" customFormat="1" ht="14.25" customHeight="1">
      <c r="B545" s="471"/>
      <c r="C545" s="105" t="s">
        <v>1030</v>
      </c>
      <c r="D545" s="106" t="s">
        <v>137</v>
      </c>
      <c r="E545" s="127">
        <v>0.97553010085902969</v>
      </c>
      <c r="F545" s="128">
        <f t="shared" si="26"/>
        <v>0.97553010085902969</v>
      </c>
    </row>
    <row r="546" spans="2:8" s="8" customFormat="1" ht="14.25" customHeight="1">
      <c r="B546" s="658" t="s">
        <v>2224</v>
      </c>
      <c r="C546" s="97" t="s">
        <v>1031</v>
      </c>
      <c r="D546" s="98" t="s">
        <v>19</v>
      </c>
      <c r="E546" s="96">
        <v>1.0974713634664086</v>
      </c>
      <c r="F546" s="129">
        <f t="shared" si="26"/>
        <v>1.0974713634664086</v>
      </c>
    </row>
    <row r="547" spans="2:8" s="8" customFormat="1" ht="14.25" customHeight="1">
      <c r="B547" s="658" t="s">
        <v>2225</v>
      </c>
      <c r="C547" s="97" t="s">
        <v>1032</v>
      </c>
      <c r="D547" s="98" t="s">
        <v>22</v>
      </c>
      <c r="E547" s="96">
        <v>1.3278048595025682</v>
      </c>
      <c r="F547" s="129">
        <f t="shared" si="26"/>
        <v>1.3278048595025682</v>
      </c>
    </row>
    <row r="548" spans="2:8" s="8" customFormat="1" ht="14.25" customHeight="1">
      <c r="B548" s="1"/>
      <c r="C548" s="97" t="s">
        <v>1033</v>
      </c>
      <c r="D548" s="98" t="s">
        <v>23</v>
      </c>
      <c r="E548" s="96">
        <v>1.7342757348604974</v>
      </c>
      <c r="F548" s="129">
        <f t="shared" si="26"/>
        <v>1.7342757348604974</v>
      </c>
      <c r="H548" s="15"/>
    </row>
    <row r="549" spans="2:8" s="8" customFormat="1" ht="14.25" customHeight="1">
      <c r="B549" s="1"/>
      <c r="C549" s="97" t="s">
        <v>1034</v>
      </c>
      <c r="D549" s="98" t="s">
        <v>25</v>
      </c>
      <c r="E549" s="96">
        <v>2.0859120000000004</v>
      </c>
      <c r="F549" s="129">
        <f t="shared" si="26"/>
        <v>2.0859120000000004</v>
      </c>
    </row>
    <row r="550" spans="2:8" s="8" customFormat="1" ht="14.25" customHeight="1">
      <c r="B550" s="646"/>
      <c r="C550" s="97" t="s">
        <v>1035</v>
      </c>
      <c r="D550" s="98" t="s">
        <v>24</v>
      </c>
      <c r="E550" s="96">
        <v>2.0859120000000004</v>
      </c>
      <c r="F550" s="129">
        <f t="shared" si="26"/>
        <v>2.0859120000000004</v>
      </c>
    </row>
    <row r="551" spans="2:8" s="8" customFormat="1" ht="14.25" customHeight="1">
      <c r="B551" s="646"/>
      <c r="C551" s="97" t="s">
        <v>1036</v>
      </c>
      <c r="D551" s="98" t="s">
        <v>175</v>
      </c>
      <c r="E551" s="96">
        <v>3.2924140903992249</v>
      </c>
      <c r="F551" s="129">
        <f t="shared" si="26"/>
        <v>3.2924140903992249</v>
      </c>
    </row>
    <row r="552" spans="2:8" s="8" customFormat="1" ht="14.25" customHeight="1">
      <c r="B552" s="646"/>
      <c r="C552" s="97" t="s">
        <v>1037</v>
      </c>
      <c r="D552" s="98" t="s">
        <v>399</v>
      </c>
      <c r="E552" s="96">
        <v>3.2924140903992249</v>
      </c>
      <c r="F552" s="129">
        <f t="shared" si="26"/>
        <v>3.2924140903992249</v>
      </c>
    </row>
    <row r="553" spans="2:8" s="8" customFormat="1" ht="14.25" customHeight="1">
      <c r="B553" s="646"/>
      <c r="C553" s="97" t="s">
        <v>1038</v>
      </c>
      <c r="D553" s="98" t="s">
        <v>26</v>
      </c>
      <c r="E553" s="96">
        <v>3.2924140903992249</v>
      </c>
      <c r="F553" s="129">
        <f t="shared" si="26"/>
        <v>3.2924140903992249</v>
      </c>
    </row>
    <row r="554" spans="2:8" s="8" customFormat="1" ht="14.25" customHeight="1">
      <c r="B554" s="646"/>
      <c r="C554" s="97" t="s">
        <v>1039</v>
      </c>
      <c r="D554" s="98" t="s">
        <v>139</v>
      </c>
      <c r="E554" s="96">
        <v>8.6713786743024865</v>
      </c>
      <c r="F554" s="129">
        <f t="shared" si="26"/>
        <v>8.6713786743024865</v>
      </c>
    </row>
    <row r="555" spans="2:8" s="8" customFormat="1" ht="14.25" customHeight="1">
      <c r="B555" s="646"/>
      <c r="C555" s="97" t="s">
        <v>1040</v>
      </c>
      <c r="D555" s="98" t="s">
        <v>140</v>
      </c>
      <c r="E555" s="96">
        <v>17.505345698748144</v>
      </c>
      <c r="F555" s="129">
        <f t="shared" si="26"/>
        <v>17.505345698748144</v>
      </c>
    </row>
    <row r="556" spans="2:8" s="8" customFormat="1" ht="14.25" customHeight="1">
      <c r="B556" s="646"/>
      <c r="C556" s="97" t="s">
        <v>1041</v>
      </c>
      <c r="D556" s="98" t="s">
        <v>141</v>
      </c>
      <c r="E556" s="96">
        <v>26.474803014979777</v>
      </c>
      <c r="F556" s="129">
        <f t="shared" si="26"/>
        <v>26.474803014979774</v>
      </c>
    </row>
    <row r="557" spans="2:8" s="8" customFormat="1" ht="14.25" customHeight="1" thickBot="1">
      <c r="B557" s="647"/>
      <c r="C557" s="112"/>
      <c r="D557" s="113"/>
      <c r="E557" s="649"/>
      <c r="F557" s="650"/>
    </row>
    <row r="558" spans="2:8" s="8" customFormat="1" ht="9.9499999999999993" customHeight="1" thickBot="1">
      <c r="B558" s="651"/>
      <c r="C558" s="27"/>
      <c r="D558" s="109"/>
      <c r="E558" s="593"/>
      <c r="F558" s="653"/>
    </row>
    <row r="559" spans="2:8" s="8" customFormat="1" ht="14.25" customHeight="1">
      <c r="B559" s="654"/>
      <c r="C559" s="101"/>
      <c r="D559" s="102"/>
      <c r="E559" s="656"/>
      <c r="F559" s="657"/>
    </row>
    <row r="560" spans="2:8" s="8" customFormat="1" ht="14.25" customHeight="1">
      <c r="B560" s="471"/>
      <c r="C560" s="105" t="s">
        <v>1042</v>
      </c>
      <c r="D560" s="106" t="s">
        <v>176</v>
      </c>
      <c r="E560" s="127">
        <v>1.2827160000000004</v>
      </c>
      <c r="F560" s="128">
        <f t="shared" si="26"/>
        <v>1.2827160000000004</v>
      </c>
    </row>
    <row r="561" spans="2:6" s="8" customFormat="1" ht="14.25" customHeight="1">
      <c r="B561" s="658" t="s">
        <v>2226</v>
      </c>
      <c r="C561" s="97" t="s">
        <v>1043</v>
      </c>
      <c r="D561" s="98" t="s">
        <v>177</v>
      </c>
      <c r="E561" s="96">
        <v>1.7742240000000002</v>
      </c>
      <c r="F561" s="129">
        <f t="shared" si="26"/>
        <v>1.7742240000000005</v>
      </c>
    </row>
    <row r="562" spans="2:6" s="8" customFormat="1" ht="14.25" customHeight="1">
      <c r="B562" s="658"/>
      <c r="C562" s="97" t="s">
        <v>1044</v>
      </c>
      <c r="D562" s="98" t="s">
        <v>178</v>
      </c>
      <c r="E562" s="96">
        <v>1.6303680000000005</v>
      </c>
      <c r="F562" s="129">
        <f t="shared" si="26"/>
        <v>1.6303680000000005</v>
      </c>
    </row>
    <row r="563" spans="2:6" s="8" customFormat="1" ht="14.25" customHeight="1">
      <c r="B563" s="857" t="s">
        <v>2279</v>
      </c>
      <c r="C563" s="97" t="s">
        <v>1045</v>
      </c>
      <c r="D563" s="98" t="s">
        <v>179</v>
      </c>
      <c r="E563" s="96">
        <v>1.6303680000000005</v>
      </c>
      <c r="F563" s="129">
        <f t="shared" si="26"/>
        <v>1.6303680000000005</v>
      </c>
    </row>
    <row r="564" spans="2:6" s="8" customFormat="1" ht="14.25" customHeight="1">
      <c r="B564" s="646"/>
      <c r="C564" s="97" t="s">
        <v>1046</v>
      </c>
      <c r="D564" s="98" t="s">
        <v>180</v>
      </c>
      <c r="E564" s="96">
        <v>2.27772</v>
      </c>
      <c r="F564" s="129">
        <f t="shared" si="26"/>
        <v>2.27772</v>
      </c>
    </row>
    <row r="565" spans="2:6" s="8" customFormat="1" ht="14.25" customHeight="1">
      <c r="B565" s="646"/>
      <c r="C565" s="97" t="s">
        <v>1047</v>
      </c>
      <c r="D565" s="98" t="s">
        <v>181</v>
      </c>
      <c r="E565" s="96">
        <v>2.0019960000000001</v>
      </c>
      <c r="F565" s="129">
        <f t="shared" si="26"/>
        <v>2.0019960000000001</v>
      </c>
    </row>
    <row r="566" spans="2:6" s="8" customFormat="1" ht="14.25" customHeight="1">
      <c r="B566" s="646"/>
      <c r="C566" s="97" t="s">
        <v>1048</v>
      </c>
      <c r="D566" s="98" t="s">
        <v>182</v>
      </c>
      <c r="E566" s="96">
        <v>2.0019960000000001</v>
      </c>
      <c r="F566" s="129">
        <f t="shared" si="26"/>
        <v>2.0019960000000001</v>
      </c>
    </row>
    <row r="567" spans="2:6" s="8" customFormat="1" ht="14.25" customHeight="1">
      <c r="B567" s="646"/>
      <c r="C567" s="97" t="s">
        <v>1049</v>
      </c>
      <c r="D567" s="98" t="s">
        <v>183</v>
      </c>
      <c r="E567" s="96">
        <v>2.0019960000000001</v>
      </c>
      <c r="F567" s="129">
        <f t="shared" si="26"/>
        <v>2.0019960000000001</v>
      </c>
    </row>
    <row r="568" spans="2:6" s="8" customFormat="1" ht="14.25" customHeight="1">
      <c r="B568" s="646"/>
      <c r="C568" s="97" t="s">
        <v>1050</v>
      </c>
      <c r="D568" s="98" t="s">
        <v>184</v>
      </c>
      <c r="E568" s="96">
        <v>3.2847120000000007</v>
      </c>
      <c r="F568" s="129">
        <f t="shared" si="26"/>
        <v>3.2847120000000007</v>
      </c>
    </row>
    <row r="569" spans="2:6" s="8" customFormat="1" ht="14.25" customHeight="1">
      <c r="B569" s="646"/>
      <c r="C569" s="97" t="s">
        <v>1051</v>
      </c>
      <c r="D569" s="98" t="s">
        <v>185</v>
      </c>
      <c r="E569" s="96">
        <v>2.373624</v>
      </c>
      <c r="F569" s="129">
        <f t="shared" si="26"/>
        <v>2.373624</v>
      </c>
    </row>
    <row r="570" spans="2:6" s="8" customFormat="1" ht="14.25" customHeight="1">
      <c r="B570" s="646"/>
      <c r="C570" s="97" t="s">
        <v>1052</v>
      </c>
      <c r="D570" s="98" t="s">
        <v>264</v>
      </c>
      <c r="E570" s="96">
        <v>3.2847120000000007</v>
      </c>
      <c r="F570" s="129">
        <f t="shared" si="26"/>
        <v>3.2847120000000007</v>
      </c>
    </row>
    <row r="571" spans="2:6" s="8" customFormat="1" ht="14.25" customHeight="1">
      <c r="B571" s="646"/>
      <c r="C571" s="97" t="s">
        <v>1053</v>
      </c>
      <c r="D571" s="98" t="s">
        <v>186</v>
      </c>
      <c r="E571" s="96">
        <v>2.373624</v>
      </c>
      <c r="F571" s="129">
        <f t="shared" si="26"/>
        <v>2.373624</v>
      </c>
    </row>
    <row r="572" spans="2:6" s="8" customFormat="1" ht="14.25" customHeight="1">
      <c r="B572" s="646"/>
      <c r="C572" s="97" t="s">
        <v>1054</v>
      </c>
      <c r="D572" s="98" t="s">
        <v>184</v>
      </c>
      <c r="E572" s="96">
        <v>2.373624</v>
      </c>
      <c r="F572" s="129">
        <f t="shared" si="26"/>
        <v>2.373624</v>
      </c>
    </row>
    <row r="573" spans="2:6" s="8" customFormat="1" ht="14.25" customHeight="1">
      <c r="B573" s="646"/>
      <c r="C573" s="97" t="s">
        <v>1055</v>
      </c>
      <c r="D573" s="98" t="s">
        <v>187</v>
      </c>
      <c r="E573" s="96">
        <v>3.6323640000000004</v>
      </c>
      <c r="F573" s="129">
        <f t="shared" si="26"/>
        <v>3.6323640000000008</v>
      </c>
    </row>
    <row r="574" spans="2:6" s="8" customFormat="1" ht="14.25" customHeight="1">
      <c r="B574" s="646"/>
      <c r="C574" s="97" t="s">
        <v>1056</v>
      </c>
      <c r="D574" s="98" t="s">
        <v>188</v>
      </c>
      <c r="E574" s="96">
        <v>3.7522440000000006</v>
      </c>
      <c r="F574" s="129">
        <f t="shared" si="26"/>
        <v>3.7522440000000006</v>
      </c>
    </row>
    <row r="575" spans="2:6" s="8" customFormat="1" ht="14.25" customHeight="1">
      <c r="B575" s="646"/>
      <c r="C575" s="97" t="s">
        <v>1057</v>
      </c>
      <c r="D575" s="98" t="s">
        <v>189</v>
      </c>
      <c r="E575" s="96">
        <v>3.7522440000000006</v>
      </c>
      <c r="F575" s="129">
        <f t="shared" si="26"/>
        <v>3.7522440000000006</v>
      </c>
    </row>
    <row r="576" spans="2:6" s="8" customFormat="1" ht="14.25" customHeight="1">
      <c r="B576" s="646"/>
      <c r="C576" s="97" t="s">
        <v>1058</v>
      </c>
      <c r="D576" s="98" t="s">
        <v>207</v>
      </c>
      <c r="E576" s="96">
        <v>5.1068880000000005</v>
      </c>
      <c r="F576" s="129">
        <f t="shared" si="26"/>
        <v>5.1068880000000005</v>
      </c>
    </row>
    <row r="577" spans="1:6" s="8" customFormat="1" ht="14.25" customHeight="1" thickBot="1">
      <c r="B577" s="647"/>
      <c r="C577" s="112"/>
      <c r="D577" s="113"/>
      <c r="E577" s="649"/>
      <c r="F577" s="650"/>
    </row>
    <row r="578" spans="1:6" s="8" customFormat="1" ht="9.9499999999999993" customHeight="1" thickBot="1">
      <c r="B578" s="651"/>
      <c r="C578" s="27"/>
      <c r="D578" s="109"/>
      <c r="E578" s="593"/>
      <c r="F578" s="653"/>
    </row>
    <row r="579" spans="1:6" s="8" customFormat="1" ht="14.25" customHeight="1">
      <c r="B579" s="654"/>
      <c r="C579" s="101"/>
      <c r="D579" s="102"/>
      <c r="E579" s="656"/>
      <c r="F579" s="657"/>
    </row>
    <row r="580" spans="1:6" s="8" customFormat="1" ht="14.25" customHeight="1">
      <c r="B580" s="658" t="s">
        <v>2227</v>
      </c>
      <c r="C580" s="105" t="s">
        <v>1059</v>
      </c>
      <c r="D580" s="106" t="s">
        <v>168</v>
      </c>
      <c r="E580" s="127">
        <v>1.111020392645006</v>
      </c>
      <c r="F580" s="128">
        <f t="shared" ref="F580" si="27">E580*(100-$F$5)/100</f>
        <v>1.111020392645006</v>
      </c>
    </row>
    <row r="581" spans="1:6" s="8" customFormat="1" ht="14.25" customHeight="1">
      <c r="A581" s="8" t="s">
        <v>576</v>
      </c>
      <c r="B581" s="658"/>
      <c r="C581" s="97" t="s">
        <v>1060</v>
      </c>
      <c r="D581" s="98" t="s">
        <v>134</v>
      </c>
      <c r="E581" s="96">
        <v>1.111020392645006</v>
      </c>
      <c r="F581" s="129">
        <f t="shared" ref="F581:F586" si="28">E581*(100-$F$5)/100</f>
        <v>1.111020392645006</v>
      </c>
    </row>
    <row r="582" spans="1:6" s="8" customFormat="1" ht="14.25" customHeight="1">
      <c r="B582" s="471"/>
      <c r="C582" s="97" t="s">
        <v>1061</v>
      </c>
      <c r="D582" s="98" t="s">
        <v>133</v>
      </c>
      <c r="E582" s="96">
        <v>1.3007068011453728</v>
      </c>
      <c r="F582" s="129">
        <f t="shared" si="28"/>
        <v>1.3007068011453728</v>
      </c>
    </row>
    <row r="583" spans="1:6" s="8" customFormat="1" ht="14.25" customHeight="1">
      <c r="B583" s="65"/>
      <c r="C583" s="97" t="s">
        <v>1062</v>
      </c>
      <c r="D583" s="98" t="s">
        <v>132</v>
      </c>
      <c r="E583" s="96">
        <v>1.6529815597889115</v>
      </c>
      <c r="F583" s="129">
        <f t="shared" si="28"/>
        <v>1.6529815597889115</v>
      </c>
    </row>
    <row r="584" spans="1:6" s="8" customFormat="1" ht="14.25" customHeight="1">
      <c r="B584" s="1"/>
      <c r="C584" s="97" t="s">
        <v>1063</v>
      </c>
      <c r="D584" s="98" t="s">
        <v>131</v>
      </c>
      <c r="E584" s="96">
        <v>2.3710801062545861</v>
      </c>
      <c r="F584" s="129">
        <f t="shared" si="28"/>
        <v>2.3710801062545861</v>
      </c>
    </row>
    <row r="585" spans="1:6" s="8" customFormat="1" ht="14.25" customHeight="1">
      <c r="B585" s="646"/>
      <c r="C585" s="97" t="s">
        <v>1064</v>
      </c>
      <c r="D585" s="98" t="s">
        <v>135</v>
      </c>
      <c r="E585" s="96">
        <v>3.4279043821852015</v>
      </c>
      <c r="F585" s="129">
        <f t="shared" si="28"/>
        <v>3.4279043821852015</v>
      </c>
    </row>
    <row r="586" spans="1:6" s="8" customFormat="1" ht="14.25" customHeight="1">
      <c r="B586" s="646"/>
      <c r="C586" s="97" t="s">
        <v>1065</v>
      </c>
      <c r="D586" s="98" t="s">
        <v>136</v>
      </c>
      <c r="E586" s="96">
        <v>5.2299252629386874</v>
      </c>
      <c r="F586" s="129">
        <f t="shared" si="28"/>
        <v>5.2299252629386874</v>
      </c>
    </row>
    <row r="587" spans="1:6" s="8" customFormat="1" ht="14.25" customHeight="1" thickBot="1">
      <c r="B587" s="647"/>
      <c r="C587" s="112"/>
      <c r="D587" s="113"/>
      <c r="E587" s="649"/>
      <c r="F587" s="650"/>
    </row>
    <row r="588" spans="1:6" s="8" customFormat="1" ht="9.9499999999999993" customHeight="1" thickBot="1">
      <c r="B588" s="651"/>
      <c r="C588" s="27"/>
      <c r="D588" s="109"/>
      <c r="E588" s="593"/>
      <c r="F588" s="653"/>
    </row>
    <row r="589" spans="1:6" s="8" customFormat="1" ht="14.25" customHeight="1">
      <c r="B589" s="654"/>
      <c r="C589" s="101"/>
      <c r="D589" s="102"/>
      <c r="E589" s="656"/>
      <c r="F589" s="657"/>
    </row>
    <row r="590" spans="1:6" s="8" customFormat="1" ht="14.25" customHeight="1">
      <c r="B590" s="471"/>
      <c r="C590" s="105" t="s">
        <v>1066</v>
      </c>
      <c r="D590" s="106" t="s">
        <v>451</v>
      </c>
      <c r="E590" s="127">
        <v>1.2827160000000004</v>
      </c>
      <c r="F590" s="128">
        <f t="shared" ref="F590:F617" si="29">E590*(100-$F$5)/100</f>
        <v>1.2827160000000004</v>
      </c>
    </row>
    <row r="591" spans="1:6" s="8" customFormat="1" ht="14.25" customHeight="1">
      <c r="B591" s="818" t="s">
        <v>2228</v>
      </c>
      <c r="C591" s="97" t="s">
        <v>1067</v>
      </c>
      <c r="D591" s="98" t="s">
        <v>452</v>
      </c>
      <c r="E591" s="96">
        <v>1.2827160000000004</v>
      </c>
      <c r="F591" s="129">
        <f t="shared" si="29"/>
        <v>1.2827160000000004</v>
      </c>
    </row>
    <row r="592" spans="1:6" s="8" customFormat="1" ht="14.25" customHeight="1">
      <c r="B592" s="818" t="s">
        <v>2229</v>
      </c>
      <c r="C592" s="97" t="s">
        <v>1068</v>
      </c>
      <c r="D592" s="98" t="s">
        <v>190</v>
      </c>
      <c r="E592" s="96">
        <v>1.13886</v>
      </c>
      <c r="F592" s="129">
        <f t="shared" si="29"/>
        <v>1.13886</v>
      </c>
    </row>
    <row r="593" spans="2:6" s="8" customFormat="1" ht="14.25" customHeight="1">
      <c r="B593" s="471"/>
      <c r="C593" s="97" t="s">
        <v>1069</v>
      </c>
      <c r="D593" s="98" t="s">
        <v>453</v>
      </c>
      <c r="E593" s="96">
        <v>1.3666320000000001</v>
      </c>
      <c r="F593" s="129">
        <f t="shared" si="29"/>
        <v>1.3666320000000001</v>
      </c>
    </row>
    <row r="594" spans="2:6" s="8" customFormat="1" ht="14.25" customHeight="1">
      <c r="B594" s="471"/>
      <c r="C594" s="97" t="s">
        <v>1070</v>
      </c>
      <c r="D594" s="98" t="s">
        <v>454</v>
      </c>
      <c r="E594" s="96">
        <v>1.5344640000000003</v>
      </c>
      <c r="F594" s="129">
        <f t="shared" si="29"/>
        <v>1.5344640000000005</v>
      </c>
    </row>
    <row r="595" spans="2:6" s="8" customFormat="1" ht="14.25" customHeight="1">
      <c r="B595" s="50"/>
      <c r="C595" s="97" t="s">
        <v>1071</v>
      </c>
      <c r="D595" s="98" t="s">
        <v>191</v>
      </c>
      <c r="E595" s="96">
        <v>1.3426560000000005</v>
      </c>
      <c r="F595" s="129">
        <f t="shared" si="29"/>
        <v>1.3426560000000007</v>
      </c>
    </row>
    <row r="596" spans="2:6" s="8" customFormat="1" ht="14.25" customHeight="1">
      <c r="B596" s="471"/>
      <c r="C596" s="97" t="s">
        <v>1072</v>
      </c>
      <c r="D596" s="98" t="s">
        <v>455</v>
      </c>
      <c r="E596" s="96">
        <v>1.5344640000000003</v>
      </c>
      <c r="F596" s="129">
        <f t="shared" si="29"/>
        <v>1.5344640000000005</v>
      </c>
    </row>
    <row r="597" spans="2:6" s="8" customFormat="1" ht="14.25" customHeight="1">
      <c r="B597" s="471"/>
      <c r="C597" s="97" t="s">
        <v>1073</v>
      </c>
      <c r="D597" s="98" t="s">
        <v>456</v>
      </c>
      <c r="E597" s="96">
        <v>2.0619360000000002</v>
      </c>
      <c r="F597" s="129">
        <f t="shared" si="29"/>
        <v>2.0619360000000002</v>
      </c>
    </row>
    <row r="598" spans="2:6" s="8" customFormat="1" ht="14.25" customHeight="1">
      <c r="B598" s="471"/>
      <c r="C598" s="97" t="s">
        <v>1074</v>
      </c>
      <c r="D598" s="98" t="s">
        <v>192</v>
      </c>
      <c r="E598" s="96">
        <v>2.0619360000000002</v>
      </c>
      <c r="F598" s="129">
        <f t="shared" si="29"/>
        <v>2.0619360000000002</v>
      </c>
    </row>
    <row r="599" spans="2:6" s="8" customFormat="1" ht="14.25" customHeight="1">
      <c r="B599" s="471"/>
      <c r="C599" s="97" t="s">
        <v>1075</v>
      </c>
      <c r="D599" s="98" t="s">
        <v>457</v>
      </c>
      <c r="E599" s="96">
        <v>2.0619360000000002</v>
      </c>
      <c r="F599" s="129">
        <f t="shared" si="29"/>
        <v>2.0619360000000002</v>
      </c>
    </row>
    <row r="600" spans="2:6" s="8" customFormat="1" ht="14.25" customHeight="1">
      <c r="B600" s="65"/>
      <c r="C600" s="97" t="s">
        <v>1076</v>
      </c>
      <c r="D600" s="98" t="s">
        <v>458</v>
      </c>
      <c r="E600" s="96">
        <v>2.635351947223544</v>
      </c>
      <c r="F600" s="129">
        <f t="shared" si="29"/>
        <v>2.635351947223544</v>
      </c>
    </row>
    <row r="601" spans="2:6" s="8" customFormat="1" ht="14.25" customHeight="1">
      <c r="B601" s="1"/>
      <c r="C601" s="97" t="s">
        <v>1077</v>
      </c>
      <c r="D601" s="98" t="s">
        <v>193</v>
      </c>
      <c r="E601" s="96">
        <v>2.2728167587166017</v>
      </c>
      <c r="F601" s="129">
        <f t="shared" si="29"/>
        <v>2.2728167587166017</v>
      </c>
    </row>
    <row r="602" spans="2:6" s="8" customFormat="1" ht="14.25" customHeight="1">
      <c r="B602" s="646"/>
      <c r="C602" s="97" t="s">
        <v>1078</v>
      </c>
      <c r="D602" s="98" t="s">
        <v>194</v>
      </c>
      <c r="E602" s="96">
        <v>2.2728167587166017</v>
      </c>
      <c r="F602" s="129">
        <f t="shared" si="29"/>
        <v>2.2728167587166017</v>
      </c>
    </row>
    <row r="603" spans="2:6" s="8" customFormat="1" ht="14.25" customHeight="1">
      <c r="B603" s="646"/>
      <c r="C603" s="97" t="s">
        <v>1079</v>
      </c>
      <c r="D603" s="98" t="s">
        <v>459</v>
      </c>
      <c r="E603" s="96">
        <v>4.3364786009868901</v>
      </c>
      <c r="F603" s="129">
        <f t="shared" si="29"/>
        <v>4.3364786009868901</v>
      </c>
    </row>
    <row r="604" spans="2:6" s="8" customFormat="1" ht="14.25" customHeight="1">
      <c r="B604" s="646"/>
      <c r="C604" s="97" t="s">
        <v>1080</v>
      </c>
      <c r="D604" s="98" t="s">
        <v>195</v>
      </c>
      <c r="E604" s="96">
        <v>3.6392955461658461</v>
      </c>
      <c r="F604" s="129">
        <f t="shared" si="29"/>
        <v>3.6392955461658461</v>
      </c>
    </row>
    <row r="605" spans="2:6" s="8" customFormat="1" ht="14.25" customHeight="1">
      <c r="B605" s="646"/>
      <c r="C605" s="97" t="s">
        <v>1081</v>
      </c>
      <c r="D605" s="98" t="s">
        <v>203</v>
      </c>
      <c r="E605" s="96">
        <v>3.6392955461658461</v>
      </c>
      <c r="F605" s="129">
        <f t="shared" si="29"/>
        <v>3.6392955461658461</v>
      </c>
    </row>
    <row r="606" spans="2:6" s="8" customFormat="1" ht="14.25" customHeight="1">
      <c r="B606" s="646"/>
      <c r="C606" s="97" t="s">
        <v>1082</v>
      </c>
      <c r="D606" s="98" t="s">
        <v>460</v>
      </c>
      <c r="E606" s="96">
        <v>6.9299995649211708</v>
      </c>
      <c r="F606" s="129">
        <f t="shared" si="29"/>
        <v>6.9299995649211716</v>
      </c>
    </row>
    <row r="607" spans="2:6" s="8" customFormat="1" ht="14.25" customHeight="1">
      <c r="B607" s="646"/>
      <c r="C607" s="97" t="s">
        <v>1083</v>
      </c>
      <c r="D607" s="98" t="s">
        <v>461</v>
      </c>
      <c r="E607" s="96">
        <v>6.9299995649211708</v>
      </c>
      <c r="F607" s="129">
        <f t="shared" si="29"/>
        <v>6.9299995649211716</v>
      </c>
    </row>
    <row r="608" spans="2:6" s="8" customFormat="1" ht="14.25" customHeight="1">
      <c r="B608" s="646"/>
      <c r="C608" s="97" t="s">
        <v>1084</v>
      </c>
      <c r="D608" s="98" t="s">
        <v>462</v>
      </c>
      <c r="E608" s="96">
        <v>6.9299995649211708</v>
      </c>
      <c r="F608" s="129">
        <f t="shared" si="29"/>
        <v>6.9299995649211716</v>
      </c>
    </row>
    <row r="609" spans="2:6" s="8" customFormat="1" ht="14.25" customHeight="1">
      <c r="B609" s="646"/>
      <c r="C609" s="97" t="s">
        <v>1085</v>
      </c>
      <c r="D609" s="98" t="s">
        <v>463</v>
      </c>
      <c r="E609" s="96">
        <v>10.011548667230182</v>
      </c>
      <c r="F609" s="129">
        <f t="shared" si="29"/>
        <v>10.011548667230182</v>
      </c>
    </row>
    <row r="610" spans="2:6" s="8" customFormat="1" ht="14.25" customHeight="1">
      <c r="B610" s="646"/>
      <c r="C610" s="97" t="s">
        <v>1086</v>
      </c>
      <c r="D610" s="98" t="s">
        <v>196</v>
      </c>
      <c r="E610" s="96">
        <v>8.4638022855274677</v>
      </c>
      <c r="F610" s="129">
        <f t="shared" si="29"/>
        <v>8.4638022855274677</v>
      </c>
    </row>
    <row r="611" spans="2:6" s="8" customFormat="1" ht="14.25" customHeight="1">
      <c r="B611" s="646"/>
      <c r="C611" s="97" t="s">
        <v>1087</v>
      </c>
      <c r="D611" s="98" t="s">
        <v>204</v>
      </c>
      <c r="E611" s="96">
        <v>8.4638022855274677</v>
      </c>
      <c r="F611" s="129">
        <f t="shared" si="29"/>
        <v>8.4638022855274677</v>
      </c>
    </row>
    <row r="612" spans="2:6" s="8" customFormat="1" ht="14.25" customHeight="1">
      <c r="B612" s="646"/>
      <c r="C612" s="97" t="s">
        <v>1088</v>
      </c>
      <c r="D612" s="98" t="s">
        <v>199</v>
      </c>
      <c r="E612" s="96">
        <v>14.487463879181282</v>
      </c>
      <c r="F612" s="129">
        <f t="shared" si="29"/>
        <v>14.487463879181282</v>
      </c>
    </row>
    <row r="613" spans="2:6" s="8" customFormat="1" ht="14.25" customHeight="1">
      <c r="B613" s="646"/>
      <c r="C613" s="97" t="s">
        <v>1089</v>
      </c>
      <c r="D613" s="98" t="s">
        <v>198</v>
      </c>
      <c r="E613" s="96">
        <v>14.487463879181282</v>
      </c>
      <c r="F613" s="129">
        <f t="shared" si="29"/>
        <v>14.487463879181282</v>
      </c>
    </row>
    <row r="614" spans="2:6" s="8" customFormat="1" ht="14.25" customHeight="1">
      <c r="B614" s="646"/>
      <c r="C614" s="97" t="s">
        <v>1090</v>
      </c>
      <c r="D614" s="98" t="s">
        <v>197</v>
      </c>
      <c r="E614" s="96">
        <v>14.487463879181282</v>
      </c>
      <c r="F614" s="129">
        <f t="shared" si="29"/>
        <v>14.487463879181282</v>
      </c>
    </row>
    <row r="615" spans="2:6" s="8" customFormat="1" ht="14.25" customHeight="1">
      <c r="B615" s="646"/>
      <c r="C615" s="97" t="s">
        <v>1091</v>
      </c>
      <c r="D615" s="98" t="s">
        <v>200</v>
      </c>
      <c r="E615" s="96">
        <v>15.602956766894952</v>
      </c>
      <c r="F615" s="129">
        <f t="shared" si="29"/>
        <v>15.602956766894952</v>
      </c>
    </row>
    <row r="616" spans="2:6" s="8" customFormat="1" ht="14.25" customHeight="1">
      <c r="B616" s="646"/>
      <c r="C616" s="97" t="s">
        <v>1092</v>
      </c>
      <c r="D616" s="98" t="s">
        <v>201</v>
      </c>
      <c r="E616" s="96">
        <v>16.802111621187148</v>
      </c>
      <c r="F616" s="129">
        <f t="shared" si="29"/>
        <v>16.802111621187148</v>
      </c>
    </row>
    <row r="617" spans="2:6" s="8" customFormat="1" ht="14.25" customHeight="1">
      <c r="B617" s="646"/>
      <c r="C617" s="97" t="s">
        <v>1093</v>
      </c>
      <c r="D617" s="98" t="s">
        <v>202</v>
      </c>
      <c r="E617" s="96">
        <v>16.802111621187148</v>
      </c>
      <c r="F617" s="129">
        <f t="shared" si="29"/>
        <v>16.802111621187148</v>
      </c>
    </row>
    <row r="618" spans="2:6" s="8" customFormat="1" ht="14.25" customHeight="1" thickBot="1">
      <c r="B618" s="647"/>
      <c r="C618" s="112"/>
      <c r="D618" s="113"/>
      <c r="E618" s="649"/>
      <c r="F618" s="650"/>
    </row>
    <row r="619" spans="2:6" s="8" customFormat="1" ht="9.9499999999999993" customHeight="1" thickBot="1">
      <c r="B619" s="651"/>
      <c r="C619" s="27"/>
      <c r="D619" s="109"/>
      <c r="E619" s="593"/>
      <c r="F619" s="653"/>
    </row>
    <row r="620" spans="2:6" s="8" customFormat="1" ht="14.25" customHeight="1">
      <c r="B620" s="654"/>
      <c r="C620" s="101"/>
      <c r="D620" s="102"/>
      <c r="E620" s="800"/>
      <c r="F620" s="657"/>
    </row>
    <row r="621" spans="2:6" s="8" customFormat="1" ht="14.25" customHeight="1">
      <c r="B621" s="658" t="s">
        <v>2230</v>
      </c>
      <c r="C621" s="105" t="s">
        <v>1144</v>
      </c>
      <c r="D621" s="106" t="s">
        <v>498</v>
      </c>
      <c r="E621" s="127">
        <v>1.89</v>
      </c>
      <c r="F621" s="128">
        <f>E621*(100-$F$5)/100</f>
        <v>1.89</v>
      </c>
    </row>
    <row r="622" spans="2:6" s="8" customFormat="1" ht="14.25" customHeight="1">
      <c r="B622" s="658" t="s">
        <v>2231</v>
      </c>
      <c r="C622" s="105" t="s">
        <v>1145</v>
      </c>
      <c r="D622" s="106" t="s">
        <v>176</v>
      </c>
      <c r="E622" s="127">
        <v>1.6543440000000003</v>
      </c>
      <c r="F622" s="128">
        <f>E622*(100-$F$5)/100</f>
        <v>1.6543440000000005</v>
      </c>
    </row>
    <row r="623" spans="2:6" s="8" customFormat="1" ht="14.25" customHeight="1">
      <c r="B623" s="658"/>
      <c r="C623" s="105" t="s">
        <v>1146</v>
      </c>
      <c r="D623" s="106" t="s">
        <v>179</v>
      </c>
      <c r="E623" s="127">
        <v>1.9660320000000002</v>
      </c>
      <c r="F623" s="128">
        <f>E623*(100-$F$5)/100</f>
        <v>1.9660320000000002</v>
      </c>
    </row>
    <row r="624" spans="2:6" s="8" customFormat="1" ht="14.25" customHeight="1">
      <c r="B624" s="471"/>
      <c r="C624" s="46"/>
      <c r="D624" s="46"/>
      <c r="E624" s="866"/>
      <c r="F624" s="867"/>
    </row>
    <row r="625" spans="2:6" s="8" customFormat="1" ht="14.25" customHeight="1" thickBot="1">
      <c r="B625" s="52"/>
      <c r="C625" s="112"/>
      <c r="D625" s="113"/>
      <c r="E625" s="649"/>
      <c r="F625" s="650"/>
    </row>
    <row r="626" spans="2:6" s="8" customFormat="1" ht="14.25" customHeight="1" thickBot="1">
      <c r="B626" s="651"/>
      <c r="C626" s="27"/>
      <c r="D626" s="109"/>
      <c r="E626" s="593"/>
      <c r="F626" s="653"/>
    </row>
    <row r="627" spans="2:6" s="8" customFormat="1" ht="14.25" customHeight="1">
      <c r="B627" s="654"/>
      <c r="C627" s="101"/>
      <c r="D627" s="102"/>
      <c r="E627" s="656"/>
      <c r="F627" s="657"/>
    </row>
    <row r="628" spans="2:6" s="8" customFormat="1" ht="14.25" customHeight="1">
      <c r="B628" s="471"/>
      <c r="C628" s="105" t="s">
        <v>1094</v>
      </c>
      <c r="D628" s="106" t="s">
        <v>464</v>
      </c>
      <c r="E628" s="127">
        <v>2.27772</v>
      </c>
      <c r="F628" s="128">
        <f t="shared" ref="F628:F649" si="30">E628*(100-$F$5)/100</f>
        <v>2.27772</v>
      </c>
    </row>
    <row r="629" spans="2:6" s="8" customFormat="1" ht="14.25" customHeight="1">
      <c r="B629" s="658" t="s">
        <v>2232</v>
      </c>
      <c r="C629" s="97" t="s">
        <v>1095</v>
      </c>
      <c r="D629" s="98" t="s">
        <v>465</v>
      </c>
      <c r="E629" s="96">
        <v>2.4215760000000004</v>
      </c>
      <c r="F629" s="129">
        <f t="shared" si="30"/>
        <v>2.4215760000000004</v>
      </c>
    </row>
    <row r="630" spans="2:6" s="8" customFormat="1" ht="14.25" customHeight="1">
      <c r="B630" s="797" t="s">
        <v>2231</v>
      </c>
      <c r="C630" s="97" t="s">
        <v>1096</v>
      </c>
      <c r="D630" s="98" t="s">
        <v>176</v>
      </c>
      <c r="E630" s="96">
        <v>1.6063920000000005</v>
      </c>
      <c r="F630" s="129">
        <f t="shared" si="30"/>
        <v>1.6063920000000005</v>
      </c>
    </row>
    <row r="631" spans="2:6" s="8" customFormat="1" ht="14.25" customHeight="1">
      <c r="B631" s="797"/>
      <c r="C631" s="97" t="s">
        <v>1097</v>
      </c>
      <c r="D631" s="98" t="s">
        <v>205</v>
      </c>
      <c r="E631" s="96">
        <v>2.0739240000000003</v>
      </c>
      <c r="F631" s="129">
        <f t="shared" si="30"/>
        <v>2.0739240000000003</v>
      </c>
    </row>
    <row r="632" spans="2:6" s="8" customFormat="1" ht="14.25" customHeight="1">
      <c r="B632" s="65"/>
      <c r="C632" s="97" t="s">
        <v>1098</v>
      </c>
      <c r="D632" s="98" t="s">
        <v>179</v>
      </c>
      <c r="E632" s="96">
        <v>2.0739240000000003</v>
      </c>
      <c r="F632" s="129">
        <f t="shared" si="30"/>
        <v>2.0739240000000003</v>
      </c>
    </row>
    <row r="633" spans="2:6" s="8" customFormat="1" ht="14.25" customHeight="1">
      <c r="B633" s="1"/>
      <c r="C633" s="97" t="s">
        <v>1099</v>
      </c>
      <c r="D633" s="98" t="s">
        <v>178</v>
      </c>
      <c r="E633" s="96">
        <v>2.0739240000000003</v>
      </c>
      <c r="F633" s="129">
        <f t="shared" si="30"/>
        <v>2.0739240000000003</v>
      </c>
    </row>
    <row r="634" spans="2:6" s="8" customFormat="1" ht="14.25" customHeight="1">
      <c r="B634" s="646"/>
      <c r="C634" s="97" t="s">
        <v>1100</v>
      </c>
      <c r="D634" s="98" t="s">
        <v>183</v>
      </c>
      <c r="E634" s="96">
        <v>3.5724240000000007</v>
      </c>
      <c r="F634" s="129">
        <f t="shared" si="30"/>
        <v>3.5724240000000007</v>
      </c>
    </row>
    <row r="635" spans="2:6" s="8" customFormat="1" ht="14.25" customHeight="1">
      <c r="B635" s="646"/>
      <c r="C635" s="97" t="s">
        <v>1101</v>
      </c>
      <c r="D635" s="98" t="s">
        <v>182</v>
      </c>
      <c r="E635" s="96">
        <v>3.5724240000000007</v>
      </c>
      <c r="F635" s="129">
        <f t="shared" si="30"/>
        <v>3.5724240000000007</v>
      </c>
    </row>
    <row r="636" spans="2:6" s="8" customFormat="1" ht="14.25" customHeight="1">
      <c r="B636" s="646"/>
      <c r="C636" s="97" t="s">
        <v>1102</v>
      </c>
      <c r="D636" s="98" t="s">
        <v>181</v>
      </c>
      <c r="E636" s="96">
        <v>3.569577240683742</v>
      </c>
      <c r="F636" s="129">
        <f t="shared" si="30"/>
        <v>3.569577240683742</v>
      </c>
    </row>
    <row r="637" spans="2:6" s="8" customFormat="1" ht="14.25" customHeight="1">
      <c r="B637" s="646"/>
      <c r="C637" s="97" t="s">
        <v>1103</v>
      </c>
      <c r="D637" s="98" t="s">
        <v>466</v>
      </c>
      <c r="E637" s="96">
        <v>4.9918306725186703</v>
      </c>
      <c r="F637" s="129">
        <f t="shared" si="30"/>
        <v>4.9918306725186703</v>
      </c>
    </row>
    <row r="638" spans="2:6" s="8" customFormat="1" ht="14.25" customHeight="1">
      <c r="B638" s="646"/>
      <c r="C638" s="97" t="s">
        <v>1104</v>
      </c>
      <c r="D638" s="98" t="s">
        <v>206</v>
      </c>
      <c r="E638" s="96">
        <v>3.7229575127443719</v>
      </c>
      <c r="F638" s="129">
        <f t="shared" si="30"/>
        <v>3.7229575127443719</v>
      </c>
    </row>
    <row r="639" spans="2:6" s="8" customFormat="1" ht="14.25" customHeight="1">
      <c r="B639" s="646"/>
      <c r="C639" s="97" t="s">
        <v>1105</v>
      </c>
      <c r="D639" s="98" t="s">
        <v>186</v>
      </c>
      <c r="E639" s="96">
        <v>3.7229575127443719</v>
      </c>
      <c r="F639" s="129">
        <f t="shared" si="30"/>
        <v>3.7229575127443719</v>
      </c>
    </row>
    <row r="640" spans="2:6" s="8" customFormat="1" ht="14.25" customHeight="1">
      <c r="B640" s="646"/>
      <c r="C640" s="97" t="s">
        <v>1106</v>
      </c>
      <c r="D640" s="98" t="s">
        <v>185</v>
      </c>
      <c r="E640" s="96">
        <v>3.7229575127443719</v>
      </c>
      <c r="F640" s="129">
        <f t="shared" si="30"/>
        <v>3.7229575127443719</v>
      </c>
    </row>
    <row r="641" spans="2:6" s="8" customFormat="1" ht="14.25" customHeight="1">
      <c r="B641" s="646"/>
      <c r="C641" s="97" t="s">
        <v>1107</v>
      </c>
      <c r="D641" s="98" t="s">
        <v>184</v>
      </c>
      <c r="E641" s="96">
        <v>3.7229575127443719</v>
      </c>
      <c r="F641" s="129">
        <f t="shared" si="30"/>
        <v>3.7229575127443719</v>
      </c>
    </row>
    <row r="642" spans="2:6" s="8" customFormat="1" ht="14.25" customHeight="1">
      <c r="B642" s="646"/>
      <c r="C642" s="97" t="s">
        <v>1108</v>
      </c>
      <c r="D642" s="98" t="s">
        <v>467</v>
      </c>
      <c r="E642" s="96">
        <v>8.0036614693455785</v>
      </c>
      <c r="F642" s="129">
        <f t="shared" si="30"/>
        <v>8.0036614693455785</v>
      </c>
    </row>
    <row r="643" spans="2:6" s="8" customFormat="1" ht="14.25" customHeight="1">
      <c r="B643" s="646"/>
      <c r="C643" s="97" t="s">
        <v>1109</v>
      </c>
      <c r="D643" s="98" t="s">
        <v>207</v>
      </c>
      <c r="E643" s="96">
        <v>5.5774644385683461</v>
      </c>
      <c r="F643" s="129">
        <f t="shared" si="30"/>
        <v>5.5774644385683461</v>
      </c>
    </row>
    <row r="644" spans="2:6" s="8" customFormat="1" ht="14.25" customHeight="1">
      <c r="B644" s="646"/>
      <c r="C644" s="97" t="s">
        <v>1110</v>
      </c>
      <c r="D644" s="98" t="s">
        <v>189</v>
      </c>
      <c r="E644" s="96">
        <v>5.5774644385683461</v>
      </c>
      <c r="F644" s="129">
        <f t="shared" si="30"/>
        <v>5.5774644385683461</v>
      </c>
    </row>
    <row r="645" spans="2:6" s="8" customFormat="1" ht="14.25" customHeight="1">
      <c r="B645" s="646"/>
      <c r="C645" s="97" t="s">
        <v>1111</v>
      </c>
      <c r="D645" s="98" t="s">
        <v>188</v>
      </c>
      <c r="E645" s="96">
        <v>5.5774644385683461</v>
      </c>
      <c r="F645" s="129">
        <f t="shared" si="30"/>
        <v>5.5774644385683461</v>
      </c>
    </row>
    <row r="646" spans="2:6" s="8" customFormat="1" ht="14.25" customHeight="1">
      <c r="B646" s="646"/>
      <c r="C646" s="97" t="s">
        <v>1112</v>
      </c>
      <c r="D646" s="98" t="s">
        <v>187</v>
      </c>
      <c r="E646" s="96">
        <v>5.5774644385683461</v>
      </c>
      <c r="F646" s="129">
        <f t="shared" si="30"/>
        <v>5.5774644385683461</v>
      </c>
    </row>
    <row r="647" spans="2:6" s="8" customFormat="1" ht="14.25" customHeight="1">
      <c r="B647" s="646"/>
      <c r="C647" s="97" t="s">
        <v>1113</v>
      </c>
      <c r="D647" s="98" t="s">
        <v>267</v>
      </c>
      <c r="E647" s="96">
        <v>7.9840080000000011</v>
      </c>
      <c r="F647" s="129">
        <f t="shared" si="30"/>
        <v>7.9840080000000011</v>
      </c>
    </row>
    <row r="648" spans="2:6" s="8" customFormat="1" ht="14.25" customHeight="1">
      <c r="B648" s="646"/>
      <c r="C648" s="97" t="s">
        <v>1114</v>
      </c>
      <c r="D648" s="98" t="s">
        <v>468</v>
      </c>
      <c r="E648" s="96">
        <v>15.79</v>
      </c>
      <c r="F648" s="129">
        <f t="shared" si="30"/>
        <v>15.79</v>
      </c>
    </row>
    <row r="649" spans="2:6" s="8" customFormat="1" ht="14.25" customHeight="1">
      <c r="B649" s="646"/>
      <c r="C649" s="97" t="s">
        <v>1115</v>
      </c>
      <c r="D649" s="98" t="s">
        <v>469</v>
      </c>
      <c r="E649" s="96">
        <v>19.27</v>
      </c>
      <c r="F649" s="129">
        <f t="shared" si="30"/>
        <v>19.27</v>
      </c>
    </row>
    <row r="650" spans="2:6" s="8" customFormat="1" ht="14.25" customHeight="1" thickBot="1">
      <c r="B650" s="647"/>
      <c r="C650" s="112"/>
      <c r="D650" s="113"/>
      <c r="E650" s="649"/>
      <c r="F650" s="650"/>
    </row>
    <row r="651" spans="2:6" s="8" customFormat="1" ht="9.9499999999999993" customHeight="1" thickBot="1">
      <c r="B651" s="651"/>
      <c r="C651" s="27"/>
      <c r="D651" s="109"/>
      <c r="E651" s="593"/>
      <c r="F651" s="653"/>
    </row>
    <row r="652" spans="2:6" s="8" customFormat="1" ht="14.25" customHeight="1">
      <c r="B652" s="654"/>
      <c r="C652" s="101"/>
      <c r="D652" s="102"/>
      <c r="E652" s="656"/>
      <c r="F652" s="657"/>
    </row>
    <row r="653" spans="2:6" s="8" customFormat="1" ht="14.25" customHeight="1">
      <c r="B653" s="471"/>
      <c r="C653" s="105" t="s">
        <v>1116</v>
      </c>
      <c r="D653" s="106" t="s">
        <v>470</v>
      </c>
      <c r="E653" s="127">
        <v>2.0730014643254382</v>
      </c>
      <c r="F653" s="128">
        <f t="shared" ref="F653:F679" si="31">E653*(100-$F$5)/100</f>
        <v>2.0730014643254382</v>
      </c>
    </row>
    <row r="654" spans="2:6" s="8" customFormat="1" ht="14.25" customHeight="1">
      <c r="B654" s="658" t="s">
        <v>2228</v>
      </c>
      <c r="C654" s="97" t="s">
        <v>1117</v>
      </c>
      <c r="D654" s="98" t="s">
        <v>471</v>
      </c>
      <c r="E654" s="96">
        <v>2.0730014643254382</v>
      </c>
      <c r="F654" s="129">
        <f t="shared" si="31"/>
        <v>2.0730014643254382</v>
      </c>
    </row>
    <row r="655" spans="2:6" s="8" customFormat="1" ht="14.25" customHeight="1">
      <c r="B655" s="2" t="s">
        <v>1639</v>
      </c>
      <c r="C655" s="97" t="s">
        <v>1118</v>
      </c>
      <c r="D655" s="98" t="s">
        <v>472</v>
      </c>
      <c r="E655" s="96">
        <v>2.0730014643254382</v>
      </c>
      <c r="F655" s="129">
        <f t="shared" si="31"/>
        <v>2.0730014643254382</v>
      </c>
    </row>
    <row r="656" spans="2:6" s="8" customFormat="1" ht="14.25" customHeight="1">
      <c r="B656" s="2"/>
      <c r="C656" s="97" t="s">
        <v>1119</v>
      </c>
      <c r="D656" s="98" t="s">
        <v>473</v>
      </c>
      <c r="E656" s="96">
        <v>2.0730014643254382</v>
      </c>
      <c r="F656" s="129">
        <f t="shared" si="31"/>
        <v>2.0730014643254382</v>
      </c>
    </row>
    <row r="657" spans="2:6" s="8" customFormat="1" ht="14.25" customHeight="1">
      <c r="B657" s="646"/>
      <c r="C657" s="97" t="s">
        <v>1120</v>
      </c>
      <c r="D657" s="98" t="s">
        <v>474</v>
      </c>
      <c r="E657" s="96">
        <v>2.438825252147574</v>
      </c>
      <c r="F657" s="129">
        <f t="shared" si="31"/>
        <v>2.438825252147574</v>
      </c>
    </row>
    <row r="658" spans="2:6" s="8" customFormat="1" ht="14.25" customHeight="1">
      <c r="B658" s="646"/>
      <c r="C658" s="97" t="s">
        <v>1121</v>
      </c>
      <c r="D658" s="98" t="s">
        <v>475</v>
      </c>
      <c r="E658" s="96">
        <v>2.438825252147574</v>
      </c>
      <c r="F658" s="129">
        <f t="shared" si="31"/>
        <v>2.438825252147574</v>
      </c>
    </row>
    <row r="659" spans="2:6" s="8" customFormat="1" ht="14.25" customHeight="1">
      <c r="B659" s="646"/>
      <c r="C659" s="97" t="s">
        <v>1122</v>
      </c>
      <c r="D659" s="98" t="s">
        <v>476</v>
      </c>
      <c r="E659" s="96">
        <v>2.438825252147574</v>
      </c>
      <c r="F659" s="129">
        <f t="shared" si="31"/>
        <v>2.438825252147574</v>
      </c>
    </row>
    <row r="660" spans="2:6" s="8" customFormat="1" ht="14.25" customHeight="1">
      <c r="B660" s="646"/>
      <c r="C660" s="97" t="s">
        <v>1123</v>
      </c>
      <c r="D660" s="98" t="s">
        <v>477</v>
      </c>
      <c r="E660" s="96">
        <v>3.2653160320420307</v>
      </c>
      <c r="F660" s="129">
        <f t="shared" si="31"/>
        <v>3.2653160320420307</v>
      </c>
    </row>
    <row r="661" spans="2:6" s="8" customFormat="1" ht="14.25" customHeight="1">
      <c r="B661" s="646"/>
      <c r="C661" s="97" t="s">
        <v>1124</v>
      </c>
      <c r="D661" s="98" t="s">
        <v>478</v>
      </c>
      <c r="E661" s="96">
        <v>3.2653160320420307</v>
      </c>
      <c r="F661" s="129">
        <f t="shared" si="31"/>
        <v>3.2653160320420307</v>
      </c>
    </row>
    <row r="662" spans="2:6" s="8" customFormat="1" ht="14.25" customHeight="1">
      <c r="B662" s="646"/>
      <c r="C662" s="97" t="s">
        <v>1125</v>
      </c>
      <c r="D662" s="98" t="s">
        <v>479</v>
      </c>
      <c r="E662" s="96">
        <v>3.2653160320420307</v>
      </c>
      <c r="F662" s="129">
        <f t="shared" si="31"/>
        <v>3.2653160320420307</v>
      </c>
    </row>
    <row r="663" spans="2:6" s="8" customFormat="1" ht="14.25" customHeight="1">
      <c r="B663" s="646"/>
      <c r="C663" s="97" t="s">
        <v>1126</v>
      </c>
      <c r="D663" s="98" t="s">
        <v>480</v>
      </c>
      <c r="E663" s="96">
        <v>3.2653160320420307</v>
      </c>
      <c r="F663" s="129">
        <f t="shared" si="31"/>
        <v>3.2653160320420307</v>
      </c>
    </row>
    <row r="664" spans="2:6" s="8" customFormat="1" ht="14.25" customHeight="1">
      <c r="B664" s="646"/>
      <c r="C664" s="97" t="s">
        <v>1127</v>
      </c>
      <c r="D664" s="98" t="s">
        <v>481</v>
      </c>
      <c r="E664" s="96">
        <v>4.1866500161866691</v>
      </c>
      <c r="F664" s="129">
        <f t="shared" si="31"/>
        <v>4.1866500161866691</v>
      </c>
    </row>
    <row r="665" spans="2:6" s="8" customFormat="1" ht="14.25" customHeight="1">
      <c r="B665" s="646"/>
      <c r="C665" s="97" t="s">
        <v>1128</v>
      </c>
      <c r="D665" s="98" t="s">
        <v>482</v>
      </c>
      <c r="E665" s="96">
        <v>4.9047485626523439</v>
      </c>
      <c r="F665" s="129">
        <f t="shared" si="31"/>
        <v>4.9047485626523439</v>
      </c>
    </row>
    <row r="666" spans="2:6" s="8" customFormat="1" ht="14.25" customHeight="1">
      <c r="B666" s="646"/>
      <c r="C666" s="97" t="s">
        <v>1129</v>
      </c>
      <c r="D666" s="98" t="s">
        <v>483</v>
      </c>
      <c r="E666" s="96">
        <v>4.9047485626523439</v>
      </c>
      <c r="F666" s="129">
        <f t="shared" si="31"/>
        <v>4.9047485626523439</v>
      </c>
    </row>
    <row r="667" spans="2:6" s="8" customFormat="1" ht="14.25" customHeight="1">
      <c r="B667" s="646"/>
      <c r="C667" s="97" t="s">
        <v>1130</v>
      </c>
      <c r="D667" s="98" t="s">
        <v>484</v>
      </c>
      <c r="E667" s="96">
        <v>5.9344747802257656</v>
      </c>
      <c r="F667" s="129">
        <f t="shared" si="31"/>
        <v>5.9344747802257656</v>
      </c>
    </row>
    <row r="668" spans="2:6" s="8" customFormat="1" ht="14.25" customHeight="1">
      <c r="B668" s="646"/>
      <c r="C668" s="97" t="s">
        <v>1131</v>
      </c>
      <c r="D668" s="98" t="s">
        <v>485</v>
      </c>
      <c r="E668" s="96">
        <v>5.9344747802257656</v>
      </c>
      <c r="F668" s="129">
        <f t="shared" si="31"/>
        <v>5.9344747802257656</v>
      </c>
    </row>
    <row r="669" spans="2:6" s="8" customFormat="1" ht="14.25" customHeight="1">
      <c r="B669" s="646"/>
      <c r="C669" s="97" t="s">
        <v>1132</v>
      </c>
      <c r="D669" s="98" t="s">
        <v>486</v>
      </c>
      <c r="E669" s="96">
        <v>5.9344747802257656</v>
      </c>
      <c r="F669" s="129">
        <f t="shared" si="31"/>
        <v>5.9344747802257656</v>
      </c>
    </row>
    <row r="670" spans="2:6" s="8" customFormat="1" ht="14.25" customHeight="1">
      <c r="B670" s="658"/>
      <c r="C670" s="97" t="s">
        <v>1133</v>
      </c>
      <c r="D670" s="98" t="s">
        <v>487</v>
      </c>
      <c r="E670" s="96">
        <v>8.942359257874438</v>
      </c>
      <c r="F670" s="129">
        <f t="shared" si="31"/>
        <v>8.942359257874438</v>
      </c>
    </row>
    <row r="671" spans="2:6" s="8" customFormat="1" ht="14.25" customHeight="1">
      <c r="B671" s="658"/>
      <c r="C671" s="97" t="s">
        <v>1134</v>
      </c>
      <c r="D671" s="98" t="s">
        <v>488</v>
      </c>
      <c r="E671" s="96">
        <v>8.942359257874438</v>
      </c>
      <c r="F671" s="129">
        <f t="shared" si="31"/>
        <v>8.942359257874438</v>
      </c>
    </row>
    <row r="672" spans="2:6" s="8" customFormat="1" ht="14.25" customHeight="1">
      <c r="B672" s="658"/>
      <c r="C672" s="97" t="s">
        <v>1135</v>
      </c>
      <c r="D672" s="98" t="s">
        <v>489</v>
      </c>
      <c r="E672" s="96">
        <v>11.814753443737139</v>
      </c>
      <c r="F672" s="129">
        <f t="shared" si="31"/>
        <v>11.814753443737139</v>
      </c>
    </row>
    <row r="673" spans="2:8" s="8" customFormat="1" ht="14.25" customHeight="1">
      <c r="B673" s="646"/>
      <c r="C673" s="97" t="s">
        <v>1136</v>
      </c>
      <c r="D673" s="98" t="s">
        <v>490</v>
      </c>
      <c r="E673" s="96">
        <v>12.492204902667021</v>
      </c>
      <c r="F673" s="129">
        <f t="shared" si="31"/>
        <v>12.492204902667021</v>
      </c>
    </row>
    <row r="674" spans="2:8" s="8" customFormat="1" ht="14.25" customHeight="1">
      <c r="B674" s="646"/>
      <c r="C674" s="97" t="s">
        <v>1137</v>
      </c>
      <c r="D674" s="98" t="s">
        <v>491</v>
      </c>
      <c r="E674" s="96">
        <v>12.492204902667021</v>
      </c>
      <c r="F674" s="129">
        <f t="shared" si="31"/>
        <v>12.492204902667021</v>
      </c>
    </row>
    <row r="675" spans="2:8" s="8" customFormat="1" ht="14.25" customHeight="1">
      <c r="B675" s="646"/>
      <c r="C675" s="97" t="s">
        <v>1138</v>
      </c>
      <c r="D675" s="98" t="s">
        <v>492</v>
      </c>
      <c r="E675" s="96">
        <v>17.234365115176196</v>
      </c>
      <c r="F675" s="129">
        <f t="shared" si="31"/>
        <v>17.234365115176196</v>
      </c>
      <c r="H675" s="15"/>
    </row>
    <row r="676" spans="2:8" s="8" customFormat="1" ht="14.25" customHeight="1">
      <c r="B676" s="646"/>
      <c r="C676" s="131" t="s">
        <v>1139</v>
      </c>
      <c r="D676" s="131" t="s">
        <v>493</v>
      </c>
      <c r="E676" s="829" t="s">
        <v>1459</v>
      </c>
      <c r="F676" s="817" t="s">
        <v>1459</v>
      </c>
    </row>
    <row r="677" spans="2:8" s="8" customFormat="1" ht="14.25" customHeight="1">
      <c r="B677" s="646"/>
      <c r="C677" s="131" t="s">
        <v>1140</v>
      </c>
      <c r="D677" s="131" t="s">
        <v>494</v>
      </c>
      <c r="E677" s="829" t="s">
        <v>1459</v>
      </c>
      <c r="F677" s="817" t="s">
        <v>1459</v>
      </c>
    </row>
    <row r="678" spans="2:8" s="8" customFormat="1" ht="14.25" customHeight="1">
      <c r="B678" s="646"/>
      <c r="C678" s="97" t="s">
        <v>1141</v>
      </c>
      <c r="D678" s="98" t="s">
        <v>495</v>
      </c>
      <c r="E678" s="96">
        <v>23.832742325153241</v>
      </c>
      <c r="F678" s="129">
        <f t="shared" si="31"/>
        <v>23.832742325153241</v>
      </c>
    </row>
    <row r="679" spans="2:8" s="8" customFormat="1" ht="14.25" customHeight="1">
      <c r="B679" s="646"/>
      <c r="C679" s="97" t="s">
        <v>1142</v>
      </c>
      <c r="D679" s="98" t="s">
        <v>496</v>
      </c>
      <c r="E679" s="96">
        <v>30.322727301701512</v>
      </c>
      <c r="F679" s="129">
        <f t="shared" si="31"/>
        <v>30.322727301701512</v>
      </c>
    </row>
    <row r="680" spans="2:8" s="8" customFormat="1" ht="14.25" customHeight="1">
      <c r="B680" s="646"/>
      <c r="C680" s="130" t="s">
        <v>1143</v>
      </c>
      <c r="D680" s="131" t="s">
        <v>497</v>
      </c>
      <c r="E680" s="829" t="s">
        <v>1459</v>
      </c>
      <c r="F680" s="817" t="s">
        <v>1459</v>
      </c>
    </row>
    <row r="681" spans="2:8" s="8" customFormat="1" ht="14.25" customHeight="1" thickBot="1">
      <c r="B681" s="647"/>
      <c r="C681" s="112"/>
      <c r="D681" s="113"/>
      <c r="E681" s="798"/>
      <c r="F681" s="650"/>
    </row>
    <row r="682" spans="2:8" s="8" customFormat="1" ht="9.9499999999999993" customHeight="1" thickBot="1">
      <c r="B682" s="651"/>
      <c r="C682" s="27"/>
      <c r="D682" s="109"/>
      <c r="E682" s="653"/>
      <c r="F682" s="653"/>
    </row>
    <row r="683" spans="2:8" s="8" customFormat="1" ht="14.25" customHeight="1">
      <c r="B683" s="258"/>
      <c r="C683" s="217"/>
      <c r="D683" s="218"/>
      <c r="E683" s="526"/>
      <c r="F683" s="527"/>
    </row>
    <row r="684" spans="2:8" s="8" customFormat="1" ht="14.25" customHeight="1">
      <c r="B684" s="658" t="s">
        <v>2240</v>
      </c>
      <c r="C684" s="644" t="s">
        <v>2327</v>
      </c>
      <c r="D684" s="106" t="s">
        <v>2156</v>
      </c>
      <c r="E684" s="127">
        <v>4.6399999999999997</v>
      </c>
      <c r="F684" s="128">
        <f>E684*(100-$F$5)/100</f>
        <v>4.6399999999999997</v>
      </c>
    </row>
    <row r="685" spans="2:8" s="8" customFormat="1" ht="14.25" customHeight="1">
      <c r="B685" s="2" t="s">
        <v>2233</v>
      </c>
      <c r="C685" s="644" t="s">
        <v>2157</v>
      </c>
      <c r="D685" s="106" t="s">
        <v>2158</v>
      </c>
      <c r="E685" s="127">
        <v>4.6399999999999997</v>
      </c>
      <c r="F685" s="128">
        <f t="shared" ref="F685:F691" si="32">E685*(100-$F$5)/100</f>
        <v>4.6399999999999997</v>
      </c>
    </row>
    <row r="686" spans="2:8" s="8" customFormat="1" ht="14.25" customHeight="1">
      <c r="B686" s="246"/>
      <c r="C686" s="644" t="s">
        <v>2159</v>
      </c>
      <c r="D686" s="106" t="s">
        <v>229</v>
      </c>
      <c r="E686" s="127">
        <v>4.6399999999999997</v>
      </c>
      <c r="F686" s="128">
        <f t="shared" si="32"/>
        <v>4.6399999999999997</v>
      </c>
    </row>
    <row r="687" spans="2:8" s="8" customFormat="1" ht="14.25" customHeight="1">
      <c r="B687" s="246"/>
      <c r="C687" s="644" t="s">
        <v>2160</v>
      </c>
      <c r="D687" s="106" t="s">
        <v>230</v>
      </c>
      <c r="E687" s="127">
        <v>4.6399999999999997</v>
      </c>
      <c r="F687" s="128">
        <f t="shared" si="32"/>
        <v>4.6399999999999997</v>
      </c>
    </row>
    <row r="688" spans="2:8" s="8" customFormat="1" ht="14.25" customHeight="1">
      <c r="B688" s="246"/>
      <c r="C688" s="644" t="s">
        <v>2161</v>
      </c>
      <c r="D688" s="106" t="s">
        <v>24</v>
      </c>
      <c r="E688" s="127">
        <v>4.6399999999999997</v>
      </c>
      <c r="F688" s="128">
        <f t="shared" si="32"/>
        <v>4.6399999999999997</v>
      </c>
    </row>
    <row r="689" spans="2:6" s="8" customFormat="1" ht="14.25" customHeight="1">
      <c r="B689" s="246"/>
      <c r="C689" s="644" t="s">
        <v>2162</v>
      </c>
      <c r="D689" s="106" t="s">
        <v>397</v>
      </c>
      <c r="E689" s="127">
        <v>4.6399999999999997</v>
      </c>
      <c r="F689" s="128">
        <f t="shared" si="32"/>
        <v>4.6399999999999997</v>
      </c>
    </row>
    <row r="690" spans="2:6" s="8" customFormat="1" ht="14.25" customHeight="1">
      <c r="B690" s="246"/>
      <c r="C690" s="644" t="s">
        <v>2163</v>
      </c>
      <c r="D690" s="106" t="s">
        <v>398</v>
      </c>
      <c r="E690" s="127">
        <v>4.6399999999999997</v>
      </c>
      <c r="F690" s="128">
        <f t="shared" si="32"/>
        <v>4.6399999999999997</v>
      </c>
    </row>
    <row r="691" spans="2:6" s="8" customFormat="1" ht="14.25" customHeight="1">
      <c r="B691" s="246"/>
      <c r="C691" s="644" t="s">
        <v>2164</v>
      </c>
      <c r="D691" s="106" t="s">
        <v>399</v>
      </c>
      <c r="E691" s="127">
        <v>4.6399999999999997</v>
      </c>
      <c r="F691" s="128">
        <f t="shared" si="32"/>
        <v>4.6399999999999997</v>
      </c>
    </row>
    <row r="692" spans="2:6" s="8" customFormat="1" ht="14.25" customHeight="1" thickBot="1">
      <c r="B692" s="256"/>
      <c r="C692" s="229"/>
      <c r="D692" s="230"/>
      <c r="E692" s="346"/>
      <c r="F692" s="303"/>
    </row>
    <row r="693" spans="2:6" s="8" customFormat="1" ht="9.9499999999999993" customHeight="1" thickBot="1">
      <c r="C693" s="27"/>
      <c r="D693" s="109"/>
      <c r="E693" s="593"/>
      <c r="F693" s="653"/>
    </row>
    <row r="694" spans="2:6" s="8" customFormat="1" ht="14.25" customHeight="1">
      <c r="B694" s="18"/>
      <c r="C694" s="101"/>
      <c r="D694" s="102"/>
      <c r="E694" s="656"/>
      <c r="F694" s="657"/>
    </row>
    <row r="695" spans="2:6" s="8" customFormat="1" ht="14.25" customHeight="1">
      <c r="B695" s="471"/>
      <c r="C695" s="105" t="s">
        <v>1147</v>
      </c>
      <c r="D695" s="106">
        <v>16</v>
      </c>
      <c r="E695" s="127">
        <v>3.3046476798517452</v>
      </c>
      <c r="F695" s="128">
        <f t="shared" ref="F695:F704" si="33">E695*(100-$F$5)/100</f>
        <v>3.3046476798517457</v>
      </c>
    </row>
    <row r="696" spans="2:6" s="8" customFormat="1" ht="14.25" customHeight="1">
      <c r="B696" s="658" t="s">
        <v>2234</v>
      </c>
      <c r="C696" s="97" t="s">
        <v>1148</v>
      </c>
      <c r="D696" s="98">
        <v>20</v>
      </c>
      <c r="E696" s="96">
        <v>2.8723941858626989</v>
      </c>
      <c r="F696" s="129">
        <f t="shared" si="33"/>
        <v>2.8723941858626989</v>
      </c>
    </row>
    <row r="697" spans="2:6" s="8" customFormat="1" ht="14.25" customHeight="1">
      <c r="B697" s="2" t="s">
        <v>2235</v>
      </c>
      <c r="C697" s="97" t="s">
        <v>1149</v>
      </c>
      <c r="D697" s="98">
        <v>25</v>
      </c>
      <c r="E697" s="96">
        <v>3.6392955461658461</v>
      </c>
      <c r="F697" s="129">
        <f t="shared" si="33"/>
        <v>3.6392955461658461</v>
      </c>
    </row>
    <row r="698" spans="2:6" s="8" customFormat="1" ht="14.25" customHeight="1">
      <c r="B698" s="65"/>
      <c r="C698" s="97" t="s">
        <v>1150</v>
      </c>
      <c r="D698" s="98">
        <v>32</v>
      </c>
      <c r="E698" s="96">
        <v>4.1691546678298392</v>
      </c>
      <c r="F698" s="129">
        <f t="shared" si="33"/>
        <v>4.1691546678298392</v>
      </c>
    </row>
    <row r="699" spans="2:6" s="8" customFormat="1" ht="14.25" customHeight="1">
      <c r="B699" s="1"/>
      <c r="C699" s="97" t="s">
        <v>1151</v>
      </c>
      <c r="D699" s="98">
        <v>40</v>
      </c>
      <c r="E699" s="96">
        <v>4.9918306725186703</v>
      </c>
      <c r="F699" s="129">
        <f t="shared" si="33"/>
        <v>4.9918306725186703</v>
      </c>
    </row>
    <row r="700" spans="2:6" s="8" customFormat="1" ht="14.25" customHeight="1">
      <c r="B700" s="646"/>
      <c r="C700" s="97" t="s">
        <v>1152</v>
      </c>
      <c r="D700" s="98">
        <v>50</v>
      </c>
      <c r="E700" s="96">
        <v>7.6829572641278974</v>
      </c>
      <c r="F700" s="129">
        <f t="shared" si="33"/>
        <v>7.6829572641278965</v>
      </c>
    </row>
    <row r="701" spans="2:6" s="8" customFormat="1" ht="14.25" customHeight="1">
      <c r="B701" s="646"/>
      <c r="C701" s="97" t="s">
        <v>1153</v>
      </c>
      <c r="D701" s="98">
        <v>63</v>
      </c>
      <c r="E701" s="96">
        <v>10.067323311615866</v>
      </c>
      <c r="F701" s="129">
        <f t="shared" si="33"/>
        <v>10.067323311615866</v>
      </c>
    </row>
    <row r="702" spans="2:6" s="8" customFormat="1" ht="14.25" customHeight="1">
      <c r="B702" s="646"/>
      <c r="C702" s="97" t="s">
        <v>1154</v>
      </c>
      <c r="D702" s="98">
        <v>75</v>
      </c>
      <c r="E702" s="96">
        <v>35.695772406837428</v>
      </c>
      <c r="F702" s="129">
        <f t="shared" si="33"/>
        <v>35.695772406837428</v>
      </c>
    </row>
    <row r="703" spans="2:6" s="8" customFormat="1" ht="14.25" customHeight="1">
      <c r="B703" s="646"/>
      <c r="C703" s="97" t="s">
        <v>1155</v>
      </c>
      <c r="D703" s="98">
        <v>90</v>
      </c>
      <c r="E703" s="96">
        <v>48.384504004580414</v>
      </c>
      <c r="F703" s="129">
        <f t="shared" si="33"/>
        <v>48.384504004580414</v>
      </c>
    </row>
    <row r="704" spans="2:6" s="8" customFormat="1" ht="14.25" customHeight="1">
      <c r="B704" s="646"/>
      <c r="C704" s="97" t="s">
        <v>1156</v>
      </c>
      <c r="D704" s="98">
        <v>110</v>
      </c>
      <c r="E704" s="96">
        <v>68.407601339040767</v>
      </c>
      <c r="F704" s="129">
        <f t="shared" si="33"/>
        <v>68.407601339040767</v>
      </c>
    </row>
    <row r="705" spans="2:6" s="8" customFormat="1" ht="14.25" customHeight="1" thickBot="1">
      <c r="B705" s="647"/>
      <c r="C705" s="112"/>
      <c r="D705" s="113"/>
      <c r="E705" s="649"/>
      <c r="F705" s="650"/>
    </row>
    <row r="706" spans="2:6" s="8" customFormat="1" ht="9.9499999999999993" customHeight="1" thickBot="1">
      <c r="B706" s="651"/>
      <c r="C706" s="27"/>
      <c r="D706" s="109"/>
      <c r="E706" s="593"/>
      <c r="F706" s="653"/>
    </row>
    <row r="707" spans="2:6" s="8" customFormat="1" ht="14.25" customHeight="1">
      <c r="B707" s="654"/>
      <c r="C707" s="101"/>
      <c r="D707" s="102"/>
      <c r="E707" s="656"/>
      <c r="F707" s="657"/>
    </row>
    <row r="708" spans="2:6" s="8" customFormat="1" ht="14.25" customHeight="1">
      <c r="B708" s="471"/>
      <c r="C708" s="105" t="s">
        <v>1157</v>
      </c>
      <c r="D708" s="106" t="s">
        <v>167</v>
      </c>
      <c r="E708" s="127">
        <v>4.1691546678298392</v>
      </c>
      <c r="F708" s="128">
        <f t="shared" ref="F708:F717" si="34">E708*(100-$F$5)/100</f>
        <v>4.1691546678298392</v>
      </c>
    </row>
    <row r="709" spans="2:6" s="8" customFormat="1" ht="14.25" customHeight="1">
      <c r="B709" s="658" t="s">
        <v>2234</v>
      </c>
      <c r="C709" s="97" t="s">
        <v>1158</v>
      </c>
      <c r="D709" s="98" t="s">
        <v>137</v>
      </c>
      <c r="E709" s="96">
        <v>3.1512674077911158</v>
      </c>
      <c r="F709" s="129">
        <f t="shared" si="34"/>
        <v>3.1512674077911158</v>
      </c>
    </row>
    <row r="710" spans="2:6" s="8" customFormat="1" ht="14.25" customHeight="1">
      <c r="B710" s="2" t="s">
        <v>2214</v>
      </c>
      <c r="C710" s="97" t="s">
        <v>1159</v>
      </c>
      <c r="D710" s="98" t="s">
        <v>19</v>
      </c>
      <c r="E710" s="96">
        <v>3.6811265294551099</v>
      </c>
      <c r="F710" s="129">
        <f t="shared" si="34"/>
        <v>3.6811265294551099</v>
      </c>
    </row>
    <row r="711" spans="2:6" s="8" customFormat="1" ht="14.25" customHeight="1">
      <c r="B711" s="65"/>
      <c r="C711" s="97" t="s">
        <v>1160</v>
      </c>
      <c r="D711" s="98" t="s">
        <v>22</v>
      </c>
      <c r="E711" s="96">
        <v>4.6014081618188856</v>
      </c>
      <c r="F711" s="129">
        <f t="shared" si="34"/>
        <v>4.6014081618188856</v>
      </c>
    </row>
    <row r="712" spans="2:6" s="8" customFormat="1" ht="14.25" customHeight="1">
      <c r="B712" s="65"/>
      <c r="C712" s="97" t="s">
        <v>1161</v>
      </c>
      <c r="D712" s="98" t="s">
        <v>23</v>
      </c>
      <c r="E712" s="96">
        <v>5.5774644385683461</v>
      </c>
      <c r="F712" s="129">
        <f t="shared" si="34"/>
        <v>5.5774644385683461</v>
      </c>
    </row>
    <row r="713" spans="2:6" s="8" customFormat="1" ht="14.25" customHeight="1">
      <c r="B713" s="65"/>
      <c r="C713" s="97" t="s">
        <v>1162</v>
      </c>
      <c r="D713" s="98" t="s">
        <v>25</v>
      </c>
      <c r="E713" s="96">
        <v>7.7387319085135813</v>
      </c>
      <c r="F713" s="129">
        <f t="shared" si="34"/>
        <v>7.7387319085135813</v>
      </c>
    </row>
    <row r="714" spans="2:6" s="8" customFormat="1" ht="14.25" customHeight="1">
      <c r="B714" s="65"/>
      <c r="C714" s="97" t="s">
        <v>1163</v>
      </c>
      <c r="D714" s="98" t="s">
        <v>26</v>
      </c>
      <c r="E714" s="96">
        <v>11.210703521522378</v>
      </c>
      <c r="F714" s="129">
        <f t="shared" si="34"/>
        <v>11.210703521522378</v>
      </c>
    </row>
    <row r="715" spans="2:6" s="8" customFormat="1" ht="14.25" customHeight="1">
      <c r="B715" s="1"/>
      <c r="C715" s="97" t="s">
        <v>1164</v>
      </c>
      <c r="D715" s="98" t="s">
        <v>139</v>
      </c>
      <c r="E715" s="96">
        <v>40.799152368127466</v>
      </c>
      <c r="F715" s="129">
        <f t="shared" si="34"/>
        <v>40.799152368127466</v>
      </c>
    </row>
    <row r="716" spans="2:6" s="8" customFormat="1" ht="14.25" customHeight="1">
      <c r="B716" s="646"/>
      <c r="C716" s="97" t="s">
        <v>1165</v>
      </c>
      <c r="D716" s="98" t="s">
        <v>140</v>
      </c>
      <c r="E716" s="96">
        <v>52.051686872939086</v>
      </c>
      <c r="F716" s="129">
        <f t="shared" si="34"/>
        <v>52.051686872939086</v>
      </c>
    </row>
    <row r="717" spans="2:6" s="8" customFormat="1" ht="14.25" customHeight="1">
      <c r="B717" s="646"/>
      <c r="C717" s="97" t="s">
        <v>1166</v>
      </c>
      <c r="D717" s="98" t="s">
        <v>141</v>
      </c>
      <c r="E717" s="96">
        <v>82.699853962872155</v>
      </c>
      <c r="F717" s="129">
        <f t="shared" si="34"/>
        <v>82.699853962872155</v>
      </c>
    </row>
    <row r="718" spans="2:6" s="8" customFormat="1" ht="14.25" customHeight="1" thickBot="1">
      <c r="B718" s="647"/>
      <c r="C718" s="112"/>
      <c r="D718" s="113"/>
      <c r="E718" s="649"/>
      <c r="F718" s="650"/>
    </row>
    <row r="719" spans="2:6" s="8" customFormat="1" ht="9.9499999999999993" customHeight="1" thickBot="1">
      <c r="B719" s="651"/>
      <c r="C719" s="27"/>
      <c r="D719" s="109"/>
      <c r="E719" s="593"/>
      <c r="F719" s="653"/>
    </row>
    <row r="720" spans="2:6" s="8" customFormat="1" ht="14.25" customHeight="1">
      <c r="B720" s="654"/>
      <c r="C720" s="101"/>
      <c r="D720" s="102"/>
      <c r="E720" s="656"/>
      <c r="F720" s="657"/>
    </row>
    <row r="721" spans="2:6" s="8" customFormat="1" ht="14.25" customHeight="1">
      <c r="B721" s="471"/>
      <c r="C721" s="105" t="s">
        <v>1167</v>
      </c>
      <c r="D721" s="106" t="s">
        <v>168</v>
      </c>
      <c r="E721" s="127">
        <v>4.7129574505902534</v>
      </c>
      <c r="F721" s="128">
        <f t="shared" ref="F721:F730" si="35">E721*(100-$F$5)/100</f>
        <v>4.7129574505902534</v>
      </c>
    </row>
    <row r="722" spans="2:6" s="8" customFormat="1" ht="14.25" customHeight="1">
      <c r="B722" s="658" t="s">
        <v>2234</v>
      </c>
      <c r="C722" s="97" t="s">
        <v>1168</v>
      </c>
      <c r="D722" s="98" t="s">
        <v>134</v>
      </c>
      <c r="E722" s="96">
        <v>3.7647884960336344</v>
      </c>
      <c r="F722" s="129">
        <f t="shared" si="35"/>
        <v>3.764788496033634</v>
      </c>
    </row>
    <row r="723" spans="2:6" s="8" customFormat="1" ht="14.25" customHeight="1">
      <c r="B723" s="658" t="s">
        <v>2236</v>
      </c>
      <c r="C723" s="97" t="s">
        <v>1169</v>
      </c>
      <c r="D723" s="98" t="s">
        <v>133</v>
      </c>
      <c r="E723" s="96">
        <v>4.7966194171687784</v>
      </c>
      <c r="F723" s="129">
        <f t="shared" si="35"/>
        <v>4.7966194171687784</v>
      </c>
    </row>
    <row r="724" spans="2:6" s="8" customFormat="1" ht="14.25" customHeight="1">
      <c r="B724" s="65"/>
      <c r="C724" s="97" t="s">
        <v>1170</v>
      </c>
      <c r="D724" s="98" t="s">
        <v>132</v>
      </c>
      <c r="E724" s="96">
        <v>5.8284503383039228</v>
      </c>
      <c r="F724" s="129">
        <f t="shared" si="35"/>
        <v>5.8284503383039228</v>
      </c>
    </row>
    <row r="725" spans="2:6" s="8" customFormat="1" ht="14.25" customHeight="1">
      <c r="B725" s="1"/>
      <c r="C725" s="97" t="s">
        <v>1171</v>
      </c>
      <c r="D725" s="98" t="s">
        <v>131</v>
      </c>
      <c r="E725" s="96">
        <v>8.0036614693455785</v>
      </c>
      <c r="F725" s="129">
        <f t="shared" si="35"/>
        <v>8.0036614693455785</v>
      </c>
    </row>
    <row r="726" spans="2:6" s="8" customFormat="1" ht="14.25" customHeight="1">
      <c r="B726" s="646"/>
      <c r="C726" s="97" t="s">
        <v>1172</v>
      </c>
      <c r="D726" s="98" t="s">
        <v>135</v>
      </c>
      <c r="E726" s="96">
        <v>11.224647182618797</v>
      </c>
      <c r="F726" s="129">
        <f t="shared" si="35"/>
        <v>11.224647182618799</v>
      </c>
    </row>
    <row r="727" spans="2:6" s="8" customFormat="1" ht="14.25" customHeight="1">
      <c r="B727" s="646"/>
      <c r="C727" s="97" t="s">
        <v>1173</v>
      </c>
      <c r="D727" s="98" t="s">
        <v>136</v>
      </c>
      <c r="E727" s="96">
        <v>15.672675072377052</v>
      </c>
      <c r="F727" s="129">
        <f t="shared" si="35"/>
        <v>15.672675072377052</v>
      </c>
    </row>
    <row r="728" spans="2:6" s="8" customFormat="1" ht="14.25" customHeight="1">
      <c r="B728" s="646"/>
      <c r="C728" s="97" t="s">
        <v>1174</v>
      </c>
      <c r="D728" s="98" t="s">
        <v>142</v>
      </c>
      <c r="E728" s="96">
        <v>44.675490152932468</v>
      </c>
      <c r="F728" s="129">
        <f t="shared" si="35"/>
        <v>44.675490152932468</v>
      </c>
    </row>
    <row r="729" spans="2:6" s="8" customFormat="1" ht="14.25" customHeight="1">
      <c r="B729" s="646"/>
      <c r="C729" s="97" t="s">
        <v>1175</v>
      </c>
      <c r="D729" s="98" t="s">
        <v>143</v>
      </c>
      <c r="E729" s="96">
        <v>60.571263802852251</v>
      </c>
      <c r="F729" s="129">
        <f>E729*(100-$F$5)/100</f>
        <v>60.571263802852258</v>
      </c>
    </row>
    <row r="730" spans="2:6" s="8" customFormat="1" ht="14.25" customHeight="1">
      <c r="B730" s="646"/>
      <c r="C730" s="97" t="s">
        <v>1176</v>
      </c>
      <c r="D730" s="98" t="s">
        <v>144</v>
      </c>
      <c r="E730" s="96">
        <v>93.018163174223588</v>
      </c>
      <c r="F730" s="129">
        <f t="shared" si="35"/>
        <v>93.018163174223588</v>
      </c>
    </row>
    <row r="731" spans="2:6" s="8" customFormat="1" ht="14.25" customHeight="1" thickBot="1">
      <c r="B731" s="647"/>
      <c r="C731" s="112"/>
      <c r="D731" s="113"/>
      <c r="E731" s="649"/>
      <c r="F731" s="650"/>
    </row>
    <row r="732" spans="2:6" s="8" customFormat="1" ht="9.9499999999999993" customHeight="1" thickBot="1">
      <c r="B732" s="651"/>
      <c r="C732" s="27"/>
      <c r="D732" s="109"/>
      <c r="E732" s="593"/>
      <c r="F732" s="653"/>
    </row>
    <row r="733" spans="2:6" s="8" customFormat="1" ht="14.25" customHeight="1">
      <c r="B733" s="654"/>
      <c r="C733" s="101"/>
      <c r="D733" s="102"/>
      <c r="E733" s="656"/>
      <c r="F733" s="657"/>
    </row>
    <row r="734" spans="2:6" s="8" customFormat="1" ht="14.25" customHeight="1">
      <c r="B734" s="850" t="s">
        <v>2234</v>
      </c>
      <c r="C734" s="739" t="s">
        <v>1177</v>
      </c>
      <c r="D734" s="831" t="s">
        <v>134</v>
      </c>
      <c r="E734" s="740">
        <v>4.2224194532181665</v>
      </c>
      <c r="F734" s="733">
        <f t="shared" ref="F734:F739" si="36">E734*(100-$F$5)/100</f>
        <v>4.2224194532181665</v>
      </c>
    </row>
    <row r="735" spans="2:6" s="8" customFormat="1" ht="14.25" customHeight="1">
      <c r="B735" s="658" t="s">
        <v>2237</v>
      </c>
      <c r="C735" s="832" t="s">
        <v>1178</v>
      </c>
      <c r="D735" s="833" t="s">
        <v>133</v>
      </c>
      <c r="E735" s="772">
        <v>4.8543461741079605</v>
      </c>
      <c r="F735" s="764">
        <f t="shared" si="36"/>
        <v>4.8543461741079605</v>
      </c>
    </row>
    <row r="736" spans="2:6" s="8" customFormat="1" ht="14.25" customHeight="1">
      <c r="B736" s="658"/>
      <c r="C736" s="832" t="s">
        <v>1179</v>
      </c>
      <c r="D736" s="833" t="s">
        <v>132</v>
      </c>
      <c r="E736" s="772">
        <v>6.0607517321702957</v>
      </c>
      <c r="F736" s="764">
        <f t="shared" si="36"/>
        <v>6.0607517321702957</v>
      </c>
    </row>
    <row r="737" spans="2:6" s="8" customFormat="1" ht="14.25" customHeight="1">
      <c r="B737" s="1"/>
      <c r="C737" s="832" t="s">
        <v>1180</v>
      </c>
      <c r="D737" s="833" t="s">
        <v>131</v>
      </c>
      <c r="E737" s="772">
        <v>7.2097094065153717</v>
      </c>
      <c r="F737" s="764">
        <f t="shared" si="36"/>
        <v>7.2097094065153717</v>
      </c>
    </row>
    <row r="738" spans="2:6" s="8" customFormat="1" ht="14.25" customHeight="1">
      <c r="B738" s="646"/>
      <c r="C738" s="832" t="s">
        <v>1181</v>
      </c>
      <c r="D738" s="833" t="s">
        <v>135</v>
      </c>
      <c r="E738" s="772">
        <v>8.4448389064363329</v>
      </c>
      <c r="F738" s="764">
        <f t="shared" si="36"/>
        <v>8.4448389064363329</v>
      </c>
    </row>
    <row r="739" spans="2:6" s="8" customFormat="1" ht="14.25" customHeight="1" thickBot="1">
      <c r="B739" s="647"/>
      <c r="C739" s="834" t="s">
        <v>1182</v>
      </c>
      <c r="D739" s="835" t="s">
        <v>136</v>
      </c>
      <c r="E739" s="868">
        <v>13.686958295635762</v>
      </c>
      <c r="F739" s="869">
        <f t="shared" si="36"/>
        <v>13.686958295635762</v>
      </c>
    </row>
    <row r="740" spans="2:6" s="8" customFormat="1" ht="14.25" customHeight="1">
      <c r="B740" s="654"/>
      <c r="C740" s="750"/>
      <c r="D740" s="837"/>
      <c r="E740" s="752"/>
      <c r="F740" s="753"/>
    </row>
    <row r="741" spans="2:6" s="8" customFormat="1" ht="14.25" customHeight="1">
      <c r="B741" s="471"/>
      <c r="C741" s="105" t="s">
        <v>1183</v>
      </c>
      <c r="D741" s="106" t="s">
        <v>167</v>
      </c>
      <c r="E741" s="127">
        <v>4.91</v>
      </c>
      <c r="F741" s="733">
        <f t="shared" ref="F741" si="37">E741*(100-$F$5)/100</f>
        <v>4.91</v>
      </c>
    </row>
    <row r="742" spans="2:6" s="8" customFormat="1" ht="14.25" customHeight="1">
      <c r="B742" s="850" t="s">
        <v>2234</v>
      </c>
      <c r="C742" s="97" t="s">
        <v>1184</v>
      </c>
      <c r="D742" s="98" t="s">
        <v>137</v>
      </c>
      <c r="E742" s="96">
        <v>3.583520901780163</v>
      </c>
      <c r="F742" s="764">
        <f t="shared" ref="F742:F750" si="38">E742*(100-$F$5)/100</f>
        <v>3.583520901780163</v>
      </c>
    </row>
    <row r="743" spans="2:6" s="8" customFormat="1" ht="14.25" customHeight="1">
      <c r="B743" s="797" t="s">
        <v>2225</v>
      </c>
      <c r="C743" s="97" t="s">
        <v>1185</v>
      </c>
      <c r="D743" s="98" t="s">
        <v>19</v>
      </c>
      <c r="E743" s="96">
        <v>4.1133800234441562</v>
      </c>
      <c r="F743" s="764">
        <f t="shared" si="38"/>
        <v>4.1133800234441562</v>
      </c>
    </row>
    <row r="744" spans="2:6" s="8" customFormat="1" ht="14.25" customHeight="1">
      <c r="B744" s="65"/>
      <c r="C744" s="97" t="s">
        <v>1186</v>
      </c>
      <c r="D744" s="98" t="s">
        <v>22</v>
      </c>
      <c r="E744" s="96">
        <v>5.1173236223864578</v>
      </c>
      <c r="F744" s="764">
        <f t="shared" si="38"/>
        <v>5.1173236223864578</v>
      </c>
    </row>
    <row r="745" spans="2:6" s="8" customFormat="1" ht="14.25" customHeight="1">
      <c r="B745" s="1"/>
      <c r="C745" s="97" t="s">
        <v>1187</v>
      </c>
      <c r="D745" s="98" t="s">
        <v>23</v>
      </c>
      <c r="E745" s="96">
        <v>6.0794362380394986</v>
      </c>
      <c r="F745" s="764">
        <f t="shared" si="38"/>
        <v>6.0794362380394986</v>
      </c>
    </row>
    <row r="746" spans="2:6" s="8" customFormat="1" ht="14.25" customHeight="1">
      <c r="B746" s="646"/>
      <c r="C746" s="97" t="s">
        <v>1188</v>
      </c>
      <c r="D746" s="98" t="s">
        <v>25</v>
      </c>
      <c r="E746" s="96">
        <v>7.9199995027670509</v>
      </c>
      <c r="F746" s="764">
        <f t="shared" si="38"/>
        <v>7.9199995027670518</v>
      </c>
    </row>
    <row r="747" spans="2:6" s="8" customFormat="1" ht="14.25" customHeight="1">
      <c r="B747" s="646"/>
      <c r="C747" s="97" t="s">
        <v>1189</v>
      </c>
      <c r="D747" s="98" t="s">
        <v>26</v>
      </c>
      <c r="E747" s="96">
        <v>11.559295048932899</v>
      </c>
      <c r="F747" s="764">
        <f t="shared" si="38"/>
        <v>11.559295048932899</v>
      </c>
    </row>
    <row r="748" spans="2:6" s="8" customFormat="1" ht="14.25" customHeight="1">
      <c r="B748" s="646"/>
      <c r="C748" s="97" t="s">
        <v>1190</v>
      </c>
      <c r="D748" s="98" t="s">
        <v>139</v>
      </c>
      <c r="E748" s="96">
        <v>39.627884836028109</v>
      </c>
      <c r="F748" s="764">
        <f t="shared" si="38"/>
        <v>39.627884836028109</v>
      </c>
    </row>
    <row r="749" spans="2:6" s="8" customFormat="1" ht="14.25" customHeight="1">
      <c r="B749" s="646"/>
      <c r="C749" s="97" t="s">
        <v>1191</v>
      </c>
      <c r="D749" s="98" t="s">
        <v>140</v>
      </c>
      <c r="E749" s="96">
        <v>52.051686872939086</v>
      </c>
      <c r="F749" s="764">
        <f t="shared" si="38"/>
        <v>52.051686872939086</v>
      </c>
    </row>
    <row r="750" spans="2:6" s="8" customFormat="1" ht="14.25" customHeight="1">
      <c r="B750" s="646"/>
      <c r="C750" s="97" t="s">
        <v>1192</v>
      </c>
      <c r="D750" s="98" t="s">
        <v>141</v>
      </c>
      <c r="E750" s="96">
        <v>82.699853962872155</v>
      </c>
      <c r="F750" s="764">
        <f t="shared" si="38"/>
        <v>82.699853962872155</v>
      </c>
    </row>
    <row r="751" spans="2:6" s="8" customFormat="1" ht="14.25" customHeight="1" thickBot="1">
      <c r="B751" s="647"/>
      <c r="C751" s="112"/>
      <c r="D751" s="113"/>
      <c r="E751" s="649"/>
      <c r="F751" s="650"/>
    </row>
    <row r="752" spans="2:6" s="8" customFormat="1" ht="9.9499999999999993" customHeight="1" thickBot="1">
      <c r="B752" s="651"/>
      <c r="C752" s="27"/>
      <c r="D752" s="109"/>
      <c r="E752" s="593"/>
      <c r="F752" s="653"/>
    </row>
    <row r="753" spans="2:6" s="8" customFormat="1" ht="14.25" customHeight="1">
      <c r="B753" s="654"/>
      <c r="C753" s="750"/>
      <c r="D753" s="837"/>
      <c r="E753" s="752"/>
      <c r="F753" s="753"/>
    </row>
    <row r="754" spans="2:6" s="8" customFormat="1" ht="14.25" customHeight="1">
      <c r="B754" s="850" t="s">
        <v>2245</v>
      </c>
      <c r="C754" s="737"/>
      <c r="D754" s="762"/>
      <c r="E754" s="738"/>
      <c r="F754" s="741"/>
    </row>
    <row r="755" spans="2:6" s="8" customFormat="1" ht="14.25" customHeight="1">
      <c r="B755" s="797" t="s">
        <v>2238</v>
      </c>
      <c r="C755" s="105" t="s">
        <v>2165</v>
      </c>
      <c r="D755" s="106" t="s">
        <v>2166</v>
      </c>
      <c r="E755" s="127">
        <v>8.64</v>
      </c>
      <c r="F755" s="733">
        <f t="shared" ref="F755:F757" si="39">E755*(100-$F$5)/100</f>
        <v>8.64</v>
      </c>
    </row>
    <row r="756" spans="2:6" s="8" customFormat="1" ht="14.25" customHeight="1">
      <c r="B756" s="797"/>
      <c r="C756" s="97" t="s">
        <v>2167</v>
      </c>
      <c r="D756" s="98" t="s">
        <v>2168</v>
      </c>
      <c r="E756" s="96">
        <v>11.82</v>
      </c>
      <c r="F756" s="764">
        <f t="shared" si="39"/>
        <v>11.82</v>
      </c>
    </row>
    <row r="757" spans="2:6" s="8" customFormat="1" ht="14.25" customHeight="1">
      <c r="B757" s="797"/>
      <c r="C757" s="97" t="s">
        <v>2169</v>
      </c>
      <c r="D757" s="98" t="s">
        <v>26</v>
      </c>
      <c r="E757" s="96">
        <v>13.28</v>
      </c>
      <c r="F757" s="764">
        <f t="shared" si="39"/>
        <v>13.28</v>
      </c>
    </row>
    <row r="758" spans="2:6" s="8" customFormat="1" ht="14.25" customHeight="1" thickBot="1">
      <c r="B758" s="838"/>
      <c r="C758" s="112"/>
      <c r="D758" s="113"/>
      <c r="E758" s="649"/>
      <c r="F758" s="745"/>
    </row>
    <row r="759" spans="2:6" s="8" customFormat="1" ht="9.9499999999999993" customHeight="1" thickBot="1">
      <c r="B759" s="651"/>
      <c r="C759" s="27"/>
      <c r="D759" s="109"/>
      <c r="E759" s="593"/>
      <c r="F759" s="653"/>
    </row>
    <row r="760" spans="2:6" s="8" customFormat="1" ht="14.25" customHeight="1">
      <c r="B760" s="191"/>
      <c r="C760" s="217"/>
      <c r="D760" s="218"/>
      <c r="E760" s="526"/>
      <c r="F760" s="527"/>
    </row>
    <row r="761" spans="2:6" s="8" customFormat="1" ht="14.25" customHeight="1">
      <c r="B761" s="197" t="s">
        <v>2243</v>
      </c>
      <c r="C761" s="222"/>
      <c r="D761" s="223"/>
      <c r="E761" s="343"/>
      <c r="F761" s="308"/>
    </row>
    <row r="762" spans="2:6" s="8" customFormat="1" ht="14.25" customHeight="1">
      <c r="B762" s="840" t="s">
        <v>2244</v>
      </c>
      <c r="C762" s="105" t="s">
        <v>2170</v>
      </c>
      <c r="D762" s="106" t="s">
        <v>2171</v>
      </c>
      <c r="E762" s="127">
        <v>17.61</v>
      </c>
      <c r="F762" s="733">
        <f t="shared" ref="F762:F763" si="40">E762*(100-$F$5)/100</f>
        <v>17.61</v>
      </c>
    </row>
    <row r="763" spans="2:6" s="8" customFormat="1" ht="14.25" customHeight="1">
      <c r="B763" s="840"/>
      <c r="C763" s="97" t="s">
        <v>2172</v>
      </c>
      <c r="D763" s="98" t="s">
        <v>2173</v>
      </c>
      <c r="E763" s="96">
        <v>24.82</v>
      </c>
      <c r="F763" s="764">
        <f t="shared" si="40"/>
        <v>24.82</v>
      </c>
    </row>
    <row r="764" spans="2:6" s="8" customFormat="1" ht="14.25" customHeight="1">
      <c r="B764" s="192"/>
      <c r="C764" s="222"/>
      <c r="D764" s="223"/>
      <c r="E764" s="343"/>
      <c r="F764" s="308"/>
    </row>
    <row r="765" spans="2:6" s="8" customFormat="1" ht="14.25" customHeight="1" thickBot="1">
      <c r="B765" s="228"/>
      <c r="C765" s="229"/>
      <c r="D765" s="230"/>
      <c r="E765" s="346"/>
      <c r="F765" s="303"/>
    </row>
    <row r="766" spans="2:6" s="8" customFormat="1" ht="9.9499999999999993" customHeight="1" thickBot="1">
      <c r="B766" s="651"/>
      <c r="C766" s="27"/>
      <c r="D766" s="109"/>
      <c r="E766" s="593"/>
      <c r="F766" s="653"/>
    </row>
    <row r="767" spans="2:6" s="8" customFormat="1" ht="9.9499999999999993" customHeight="1">
      <c r="B767" s="191"/>
      <c r="C767" s="217"/>
      <c r="D767" s="218"/>
      <c r="E767" s="526"/>
      <c r="F767" s="527"/>
    </row>
    <row r="768" spans="2:6" s="8" customFormat="1" ht="14.25" customHeight="1">
      <c r="B768" s="658" t="s">
        <v>2241</v>
      </c>
      <c r="C768" s="105" t="s">
        <v>2352</v>
      </c>
      <c r="D768" s="106" t="s">
        <v>137</v>
      </c>
      <c r="E768" s="127">
        <v>33.777000000000001</v>
      </c>
      <c r="F768" s="733">
        <f t="shared" ref="F768:F773" si="41">E768*(100-$F$5)/100</f>
        <v>33.777000000000001</v>
      </c>
    </row>
    <row r="769" spans="2:6" s="8" customFormat="1" ht="14.25" customHeight="1">
      <c r="B769" s="797" t="s">
        <v>2239</v>
      </c>
      <c r="C769" s="105" t="s">
        <v>2353</v>
      </c>
      <c r="D769" s="106" t="s">
        <v>19</v>
      </c>
      <c r="E769" s="127">
        <v>39.312000000000005</v>
      </c>
      <c r="F769" s="733">
        <f t="shared" si="41"/>
        <v>39.312000000000005</v>
      </c>
    </row>
    <row r="770" spans="2:6" s="8" customFormat="1" ht="14.25" customHeight="1">
      <c r="B770" s="839"/>
      <c r="C770" s="105" t="s">
        <v>2354</v>
      </c>
      <c r="D770" s="106" t="s">
        <v>22</v>
      </c>
      <c r="E770" s="127">
        <v>52.677</v>
      </c>
      <c r="F770" s="733">
        <f t="shared" si="41"/>
        <v>52.677</v>
      </c>
    </row>
    <row r="771" spans="2:6" s="8" customFormat="1" ht="14.25" customHeight="1">
      <c r="B771" s="839"/>
      <c r="C771" s="105" t="s">
        <v>2355</v>
      </c>
      <c r="D771" s="106" t="s">
        <v>23</v>
      </c>
      <c r="E771" s="127">
        <v>69.012</v>
      </c>
      <c r="F771" s="733">
        <f t="shared" si="41"/>
        <v>69.012</v>
      </c>
    </row>
    <row r="772" spans="2:6" s="8" customFormat="1" ht="14.25" customHeight="1">
      <c r="B772" s="202"/>
      <c r="C772" s="105" t="s">
        <v>2356</v>
      </c>
      <c r="D772" s="106" t="s">
        <v>25</v>
      </c>
      <c r="E772" s="127">
        <v>93.123000000000005</v>
      </c>
      <c r="F772" s="733">
        <f t="shared" si="41"/>
        <v>93.123000000000005</v>
      </c>
    </row>
    <row r="773" spans="2:6" s="8" customFormat="1" ht="14.25" customHeight="1">
      <c r="B773" s="202"/>
      <c r="C773" s="105" t="s">
        <v>2357</v>
      </c>
      <c r="D773" s="106" t="s">
        <v>26</v>
      </c>
      <c r="E773" s="127">
        <v>149.44500000000002</v>
      </c>
      <c r="F773" s="733">
        <f t="shared" si="41"/>
        <v>149.44500000000002</v>
      </c>
    </row>
    <row r="774" spans="2:6" s="8" customFormat="1" ht="9.9499999999999993" customHeight="1" thickBot="1">
      <c r="B774" s="228"/>
      <c r="C774" s="229"/>
      <c r="D774" s="230"/>
      <c r="E774" s="346"/>
      <c r="F774" s="303"/>
    </row>
    <row r="775" spans="2:6" s="8" customFormat="1" ht="9.9499999999999993" customHeight="1" thickBot="1">
      <c r="B775" s="616"/>
      <c r="C775" s="222"/>
      <c r="D775" s="223"/>
      <c r="E775" s="343"/>
      <c r="F775" s="307"/>
    </row>
    <row r="776" spans="2:6" s="8" customFormat="1" ht="9.9499999999999993" customHeight="1">
      <c r="B776" s="191"/>
      <c r="C776" s="217"/>
      <c r="D776" s="218"/>
      <c r="E776" s="526"/>
      <c r="F776" s="527"/>
    </row>
    <row r="777" spans="2:6" s="8" customFormat="1" ht="14.25" customHeight="1">
      <c r="B777" s="658" t="s">
        <v>2242</v>
      </c>
      <c r="C777" s="105" t="s">
        <v>2358</v>
      </c>
      <c r="D777" s="106" t="s">
        <v>137</v>
      </c>
      <c r="E777" s="127">
        <v>36.119999999999997</v>
      </c>
      <c r="F777" s="733">
        <f t="shared" ref="F777:F782" si="42">E777*(100-$F$5)/100</f>
        <v>36.119999999999997</v>
      </c>
    </row>
    <row r="778" spans="2:6" s="8" customFormat="1" ht="14.25" customHeight="1">
      <c r="B778" s="797" t="s">
        <v>2214</v>
      </c>
      <c r="C778" s="105" t="s">
        <v>2359</v>
      </c>
      <c r="D778" s="106" t="s">
        <v>19</v>
      </c>
      <c r="E778" s="127">
        <v>39.450000000000003</v>
      </c>
      <c r="F778" s="733">
        <f t="shared" si="42"/>
        <v>39.450000000000003</v>
      </c>
    </row>
    <row r="779" spans="2:6" s="8" customFormat="1" ht="14.25" customHeight="1">
      <c r="B779" s="839"/>
      <c r="C779" s="105" t="s">
        <v>2360</v>
      </c>
      <c r="D779" s="106" t="s">
        <v>22</v>
      </c>
      <c r="E779" s="127">
        <v>56.280000000000015</v>
      </c>
      <c r="F779" s="733">
        <f t="shared" si="42"/>
        <v>56.280000000000015</v>
      </c>
    </row>
    <row r="780" spans="2:6" s="8" customFormat="1" ht="14.25" customHeight="1">
      <c r="B780" s="202"/>
      <c r="C780" s="105" t="s">
        <v>2361</v>
      </c>
      <c r="D780" s="106" t="s">
        <v>23</v>
      </c>
      <c r="E780" s="127">
        <v>85.260000000000019</v>
      </c>
      <c r="F780" s="733">
        <f t="shared" si="42"/>
        <v>85.260000000000019</v>
      </c>
    </row>
    <row r="781" spans="2:6" s="8" customFormat="1" ht="14.25" customHeight="1">
      <c r="B781" s="202"/>
      <c r="C781" s="105" t="s">
        <v>2362</v>
      </c>
      <c r="D781" s="106" t="s">
        <v>25</v>
      </c>
      <c r="E781" s="127">
        <v>89.160000000000011</v>
      </c>
      <c r="F781" s="733">
        <f t="shared" si="42"/>
        <v>89.160000000000025</v>
      </c>
    </row>
    <row r="782" spans="2:6" s="8" customFormat="1" ht="14.25" customHeight="1">
      <c r="B782" s="202"/>
      <c r="C782" s="105" t="s">
        <v>2363</v>
      </c>
      <c r="D782" s="106" t="s">
        <v>26</v>
      </c>
      <c r="E782" s="127">
        <v>123.90000000000002</v>
      </c>
      <c r="F782" s="733">
        <f t="shared" si="42"/>
        <v>123.90000000000002</v>
      </c>
    </row>
    <row r="783" spans="2:6" s="8" customFormat="1" ht="9.9499999999999993" customHeight="1" thickBot="1">
      <c r="B783" s="228"/>
      <c r="C783" s="229"/>
      <c r="D783" s="230"/>
      <c r="E783" s="346"/>
      <c r="F783" s="303"/>
    </row>
    <row r="784" spans="2:6" s="8" customFormat="1" ht="9.9499999999999993" customHeight="1" thickBot="1">
      <c r="B784" s="616"/>
      <c r="C784" s="222"/>
      <c r="D784" s="223"/>
      <c r="E784" s="343"/>
      <c r="F784" s="307"/>
    </row>
    <row r="785" spans="2:6" s="8" customFormat="1" ht="9.9499999999999993" customHeight="1">
      <c r="B785" s="191"/>
      <c r="C785" s="217"/>
      <c r="D785" s="218"/>
      <c r="E785" s="526"/>
      <c r="F785" s="527"/>
    </row>
    <row r="786" spans="2:6" s="8" customFormat="1" ht="14.25" customHeight="1">
      <c r="B786" s="197" t="s">
        <v>2243</v>
      </c>
      <c r="C786" s="222"/>
      <c r="D786" s="223"/>
      <c r="E786" s="343"/>
      <c r="F786" s="308"/>
    </row>
    <row r="787" spans="2:6" s="8" customFormat="1" ht="14.25" customHeight="1">
      <c r="B787" s="840" t="s">
        <v>2244</v>
      </c>
      <c r="C787" s="105" t="s">
        <v>2170</v>
      </c>
      <c r="D787" s="106" t="s">
        <v>2171</v>
      </c>
      <c r="E787" s="127">
        <v>17.61</v>
      </c>
      <c r="F787" s="733">
        <f t="shared" ref="F787:F788" si="43">E787*(100-$F$5)/100</f>
        <v>17.61</v>
      </c>
    </row>
    <row r="788" spans="2:6" s="8" customFormat="1" ht="14.25" customHeight="1">
      <c r="B788" s="840"/>
      <c r="C788" s="97" t="s">
        <v>2172</v>
      </c>
      <c r="D788" s="98" t="s">
        <v>2173</v>
      </c>
      <c r="E788" s="96">
        <v>24.82</v>
      </c>
      <c r="F788" s="764">
        <f t="shared" si="43"/>
        <v>24.82</v>
      </c>
    </row>
    <row r="789" spans="2:6" s="8" customFormat="1" ht="14.25" customHeight="1">
      <c r="B789" s="192"/>
      <c r="C789" s="222"/>
      <c r="D789" s="223"/>
      <c r="E789" s="343"/>
      <c r="F789" s="308"/>
    </row>
    <row r="790" spans="2:6" s="8" customFormat="1" ht="9.9499999999999993" customHeight="1" thickBot="1">
      <c r="B790" s="228"/>
      <c r="C790" s="229"/>
      <c r="D790" s="230"/>
      <c r="E790" s="346"/>
      <c r="F790" s="303"/>
    </row>
    <row r="791" spans="2:6" s="8" customFormat="1" ht="9.9499999999999993" customHeight="1" thickBot="1">
      <c r="B791" s="616"/>
      <c r="C791" s="222"/>
      <c r="D791" s="223"/>
      <c r="E791" s="343"/>
      <c r="F791" s="307"/>
    </row>
    <row r="792" spans="2:6" s="8" customFormat="1" ht="14.25" customHeight="1">
      <c r="B792" s="191"/>
      <c r="C792" s="217"/>
      <c r="D792" s="218"/>
      <c r="E792" s="526"/>
      <c r="F792" s="527"/>
    </row>
    <row r="793" spans="2:6" s="8" customFormat="1" ht="14.25" customHeight="1">
      <c r="B793" s="197" t="s">
        <v>2432</v>
      </c>
      <c r="C793" s="222"/>
      <c r="D793" s="223"/>
      <c r="E793" s="343"/>
      <c r="F793" s="308"/>
    </row>
    <row r="794" spans="2:6" s="8" customFormat="1" ht="14.25" customHeight="1">
      <c r="B794" s="797" t="s">
        <v>2239</v>
      </c>
      <c r="C794" s="105" t="s">
        <v>2429</v>
      </c>
      <c r="D794" s="106" t="s">
        <v>137</v>
      </c>
      <c r="E794" s="127">
        <v>203.7</v>
      </c>
      <c r="F794" s="733">
        <f t="shared" ref="F794:F796" si="44">E794*(100-$F$5)/100</f>
        <v>203.7</v>
      </c>
    </row>
    <row r="795" spans="2:6" s="8" customFormat="1" ht="14.25" customHeight="1">
      <c r="B795" s="797"/>
      <c r="C795" s="105" t="s">
        <v>2430</v>
      </c>
      <c r="D795" s="106" t="s">
        <v>155</v>
      </c>
      <c r="E795" s="127">
        <v>213.9</v>
      </c>
      <c r="F795" s="733">
        <f t="shared" si="44"/>
        <v>213.9</v>
      </c>
    </row>
    <row r="796" spans="2:6" s="8" customFormat="1" ht="14.25" customHeight="1">
      <c r="B796" s="840"/>
      <c r="C796" s="97" t="s">
        <v>2431</v>
      </c>
      <c r="D796" s="106" t="s">
        <v>19</v>
      </c>
      <c r="E796" s="96">
        <v>326.3</v>
      </c>
      <c r="F796" s="764">
        <f t="shared" si="44"/>
        <v>326.3</v>
      </c>
    </row>
    <row r="797" spans="2:6" s="8" customFormat="1" ht="14.25" customHeight="1">
      <c r="B797" s="192"/>
      <c r="C797" s="150"/>
      <c r="D797" s="30"/>
      <c r="E797" s="95"/>
      <c r="F797" s="741"/>
    </row>
    <row r="798" spans="2:6" s="8" customFormat="1" ht="14.25" customHeight="1">
      <c r="B798" s="202"/>
      <c r="C798" s="222"/>
      <c r="D798" s="223"/>
      <c r="E798" s="343"/>
      <c r="F798" s="308"/>
    </row>
    <row r="799" spans="2:6" s="8" customFormat="1" ht="9.9499999999999993" customHeight="1" thickBot="1">
      <c r="B799" s="228"/>
      <c r="C799" s="229"/>
      <c r="D799" s="230"/>
      <c r="E799" s="346"/>
      <c r="F799" s="303"/>
    </row>
    <row r="800" spans="2:6" s="8" customFormat="1" ht="14.25" customHeight="1">
      <c r="B800" s="654"/>
      <c r="C800" s="101"/>
      <c r="D800" s="102"/>
      <c r="E800" s="656"/>
      <c r="F800" s="657"/>
    </row>
    <row r="801" spans="2:6" s="8" customFormat="1" ht="14.25" customHeight="1">
      <c r="B801" s="658" t="s">
        <v>2247</v>
      </c>
      <c r="C801" s="739" t="s">
        <v>1193</v>
      </c>
      <c r="D801" s="831" t="s">
        <v>499</v>
      </c>
      <c r="E801" s="740">
        <v>7.36</v>
      </c>
      <c r="F801" s="733">
        <f t="shared" ref="F801:F806" si="45">E801*(100-$F$5)/100</f>
        <v>7.36</v>
      </c>
    </row>
    <row r="802" spans="2:6" s="8" customFormat="1" ht="14.25" customHeight="1">
      <c r="B802" s="658"/>
      <c r="C802" s="832" t="s">
        <v>1194</v>
      </c>
      <c r="D802" s="833" t="s">
        <v>1626</v>
      </c>
      <c r="E802" s="772">
        <v>8.2799999999999994</v>
      </c>
      <c r="F802" s="764">
        <f t="shared" si="45"/>
        <v>8.2799999999999994</v>
      </c>
    </row>
    <row r="803" spans="2:6" s="8" customFormat="1" ht="14.25" customHeight="1">
      <c r="B803" s="646"/>
      <c r="C803" s="832" t="s">
        <v>1195</v>
      </c>
      <c r="D803" s="833" t="s">
        <v>1627</v>
      </c>
      <c r="E803" s="772">
        <v>9.1999999999999993</v>
      </c>
      <c r="F803" s="764">
        <f t="shared" si="45"/>
        <v>9.1999999999999993</v>
      </c>
    </row>
    <row r="804" spans="2:6" s="8" customFormat="1" ht="14.25" customHeight="1">
      <c r="B804" s="646"/>
      <c r="C804" s="832" t="s">
        <v>1196</v>
      </c>
      <c r="D804" s="833" t="s">
        <v>1628</v>
      </c>
      <c r="E804" s="772">
        <v>9.81</v>
      </c>
      <c r="F804" s="764">
        <f t="shared" si="45"/>
        <v>9.81</v>
      </c>
    </row>
    <row r="805" spans="2:6" s="8" customFormat="1" ht="14.25" customHeight="1">
      <c r="B805" s="646"/>
      <c r="C805" s="832" t="s">
        <v>1197</v>
      </c>
      <c r="D805" s="833" t="s">
        <v>1629</v>
      </c>
      <c r="E805" s="772">
        <v>16.86</v>
      </c>
      <c r="F805" s="764">
        <f t="shared" si="45"/>
        <v>16.86</v>
      </c>
    </row>
    <row r="806" spans="2:6" s="8" customFormat="1" ht="14.25" customHeight="1">
      <c r="B806" s="646"/>
      <c r="C806" s="832" t="s">
        <v>1198</v>
      </c>
      <c r="D806" s="833" t="s">
        <v>500</v>
      </c>
      <c r="E806" s="772">
        <v>19.010000000000002</v>
      </c>
      <c r="F806" s="764">
        <f t="shared" si="45"/>
        <v>19.010000000000002</v>
      </c>
    </row>
    <row r="807" spans="2:6" s="8" customFormat="1" ht="14.25" customHeight="1" thickBot="1">
      <c r="B807" s="647"/>
      <c r="C807" s="742"/>
      <c r="D807" s="758"/>
      <c r="E807" s="744"/>
      <c r="F807" s="745"/>
    </row>
    <row r="808" spans="2:6" s="8" customFormat="1" ht="14.25" customHeight="1" thickBot="1">
      <c r="B808" s="651"/>
      <c r="C808" s="746"/>
      <c r="D808" s="836"/>
      <c r="E808" s="748"/>
      <c r="F808" s="749"/>
    </row>
    <row r="809" spans="2:6" s="8" customFormat="1" ht="14.25" customHeight="1">
      <c r="B809" s="654"/>
      <c r="C809" s="750"/>
      <c r="D809" s="837"/>
      <c r="E809" s="752"/>
      <c r="F809" s="753"/>
    </row>
    <row r="810" spans="2:6" s="8" customFormat="1" ht="14.25" customHeight="1">
      <c r="B810" s="471"/>
      <c r="C810" s="105">
        <v>50137020</v>
      </c>
      <c r="D810" s="106" t="s">
        <v>134</v>
      </c>
      <c r="E810" s="127">
        <v>1.1433802099065111</v>
      </c>
      <c r="F810" s="128">
        <f t="shared" ref="F810:F815" si="46">E810*(100-$F$5)/100</f>
        <v>1.1433802099065111</v>
      </c>
    </row>
    <row r="811" spans="2:6" s="8" customFormat="1" ht="14.25" customHeight="1">
      <c r="B811" s="658" t="s">
        <v>2246</v>
      </c>
      <c r="C811" s="97">
        <v>50137025</v>
      </c>
      <c r="D811" s="98" t="s">
        <v>133</v>
      </c>
      <c r="E811" s="96">
        <v>1.2270421764850363</v>
      </c>
      <c r="F811" s="129">
        <f t="shared" si="46"/>
        <v>1.2270421764850363</v>
      </c>
    </row>
    <row r="812" spans="2:6" s="8" customFormat="1" ht="14.25" customHeight="1">
      <c r="B812" s="658" t="s">
        <v>1635</v>
      </c>
      <c r="C812" s="97">
        <v>50137032</v>
      </c>
      <c r="D812" s="98" t="s">
        <v>132</v>
      </c>
      <c r="E812" s="96">
        <v>1.7290139759561876</v>
      </c>
      <c r="F812" s="129">
        <f t="shared" si="46"/>
        <v>1.7290139759561876</v>
      </c>
    </row>
    <row r="813" spans="2:6" s="8" customFormat="1" ht="14.25" customHeight="1">
      <c r="B813" s="1"/>
      <c r="C813" s="97">
        <v>50137040</v>
      </c>
      <c r="D813" s="98" t="s">
        <v>131</v>
      </c>
      <c r="E813" s="96">
        <v>2.5656336417414396</v>
      </c>
      <c r="F813" s="129">
        <f t="shared" si="46"/>
        <v>2.5656336417414396</v>
      </c>
    </row>
    <row r="814" spans="2:6" s="8" customFormat="1" ht="14.25" customHeight="1">
      <c r="B814" s="646"/>
      <c r="C814" s="97">
        <v>50137050</v>
      </c>
      <c r="D814" s="98" t="s">
        <v>135</v>
      </c>
      <c r="E814" s="96">
        <v>2.9281688302483824</v>
      </c>
      <c r="F814" s="129">
        <f t="shared" si="46"/>
        <v>2.9281688302483828</v>
      </c>
    </row>
    <row r="815" spans="2:6" s="8" customFormat="1" ht="14.25" customHeight="1">
      <c r="B815" s="646"/>
      <c r="C815" s="97">
        <v>50137063</v>
      </c>
      <c r="D815" s="98" t="s">
        <v>136</v>
      </c>
      <c r="E815" s="96">
        <v>3.3185913409481667</v>
      </c>
      <c r="F815" s="129">
        <f t="shared" si="46"/>
        <v>3.3185913409481667</v>
      </c>
    </row>
    <row r="816" spans="2:6" s="8" customFormat="1" ht="14.25" customHeight="1" thickBot="1">
      <c r="B816" s="647"/>
      <c r="C816" s="112"/>
      <c r="D816" s="113"/>
      <c r="E816" s="649"/>
      <c r="F816" s="650"/>
    </row>
    <row r="817" spans="2:6" s="8" customFormat="1" ht="14.25" customHeight="1" thickBot="1">
      <c r="B817" s="651"/>
      <c r="C817" s="27"/>
      <c r="D817" s="109"/>
      <c r="E817" s="593"/>
      <c r="F817" s="653"/>
    </row>
    <row r="818" spans="2:6" s="8" customFormat="1" ht="14.25" customHeight="1">
      <c r="B818" s="654"/>
      <c r="C818" s="101"/>
      <c r="D818" s="102"/>
      <c r="E818" s="656"/>
      <c r="F818" s="657"/>
    </row>
    <row r="819" spans="2:6" s="8" customFormat="1" ht="14.25" customHeight="1">
      <c r="B819" s="471"/>
      <c r="C819" s="105" t="s">
        <v>1199</v>
      </c>
      <c r="D819" s="106" t="s">
        <v>134</v>
      </c>
      <c r="E819" s="127">
        <v>1.1433802099065111</v>
      </c>
      <c r="F819" s="128">
        <f t="shared" ref="F819:F824" si="47">E819*(100-$F$5)/100</f>
        <v>1.1433802099065111</v>
      </c>
    </row>
    <row r="820" spans="2:6" s="8" customFormat="1" ht="14.25" customHeight="1">
      <c r="B820" s="658" t="s">
        <v>2248</v>
      </c>
      <c r="C820" s="97" t="s">
        <v>1200</v>
      </c>
      <c r="D820" s="98" t="s">
        <v>133</v>
      </c>
      <c r="E820" s="96">
        <v>1.2270421764850363</v>
      </c>
      <c r="F820" s="129">
        <f t="shared" si="47"/>
        <v>1.2270421764850363</v>
      </c>
    </row>
    <row r="821" spans="2:6" s="8" customFormat="1" ht="14.25" customHeight="1">
      <c r="B821" s="658" t="s">
        <v>1635</v>
      </c>
      <c r="C821" s="97" t="s">
        <v>1201</v>
      </c>
      <c r="D821" s="98" t="s">
        <v>132</v>
      </c>
      <c r="E821" s="96">
        <v>1.7290139759561876</v>
      </c>
      <c r="F821" s="129">
        <f t="shared" si="47"/>
        <v>1.7290139759561876</v>
      </c>
    </row>
    <row r="822" spans="2:6" s="8" customFormat="1" ht="14.25" customHeight="1">
      <c r="B822" s="1"/>
      <c r="C822" s="97" t="s">
        <v>1202</v>
      </c>
      <c r="D822" s="98" t="s">
        <v>131</v>
      </c>
      <c r="E822" s="96">
        <v>2.5656336417414396</v>
      </c>
      <c r="F822" s="129">
        <f t="shared" si="47"/>
        <v>2.5656336417414396</v>
      </c>
    </row>
    <row r="823" spans="2:6" s="8" customFormat="1" ht="14.25" customHeight="1">
      <c r="B823" s="646"/>
      <c r="C823" s="97" t="s">
        <v>1203</v>
      </c>
      <c r="D823" s="98" t="s">
        <v>135</v>
      </c>
      <c r="E823" s="96">
        <v>2.9281688302483824</v>
      </c>
      <c r="F823" s="129">
        <f t="shared" si="47"/>
        <v>2.9281688302483828</v>
      </c>
    </row>
    <row r="824" spans="2:6" s="8" customFormat="1" ht="14.25" customHeight="1">
      <c r="B824" s="646"/>
      <c r="C824" s="97" t="s">
        <v>1204</v>
      </c>
      <c r="D824" s="98" t="s">
        <v>136</v>
      </c>
      <c r="E824" s="96">
        <v>3.3185913409481667</v>
      </c>
      <c r="F824" s="129">
        <f t="shared" si="47"/>
        <v>3.3185913409481667</v>
      </c>
    </row>
    <row r="825" spans="2:6" s="8" customFormat="1" ht="14.25" customHeight="1" thickBot="1">
      <c r="B825" s="647"/>
      <c r="C825" s="112"/>
      <c r="D825" s="113"/>
      <c r="E825" s="649"/>
      <c r="F825" s="650"/>
    </row>
    <row r="826" spans="2:6" s="8" customFormat="1" ht="14.25" customHeight="1" thickBot="1">
      <c r="B826" s="651"/>
      <c r="C826" s="27"/>
      <c r="D826" s="109"/>
      <c r="E826" s="593"/>
      <c r="F826" s="653"/>
    </row>
    <row r="827" spans="2:6" s="8" customFormat="1" ht="14.25" customHeight="1">
      <c r="B827" s="654"/>
      <c r="C827" s="101"/>
      <c r="D827" s="102"/>
      <c r="E827" s="656"/>
      <c r="F827" s="657"/>
    </row>
    <row r="828" spans="2:6" s="8" customFormat="1" ht="14.25" customHeight="1">
      <c r="B828" s="658" t="s">
        <v>2246</v>
      </c>
      <c r="C828" s="105">
        <v>501116020</v>
      </c>
      <c r="D828" s="106">
        <v>20</v>
      </c>
      <c r="E828" s="127">
        <v>1.0457745822315652</v>
      </c>
      <c r="F828" s="128">
        <f t="shared" ref="F828:F833" si="48">E828*(100-$F$5)/100</f>
        <v>1.0457745822315652</v>
      </c>
    </row>
    <row r="829" spans="2:6" s="8" customFormat="1" ht="14.25" customHeight="1">
      <c r="B829" s="658" t="s">
        <v>1631</v>
      </c>
      <c r="C829" s="97">
        <v>501116025</v>
      </c>
      <c r="D829" s="98">
        <v>25</v>
      </c>
      <c r="E829" s="96">
        <v>1.2409858375814571</v>
      </c>
      <c r="F829" s="129">
        <f t="shared" si="48"/>
        <v>1.2409858375814571</v>
      </c>
    </row>
    <row r="830" spans="2:6" s="8" customFormat="1" ht="14.25" customHeight="1">
      <c r="B830" s="658"/>
      <c r="C830" s="97">
        <v>501116032</v>
      </c>
      <c r="D830" s="98">
        <v>32</v>
      </c>
      <c r="E830" s="96">
        <v>1.5616900427991371</v>
      </c>
      <c r="F830" s="129">
        <f t="shared" si="48"/>
        <v>1.5616900427991371</v>
      </c>
    </row>
    <row r="831" spans="2:6" s="8" customFormat="1" ht="14.25" customHeight="1">
      <c r="B831" s="1"/>
      <c r="C831" s="105">
        <v>501116040</v>
      </c>
      <c r="D831" s="106">
        <v>40</v>
      </c>
      <c r="E831" s="127">
        <v>2.4680280140664932</v>
      </c>
      <c r="F831" s="128">
        <f t="shared" si="48"/>
        <v>2.4680280140664932</v>
      </c>
    </row>
    <row r="832" spans="2:6" s="8" customFormat="1" ht="14.25" customHeight="1">
      <c r="B832" s="646"/>
      <c r="C832" s="97">
        <v>501116050</v>
      </c>
      <c r="D832" s="98">
        <v>50</v>
      </c>
      <c r="E832" s="96">
        <v>2.9281688302483824</v>
      </c>
      <c r="F832" s="129">
        <f t="shared" si="48"/>
        <v>2.9281688302483828</v>
      </c>
    </row>
    <row r="833" spans="2:6" s="8" customFormat="1" ht="14.25" customHeight="1">
      <c r="B833" s="646"/>
      <c r="C833" s="97">
        <v>501116063</v>
      </c>
      <c r="D833" s="98">
        <v>63</v>
      </c>
      <c r="E833" s="96">
        <v>3.3185913409481667</v>
      </c>
      <c r="F833" s="129">
        <f t="shared" si="48"/>
        <v>3.3185913409481667</v>
      </c>
    </row>
    <row r="834" spans="2:6" s="8" customFormat="1" ht="14.25" customHeight="1" thickBot="1">
      <c r="B834" s="647"/>
      <c r="C834" s="112"/>
      <c r="D834" s="113"/>
      <c r="E834" s="649"/>
      <c r="F834" s="650"/>
    </row>
    <row r="835" spans="2:6" s="8" customFormat="1" ht="14.25" customHeight="1" thickBot="1">
      <c r="B835" s="651"/>
      <c r="C835" s="27"/>
      <c r="D835" s="109"/>
      <c r="E835" s="593"/>
      <c r="F835" s="653"/>
    </row>
    <row r="836" spans="2:6" s="8" customFormat="1" ht="14.25" customHeight="1">
      <c r="B836" s="654"/>
      <c r="C836" s="101"/>
      <c r="D836" s="102"/>
      <c r="E836" s="656"/>
      <c r="F836" s="657"/>
    </row>
    <row r="837" spans="2:6" s="8" customFormat="1" ht="14.25" customHeight="1">
      <c r="B837" s="471"/>
      <c r="C837" s="105" t="s">
        <v>1205</v>
      </c>
      <c r="D837" s="106">
        <v>20</v>
      </c>
      <c r="E837" s="127">
        <v>1.0318309211351442</v>
      </c>
      <c r="F837" s="128">
        <f t="shared" ref="F837:F872" si="49">E837*(100-$F$5)/100</f>
        <v>1.0318309211351442</v>
      </c>
    </row>
    <row r="838" spans="2:6" s="8" customFormat="1" ht="14.25" customHeight="1">
      <c r="B838" s="658" t="s">
        <v>2249</v>
      </c>
      <c r="C838" s="97" t="s">
        <v>1206</v>
      </c>
      <c r="D838" s="98">
        <v>25</v>
      </c>
      <c r="E838" s="96">
        <v>1.2409858375814571</v>
      </c>
      <c r="F838" s="129">
        <f t="shared" si="49"/>
        <v>1.2409858375814571</v>
      </c>
    </row>
    <row r="839" spans="2:6" s="8" customFormat="1" ht="14.25" customHeight="1">
      <c r="B839" s="658" t="s">
        <v>1631</v>
      </c>
      <c r="C839" s="97" t="s">
        <v>1207</v>
      </c>
      <c r="D839" s="98">
        <v>32</v>
      </c>
      <c r="E839" s="96">
        <v>1.5616900427991371</v>
      </c>
      <c r="F839" s="129">
        <f t="shared" si="49"/>
        <v>1.5616900427991371</v>
      </c>
    </row>
    <row r="840" spans="2:6" s="8" customFormat="1" ht="14.25" customHeight="1">
      <c r="B840" s="1"/>
      <c r="C840" s="97" t="s">
        <v>1208</v>
      </c>
      <c r="D840" s="98">
        <v>40</v>
      </c>
      <c r="E840" s="96">
        <v>2.4401406918736512</v>
      </c>
      <c r="F840" s="129">
        <f t="shared" si="49"/>
        <v>2.4401406918736512</v>
      </c>
    </row>
    <row r="841" spans="2:6" s="8" customFormat="1" ht="14.25" customHeight="1">
      <c r="B841" s="646"/>
      <c r="C841" s="97" t="s">
        <v>1209</v>
      </c>
      <c r="D841" s="98">
        <v>50</v>
      </c>
      <c r="E841" s="96">
        <v>2.9142251691519614</v>
      </c>
      <c r="F841" s="129">
        <f t="shared" si="49"/>
        <v>2.9142251691519614</v>
      </c>
    </row>
    <row r="842" spans="2:6" s="8" customFormat="1" ht="14.25" customHeight="1">
      <c r="B842" s="646"/>
      <c r="C842" s="97" t="s">
        <v>1210</v>
      </c>
      <c r="D842" s="98">
        <v>63</v>
      </c>
      <c r="E842" s="96">
        <v>3.3185913409481667</v>
      </c>
      <c r="F842" s="129">
        <f t="shared" si="49"/>
        <v>3.3185913409481667</v>
      </c>
    </row>
    <row r="843" spans="2:6" s="8" customFormat="1" ht="14.25" customHeight="1" thickBot="1">
      <c r="B843" s="647"/>
      <c r="C843" s="112"/>
      <c r="D843" s="113"/>
      <c r="E843" s="649"/>
      <c r="F843" s="650"/>
    </row>
    <row r="844" spans="2:6" s="8" customFormat="1" ht="14.25" customHeight="1" thickBot="1">
      <c r="B844" s="651"/>
      <c r="C844" s="27"/>
      <c r="D844" s="109"/>
      <c r="E844" s="593"/>
      <c r="F844" s="653"/>
    </row>
    <row r="845" spans="2:6" s="8" customFormat="1" ht="14.25" customHeight="1">
      <c r="B845" s="191"/>
      <c r="C845" s="217"/>
      <c r="D845" s="218"/>
      <c r="E845" s="526"/>
      <c r="F845" s="527"/>
    </row>
    <row r="846" spans="2:6" s="8" customFormat="1" ht="14.25" customHeight="1">
      <c r="B846" s="197" t="s">
        <v>2250</v>
      </c>
      <c r="C846" s="432">
        <v>1051390019</v>
      </c>
      <c r="D846" s="509" t="s">
        <v>2171</v>
      </c>
      <c r="E846" s="1112">
        <v>28.94</v>
      </c>
      <c r="F846" s="1113">
        <f t="shared" ref="F846:F850" si="50">E846*(100-$F$5)/100</f>
        <v>28.94</v>
      </c>
    </row>
    <row r="847" spans="2:6" s="8" customFormat="1" ht="14.25" customHeight="1">
      <c r="B847" s="840" t="s">
        <v>2251</v>
      </c>
      <c r="C847" s="1114" t="s">
        <v>2174</v>
      </c>
      <c r="D847" s="1114"/>
      <c r="E847" s="1108"/>
      <c r="F847" s="1110"/>
    </row>
    <row r="848" spans="2:6" s="8" customFormat="1" ht="14.25" customHeight="1">
      <c r="B848" s="192"/>
      <c r="C848" s="432">
        <v>1051390050</v>
      </c>
      <c r="D848" s="509" t="s">
        <v>2175</v>
      </c>
      <c r="E848" s="1112">
        <v>25.07</v>
      </c>
      <c r="F848" s="1113">
        <f t="shared" si="50"/>
        <v>25.07</v>
      </c>
    </row>
    <row r="849" spans="2:6" s="8" customFormat="1" ht="14.25" customHeight="1">
      <c r="B849" s="192"/>
      <c r="C849" s="1114" t="s">
        <v>2176</v>
      </c>
      <c r="D849" s="1114"/>
      <c r="E849" s="1108"/>
      <c r="F849" s="1110"/>
    </row>
    <row r="850" spans="2:6" s="8" customFormat="1" ht="14.25" customHeight="1">
      <c r="B850" s="202"/>
      <c r="C850" s="639">
        <v>1051390063</v>
      </c>
      <c r="D850" s="841" t="s">
        <v>2177</v>
      </c>
      <c r="E850" s="1107">
        <v>34.75</v>
      </c>
      <c r="F850" s="1109">
        <f t="shared" si="50"/>
        <v>34.75</v>
      </c>
    </row>
    <row r="851" spans="2:6" s="8" customFormat="1" ht="14.25" customHeight="1">
      <c r="B851" s="202"/>
      <c r="C851" s="1111" t="s">
        <v>2178</v>
      </c>
      <c r="D851" s="1111"/>
      <c r="E851" s="1108"/>
      <c r="F851" s="1110"/>
    </row>
    <row r="852" spans="2:6" s="8" customFormat="1" ht="14.25" customHeight="1" thickBot="1">
      <c r="B852" s="228"/>
      <c r="C852" s="229"/>
      <c r="D852" s="230"/>
      <c r="E852" s="346"/>
      <c r="F852" s="303"/>
    </row>
    <row r="853" spans="2:6" s="8" customFormat="1" ht="14.25" customHeight="1">
      <c r="B853" s="651"/>
      <c r="C853" s="27"/>
      <c r="D853" s="109"/>
      <c r="E853" s="593"/>
      <c r="F853" s="653"/>
    </row>
    <row r="854" spans="2:6" s="8" customFormat="1" ht="14.25" customHeight="1">
      <c r="B854" s="651"/>
      <c r="C854" s="27"/>
      <c r="D854" s="109"/>
      <c r="E854" s="593"/>
      <c r="F854" s="653"/>
    </row>
    <row r="855" spans="2:6" s="8" customFormat="1" ht="14.25" customHeight="1" thickBot="1">
      <c r="B855" s="651"/>
      <c r="C855" s="27"/>
      <c r="D855" s="109"/>
      <c r="E855" s="593"/>
      <c r="F855" s="653"/>
    </row>
    <row r="856" spans="2:6" s="8" customFormat="1" ht="14.25" customHeight="1">
      <c r="B856" s="654"/>
      <c r="C856" s="101"/>
      <c r="D856" s="102"/>
      <c r="E856" s="656"/>
      <c r="F856" s="657"/>
    </row>
    <row r="857" spans="2:6" s="8" customFormat="1" ht="14.25" customHeight="1">
      <c r="B857" s="818" t="s">
        <v>2252</v>
      </c>
      <c r="C857" s="105" t="s">
        <v>1211</v>
      </c>
      <c r="D857" s="106">
        <v>20</v>
      </c>
      <c r="E857" s="127">
        <v>1.1712675320993526</v>
      </c>
      <c r="F857" s="128">
        <f t="shared" si="49"/>
        <v>1.1712675320993526</v>
      </c>
    </row>
    <row r="858" spans="2:6" s="8" customFormat="1" ht="14.25" customHeight="1">
      <c r="B858" s="818" t="s">
        <v>2179</v>
      </c>
      <c r="C858" s="97" t="s">
        <v>1212</v>
      </c>
      <c r="D858" s="98">
        <v>25</v>
      </c>
      <c r="E858" s="96">
        <v>1.2409858375814571</v>
      </c>
      <c r="F858" s="129">
        <f t="shared" si="49"/>
        <v>1.2409858375814571</v>
      </c>
    </row>
    <row r="859" spans="2:6" s="8" customFormat="1" ht="14.25" customHeight="1">
      <c r="B859" s="818"/>
      <c r="C859" s="97" t="s">
        <v>1213</v>
      </c>
      <c r="D859" s="98">
        <v>32</v>
      </c>
      <c r="E859" s="96">
        <v>1.3246478041599825</v>
      </c>
      <c r="F859" s="129">
        <f t="shared" si="49"/>
        <v>1.3246478041599827</v>
      </c>
    </row>
    <row r="860" spans="2:6" s="8" customFormat="1" ht="14.25" customHeight="1">
      <c r="B860" s="842"/>
      <c r="C860" s="97" t="s">
        <v>1214</v>
      </c>
      <c r="D860" s="98">
        <v>40</v>
      </c>
      <c r="E860" s="96">
        <v>1.5338027206062954</v>
      </c>
      <c r="F860" s="129">
        <f t="shared" si="49"/>
        <v>1.5338027206062954</v>
      </c>
    </row>
    <row r="861" spans="2:6" s="8" customFormat="1" ht="14.25" customHeight="1">
      <c r="B861" s="842"/>
      <c r="C861" s="97" t="s">
        <v>1215</v>
      </c>
      <c r="D861" s="98">
        <v>50</v>
      </c>
      <c r="E861" s="96">
        <v>1.8266196036311335</v>
      </c>
      <c r="F861" s="129">
        <f t="shared" si="49"/>
        <v>1.8266196036311333</v>
      </c>
    </row>
    <row r="862" spans="2:6" s="8" customFormat="1" ht="14.25" customHeight="1">
      <c r="B862" s="842"/>
      <c r="C862" s="97" t="s">
        <v>1216</v>
      </c>
      <c r="D862" s="98">
        <v>63</v>
      </c>
      <c r="E862" s="96">
        <v>2.0078871978846045</v>
      </c>
      <c r="F862" s="129">
        <f t="shared" si="49"/>
        <v>2.0078871978846045</v>
      </c>
    </row>
    <row r="863" spans="2:6" s="8" customFormat="1" ht="14.25" customHeight="1">
      <c r="B863" s="802"/>
      <c r="C863" s="97" t="s">
        <v>1217</v>
      </c>
      <c r="D863" s="98">
        <v>75</v>
      </c>
      <c r="E863" s="96">
        <v>2.6632392694163856</v>
      </c>
      <c r="F863" s="129">
        <f t="shared" si="49"/>
        <v>2.6632392694163856</v>
      </c>
    </row>
    <row r="864" spans="2:6" s="8" customFormat="1" ht="14.25" customHeight="1">
      <c r="B864" s="803"/>
      <c r="C864" s="97" t="s">
        <v>1218</v>
      </c>
      <c r="D864" s="98">
        <v>90</v>
      </c>
      <c r="E864" s="96">
        <v>2.9142251691519614</v>
      </c>
      <c r="F864" s="129">
        <f t="shared" si="49"/>
        <v>2.9142251691519614</v>
      </c>
    </row>
    <row r="865" spans="2:7" s="8" customFormat="1" ht="14.25" customHeight="1">
      <c r="B865" s="660"/>
      <c r="C865" s="97" t="s">
        <v>1219</v>
      </c>
      <c r="D865" s="98">
        <v>110</v>
      </c>
      <c r="E865" s="96">
        <v>3.7090138516479509</v>
      </c>
      <c r="F865" s="129">
        <f>E865*(100-$F$5)/100</f>
        <v>3.7090138516479509</v>
      </c>
    </row>
    <row r="866" spans="2:7" s="8" customFormat="1" ht="14.25" customHeight="1">
      <c r="B866" s="660"/>
      <c r="C866" s="97" t="s">
        <v>1220</v>
      </c>
      <c r="D866" s="98">
        <v>125</v>
      </c>
      <c r="E866" s="96">
        <v>4.3922532453725731</v>
      </c>
      <c r="F866" s="129">
        <f t="shared" si="49"/>
        <v>4.3922532453725731</v>
      </c>
    </row>
    <row r="867" spans="2:7" s="8" customFormat="1" ht="14.25" customHeight="1">
      <c r="B867" s="660"/>
      <c r="C867" s="97" t="s">
        <v>1221</v>
      </c>
      <c r="D867" s="98">
        <v>140</v>
      </c>
      <c r="E867" s="96">
        <v>4.9221123670365658</v>
      </c>
      <c r="F867" s="129">
        <f t="shared" si="49"/>
        <v>4.9221123670365658</v>
      </c>
    </row>
    <row r="868" spans="2:7" s="8" customFormat="1" ht="14.25" customHeight="1">
      <c r="B868" s="660"/>
      <c r="C868" s="97" t="s">
        <v>1222</v>
      </c>
      <c r="D868" s="98">
        <v>160</v>
      </c>
      <c r="E868" s="96">
        <v>5.493802471989822</v>
      </c>
      <c r="F868" s="129">
        <f t="shared" si="49"/>
        <v>5.4938024719898211</v>
      </c>
    </row>
    <row r="869" spans="2:7" s="8" customFormat="1" ht="14.25" customHeight="1">
      <c r="B869" s="660"/>
      <c r="C869" s="97" t="s">
        <v>1223</v>
      </c>
      <c r="D869" s="98">
        <v>200</v>
      </c>
      <c r="E869" s="96">
        <v>6.9578868871140136</v>
      </c>
      <c r="F869" s="129">
        <f t="shared" si="49"/>
        <v>6.9578868871140136</v>
      </c>
    </row>
    <row r="870" spans="2:7" s="8" customFormat="1" ht="14.25" customHeight="1">
      <c r="B870" s="660"/>
      <c r="C870" s="97" t="s">
        <v>1224</v>
      </c>
      <c r="D870" s="98">
        <v>225</v>
      </c>
      <c r="E870" s="96">
        <v>15.003379339748852</v>
      </c>
      <c r="F870" s="129">
        <f t="shared" si="49"/>
        <v>15.003379339748852</v>
      </c>
    </row>
    <row r="871" spans="2:7" s="8" customFormat="1" ht="14.25" customHeight="1">
      <c r="B871" s="660"/>
      <c r="C871" s="97" t="s">
        <v>1225</v>
      </c>
      <c r="D871" s="98">
        <v>250</v>
      </c>
      <c r="E871" s="96">
        <v>23.984491451953534</v>
      </c>
      <c r="F871" s="129">
        <f t="shared" si="49"/>
        <v>23.984491451953534</v>
      </c>
    </row>
    <row r="872" spans="2:7" s="8" customFormat="1" ht="14.25" customHeight="1">
      <c r="B872" s="660"/>
      <c r="C872" s="97" t="s">
        <v>1226</v>
      </c>
      <c r="D872" s="98">
        <v>315</v>
      </c>
      <c r="E872" s="96">
        <v>37.462500000000006</v>
      </c>
      <c r="F872" s="129">
        <f t="shared" si="49"/>
        <v>37.462500000000006</v>
      </c>
    </row>
    <row r="873" spans="2:7" s="8" customFormat="1" ht="14.25" customHeight="1" thickBot="1">
      <c r="B873" s="647"/>
      <c r="C873" s="777"/>
      <c r="D873" s="113"/>
      <c r="E873" s="870"/>
      <c r="F873" s="650"/>
    </row>
    <row r="874" spans="2:7" s="8" customFormat="1" ht="14.25" customHeight="1" thickBot="1">
      <c r="B874" s="651"/>
      <c r="C874" s="47"/>
      <c r="D874" s="109"/>
      <c r="E874" s="813"/>
      <c r="F874" s="653"/>
    </row>
    <row r="875" spans="2:7" s="8" customFormat="1" ht="14.25" customHeight="1">
      <c r="B875" s="844" t="s">
        <v>2180</v>
      </c>
      <c r="C875" s="120"/>
      <c r="D875" s="68"/>
      <c r="E875" s="800"/>
      <c r="F875" s="799"/>
      <c r="G875" s="786"/>
    </row>
    <row r="876" spans="2:7" s="8" customFormat="1" ht="14.25" customHeight="1">
      <c r="B876" s="845" t="s">
        <v>2181</v>
      </c>
      <c r="C876" s="46"/>
      <c r="D876" s="30"/>
      <c r="E876" s="871"/>
      <c r="F876" s="94"/>
    </row>
    <row r="877" spans="2:7" s="8" customFormat="1" ht="14.25" customHeight="1">
      <c r="B877" s="846" t="s">
        <v>2182</v>
      </c>
      <c r="C877" s="105">
        <v>250005050</v>
      </c>
      <c r="D877" s="106" t="s">
        <v>2183</v>
      </c>
      <c r="E877" s="127">
        <v>7.2398000000000007</v>
      </c>
      <c r="F877" s="128">
        <f t="shared" ref="F877:F878" si="51">E877*(100-$F$5)/100</f>
        <v>7.2397999999999998</v>
      </c>
    </row>
    <row r="878" spans="2:7" s="8" customFormat="1" ht="14.25" customHeight="1">
      <c r="B878" s="847"/>
      <c r="C878" s="97">
        <v>250006363</v>
      </c>
      <c r="D878" s="98" t="s">
        <v>84</v>
      </c>
      <c r="E878" s="96">
        <v>11.797799999999999</v>
      </c>
      <c r="F878" s="129">
        <f t="shared" si="51"/>
        <v>11.797800000000001</v>
      </c>
    </row>
    <row r="879" spans="2:7" s="8" customFormat="1" ht="14.25" customHeight="1">
      <c r="B879" s="847"/>
      <c r="C879" s="46"/>
      <c r="D879" s="30"/>
      <c r="E879" s="871"/>
      <c r="F879" s="94"/>
    </row>
    <row r="880" spans="2:7" s="8" customFormat="1" ht="14.25" customHeight="1" thickBot="1">
      <c r="B880" s="848"/>
      <c r="C880" s="777"/>
      <c r="D880" s="113"/>
      <c r="E880" s="870"/>
      <c r="F880" s="650"/>
    </row>
    <row r="881" spans="2:6" s="8" customFormat="1" ht="14.25" customHeight="1" thickBot="1">
      <c r="B881" s="849"/>
      <c r="C881" s="47"/>
      <c r="D881" s="109"/>
      <c r="E881" s="813"/>
      <c r="F881" s="653"/>
    </row>
    <row r="882" spans="2:6" s="8" customFormat="1" ht="14.25" customHeight="1">
      <c r="B882" s="844" t="s">
        <v>2180</v>
      </c>
      <c r="C882" s="120"/>
      <c r="D882" s="68"/>
      <c r="E882" s="800"/>
      <c r="F882" s="799"/>
    </row>
    <row r="883" spans="2:6" s="8" customFormat="1" ht="14.25" customHeight="1">
      <c r="B883" s="845" t="s">
        <v>2184</v>
      </c>
      <c r="C883" s="46"/>
      <c r="D883" s="30"/>
      <c r="E883" s="871"/>
      <c r="F883" s="94"/>
    </row>
    <row r="884" spans="2:6" s="8" customFormat="1" ht="14.25" customHeight="1">
      <c r="B884" s="846" t="s">
        <v>2185</v>
      </c>
      <c r="C884" s="105" t="s">
        <v>2186</v>
      </c>
      <c r="D884" s="106" t="s">
        <v>2183</v>
      </c>
      <c r="E884" s="127">
        <v>7.2398000000000007</v>
      </c>
      <c r="F884" s="128">
        <f t="shared" ref="F884:F885" si="52">E884*(100-$F$5)/100</f>
        <v>7.2397999999999998</v>
      </c>
    </row>
    <row r="885" spans="2:6" s="8" customFormat="1" ht="14.25" customHeight="1">
      <c r="B885" s="847"/>
      <c r="C885" s="97" t="s">
        <v>2187</v>
      </c>
      <c r="D885" s="98" t="s">
        <v>84</v>
      </c>
      <c r="E885" s="96">
        <v>11.797799999999999</v>
      </c>
      <c r="F885" s="129">
        <f t="shared" si="52"/>
        <v>11.797800000000001</v>
      </c>
    </row>
    <row r="886" spans="2:6" s="8" customFormat="1" ht="14.25" customHeight="1">
      <c r="B886" s="847"/>
      <c r="C886" s="46"/>
      <c r="D886" s="30"/>
      <c r="E886" s="871"/>
      <c r="F886" s="94"/>
    </row>
    <row r="887" spans="2:6" s="8" customFormat="1" ht="14.25" customHeight="1" thickBot="1">
      <c r="B887" s="848"/>
      <c r="C887" s="777"/>
      <c r="D887" s="113"/>
      <c r="E887" s="870"/>
      <c r="F887" s="650"/>
    </row>
    <row r="888" spans="2:6" s="8" customFormat="1" ht="14.25" customHeight="1" thickBot="1">
      <c r="B888" s="651"/>
      <c r="C888" s="47"/>
      <c r="D888" s="109"/>
      <c r="E888" s="813"/>
      <c r="F888" s="653"/>
    </row>
    <row r="889" spans="2:6" s="8" customFormat="1" ht="14.25" customHeight="1">
      <c r="B889" s="844" t="s">
        <v>2180</v>
      </c>
      <c r="C889" s="120"/>
      <c r="D889" s="68"/>
      <c r="E889" s="800"/>
      <c r="F889" s="799"/>
    </row>
    <row r="890" spans="2:6" s="8" customFormat="1" ht="14.25" customHeight="1">
      <c r="B890" s="845" t="s">
        <v>2188</v>
      </c>
      <c r="C890" s="46"/>
      <c r="D890" s="30"/>
      <c r="E890" s="871"/>
      <c r="F890" s="94"/>
    </row>
    <row r="891" spans="2:6" s="8" customFormat="1" ht="14.25" customHeight="1">
      <c r="B891" s="846"/>
      <c r="C891" s="105">
        <v>250005005</v>
      </c>
      <c r="D891" s="106" t="s">
        <v>2189</v>
      </c>
      <c r="E891" s="127">
        <v>8.2997999999999994</v>
      </c>
      <c r="F891" s="128">
        <f t="shared" ref="F891:F893" si="53">E891*(100-$F$5)/100</f>
        <v>8.2997999999999994</v>
      </c>
    </row>
    <row r="892" spans="2:6" s="8" customFormat="1" ht="14.25" customHeight="1">
      <c r="B892" s="847"/>
      <c r="C892" s="97">
        <v>250005006</v>
      </c>
      <c r="D892" s="98" t="s">
        <v>2168</v>
      </c>
      <c r="E892" s="96">
        <v>9.1795999999999989</v>
      </c>
      <c r="F892" s="129">
        <f t="shared" si="53"/>
        <v>9.1795999999999989</v>
      </c>
    </row>
    <row r="893" spans="2:6" s="8" customFormat="1" ht="14.25" customHeight="1">
      <c r="B893" s="847"/>
      <c r="C893" s="97">
        <v>250006306</v>
      </c>
      <c r="D893" s="98" t="s">
        <v>26</v>
      </c>
      <c r="E893" s="96">
        <v>11.5434</v>
      </c>
      <c r="F893" s="129">
        <f t="shared" si="53"/>
        <v>11.543399999999998</v>
      </c>
    </row>
    <row r="894" spans="2:6" s="8" customFormat="1" ht="14.25" customHeight="1">
      <c r="B894" s="847"/>
      <c r="C894" s="46"/>
      <c r="D894" s="30"/>
      <c r="E894" s="871"/>
      <c r="F894" s="94"/>
    </row>
    <row r="895" spans="2:6" s="8" customFormat="1" ht="14.25" customHeight="1" thickBot="1">
      <c r="B895" s="848"/>
      <c r="C895" s="777"/>
      <c r="D895" s="113"/>
      <c r="E895" s="870"/>
      <c r="F895" s="650"/>
    </row>
    <row r="896" spans="2:6" s="8" customFormat="1" ht="14.25" customHeight="1" thickBot="1">
      <c r="B896" s="651"/>
      <c r="C896" s="47"/>
      <c r="D896" s="109"/>
      <c r="E896" s="813"/>
      <c r="F896" s="653"/>
    </row>
    <row r="897" spans="2:6" s="8" customFormat="1" ht="14.25" customHeight="1">
      <c r="B897" s="844" t="s">
        <v>2180</v>
      </c>
      <c r="C897" s="120"/>
      <c r="D897" s="68"/>
      <c r="E897" s="800"/>
      <c r="F897" s="799"/>
    </row>
    <row r="898" spans="2:6" s="8" customFormat="1" ht="14.25" customHeight="1">
      <c r="B898" s="845" t="s">
        <v>2190</v>
      </c>
      <c r="C898" s="46"/>
      <c r="D898" s="30"/>
      <c r="E898" s="871"/>
      <c r="F898" s="94"/>
    </row>
    <row r="899" spans="2:6" s="8" customFormat="1" ht="14.25" customHeight="1">
      <c r="B899" s="846"/>
      <c r="C899" s="105" t="s">
        <v>2191</v>
      </c>
      <c r="D899" s="106" t="s">
        <v>2189</v>
      </c>
      <c r="E899" s="127">
        <v>9.1795999999999989</v>
      </c>
      <c r="F899" s="128">
        <f t="shared" ref="F899:F900" si="54">E899*(100-$F$5)/100</f>
        <v>9.1795999999999989</v>
      </c>
    </row>
    <row r="900" spans="2:6" s="8" customFormat="1" ht="14.25" customHeight="1">
      <c r="B900" s="847"/>
      <c r="C900" s="97" t="s">
        <v>2192</v>
      </c>
      <c r="D900" s="98" t="s">
        <v>26</v>
      </c>
      <c r="E900" s="96">
        <v>12.741199999999999</v>
      </c>
      <c r="F900" s="129">
        <f t="shared" si="54"/>
        <v>12.741199999999999</v>
      </c>
    </row>
    <row r="901" spans="2:6" s="8" customFormat="1" ht="14.25" customHeight="1">
      <c r="B901" s="847"/>
      <c r="C901" s="46"/>
      <c r="D901" s="30"/>
      <c r="E901" s="90"/>
      <c r="F901" s="117"/>
    </row>
    <row r="902" spans="2:6" s="8" customFormat="1" ht="14.25" customHeight="1" thickBot="1">
      <c r="B902" s="848"/>
      <c r="C902" s="777"/>
      <c r="D902" s="113"/>
      <c r="E902" s="92"/>
      <c r="F902" s="843"/>
    </row>
    <row r="903" spans="2:6" s="8" customFormat="1" ht="14.25" customHeight="1" thickBot="1">
      <c r="B903" s="651"/>
      <c r="C903" s="47"/>
      <c r="D903" s="109"/>
      <c r="E903" s="11"/>
      <c r="F903" s="121"/>
    </row>
    <row r="904" spans="2:6" s="8" customFormat="1" ht="14.25" customHeight="1">
      <c r="B904" s="844" t="s">
        <v>2180</v>
      </c>
      <c r="C904" s="120"/>
      <c r="D904" s="68"/>
      <c r="E904" s="642"/>
      <c r="F904" s="69"/>
    </row>
    <row r="905" spans="2:6" s="8" customFormat="1" ht="14.25" customHeight="1">
      <c r="B905" s="845" t="s">
        <v>2193</v>
      </c>
      <c r="C905" s="46"/>
      <c r="D905" s="30"/>
      <c r="E905" s="90"/>
      <c r="F905" s="117"/>
    </row>
    <row r="906" spans="2:6" s="8" customFormat="1" ht="14.25" customHeight="1">
      <c r="B906" s="846"/>
      <c r="C906" s="134" t="s">
        <v>2194</v>
      </c>
      <c r="D906" s="134" t="s">
        <v>2171</v>
      </c>
      <c r="E906" s="134" t="s">
        <v>1459</v>
      </c>
      <c r="F906" s="135" t="s">
        <v>1459</v>
      </c>
    </row>
    <row r="907" spans="2:6" s="8" customFormat="1" ht="14.25" customHeight="1">
      <c r="B907" s="847"/>
      <c r="C907" s="134" t="s">
        <v>2195</v>
      </c>
      <c r="D907" s="134" t="s">
        <v>2173</v>
      </c>
      <c r="E907" s="134" t="s">
        <v>1459</v>
      </c>
      <c r="F907" s="135" t="s">
        <v>1459</v>
      </c>
    </row>
    <row r="908" spans="2:6" s="8" customFormat="1" ht="14.25" customHeight="1">
      <c r="B908" s="847"/>
      <c r="C908" s="46"/>
      <c r="D908" s="30"/>
      <c r="E908" s="90"/>
      <c r="F908" s="117"/>
    </row>
    <row r="909" spans="2:6" s="8" customFormat="1" ht="14.25" customHeight="1" thickBot="1">
      <c r="B909" s="848"/>
      <c r="C909" s="777"/>
      <c r="D909" s="113"/>
      <c r="E909" s="92"/>
      <c r="F909" s="843"/>
    </row>
    <row r="910" spans="2:6" s="8" customFormat="1" ht="14.25" customHeight="1">
      <c r="B910" s="651"/>
      <c r="C910" s="47"/>
      <c r="D910" s="109"/>
      <c r="E910" s="11"/>
      <c r="F910" s="121"/>
    </row>
  </sheetData>
  <mergeCells count="15">
    <mergeCell ref="B2:F2"/>
    <mergeCell ref="B3:B5"/>
    <mergeCell ref="C3:C5"/>
    <mergeCell ref="D3:D5"/>
    <mergeCell ref="E3:E5"/>
    <mergeCell ref="F3:F4"/>
    <mergeCell ref="E850:E851"/>
    <mergeCell ref="F850:F851"/>
    <mergeCell ref="C851:D851"/>
    <mergeCell ref="E846:E847"/>
    <mergeCell ref="F846:F847"/>
    <mergeCell ref="C847:D847"/>
    <mergeCell ref="E848:E849"/>
    <mergeCell ref="F848:F849"/>
    <mergeCell ref="C849:D849"/>
  </mergeCells>
  <phoneticPr fontId="11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ignoredErrors>
    <ignoredError sqref="D9:D13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23">
    <tabColor theme="2"/>
  </sheetPr>
  <dimension ref="B2:F204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87" customWidth="1"/>
    <col min="2" max="2" width="45.7109375" style="184" customWidth="1"/>
    <col min="3" max="3" width="15.7109375" style="185" customWidth="1"/>
    <col min="4" max="4" width="10.7109375" style="186" customWidth="1"/>
    <col min="5" max="5" width="15.7109375" style="554" customWidth="1"/>
    <col min="6" max="6" width="15.7109375" style="336" customWidth="1"/>
    <col min="7" max="7" width="1.42578125" style="187" customWidth="1"/>
    <col min="8" max="11" width="9.140625" style="187"/>
    <col min="12" max="12" width="11.85546875" style="187" bestFit="1" customWidth="1"/>
    <col min="13" max="17" width="9.140625" style="187"/>
    <col min="18" max="18" width="4.85546875" style="187" bestFit="1" customWidth="1"/>
    <col min="19" max="16384" width="9.140625" style="187"/>
  </cols>
  <sheetData>
    <row r="2" spans="2:6" ht="20.85" customHeight="1">
      <c r="B2" s="1103" t="s">
        <v>1757</v>
      </c>
      <c r="C2" s="1103"/>
      <c r="D2" s="1103"/>
      <c r="E2" s="1103"/>
      <c r="F2" s="1103"/>
    </row>
    <row r="3" spans="2:6" ht="14.25" customHeight="1">
      <c r="B3" s="1104" t="s">
        <v>1460</v>
      </c>
      <c r="C3" s="960" t="s">
        <v>1461</v>
      </c>
      <c r="D3" s="1090" t="s">
        <v>1601</v>
      </c>
      <c r="E3" s="1093" t="s">
        <v>1462</v>
      </c>
      <c r="F3" s="963" t="s">
        <v>1491</v>
      </c>
    </row>
    <row r="4" spans="2:6" ht="14.25" customHeight="1">
      <c r="B4" s="1105"/>
      <c r="C4" s="961"/>
      <c r="D4" s="1091"/>
      <c r="E4" s="1094"/>
      <c r="F4" s="964"/>
    </row>
    <row r="5" spans="2:6" ht="14.25" customHeight="1">
      <c r="B5" s="1106"/>
      <c r="C5" s="962"/>
      <c r="D5" s="1092"/>
      <c r="E5" s="1095"/>
      <c r="F5" s="635">
        <f>'DISCOUNT CARD'!J19</f>
        <v>0</v>
      </c>
    </row>
    <row r="6" spans="2:6" ht="14.25" customHeight="1" thickBot="1">
      <c r="E6" s="336"/>
      <c r="F6" s="520"/>
    </row>
    <row r="7" spans="2:6" ht="14.25" customHeight="1">
      <c r="B7" s="245"/>
      <c r="C7" s="426"/>
      <c r="D7" s="218"/>
      <c r="E7" s="436"/>
      <c r="F7" s="506"/>
    </row>
    <row r="8" spans="2:6" ht="14.25" customHeight="1">
      <c r="B8" s="430"/>
      <c r="C8" s="193" t="s">
        <v>1227</v>
      </c>
      <c r="D8" s="194">
        <v>20</v>
      </c>
      <c r="E8" s="263">
        <v>10.513520466701335</v>
      </c>
      <c r="F8" s="264">
        <f t="shared" ref="F8:F16" si="0">E8*(100-$F$5)/100</f>
        <v>10.513520466701333</v>
      </c>
    </row>
    <row r="9" spans="2:6" ht="14.25" customHeight="1">
      <c r="B9" s="450" t="s">
        <v>1602</v>
      </c>
      <c r="C9" s="198" t="s">
        <v>1228</v>
      </c>
      <c r="D9" s="199">
        <v>25</v>
      </c>
      <c r="E9" s="265">
        <v>12.869999191996463</v>
      </c>
      <c r="F9" s="266">
        <f t="shared" si="0"/>
        <v>12.869999191996463</v>
      </c>
    </row>
    <row r="10" spans="2:6" ht="14.25" customHeight="1">
      <c r="B10" s="521" t="s">
        <v>1604</v>
      </c>
      <c r="C10" s="198" t="s">
        <v>1229</v>
      </c>
      <c r="D10" s="199">
        <v>32</v>
      </c>
      <c r="E10" s="265">
        <v>15.86788632772695</v>
      </c>
      <c r="F10" s="266">
        <f t="shared" si="0"/>
        <v>15.867886327726952</v>
      </c>
    </row>
    <row r="11" spans="2:6" ht="14.25" customHeight="1">
      <c r="B11" s="496"/>
      <c r="C11" s="198" t="s">
        <v>1230</v>
      </c>
      <c r="D11" s="199">
        <v>40</v>
      </c>
      <c r="E11" s="265">
        <v>19.298026957446481</v>
      </c>
      <c r="F11" s="266">
        <f t="shared" si="0"/>
        <v>19.298026957446481</v>
      </c>
    </row>
    <row r="12" spans="2:6" ht="14.25" customHeight="1">
      <c r="B12" s="204"/>
      <c r="C12" s="198" t="s">
        <v>1231</v>
      </c>
      <c r="D12" s="199">
        <v>50</v>
      </c>
      <c r="E12" s="265">
        <v>24.819716751629148</v>
      </c>
      <c r="F12" s="266">
        <f t="shared" si="0"/>
        <v>24.819716751629148</v>
      </c>
    </row>
    <row r="13" spans="2:6" ht="14.25" customHeight="1">
      <c r="B13" s="204"/>
      <c r="C13" s="198" t="s">
        <v>1232</v>
      </c>
      <c r="D13" s="199">
        <v>63</v>
      </c>
      <c r="E13" s="265">
        <v>33.785490836627758</v>
      </c>
      <c r="F13" s="266">
        <f t="shared" si="0"/>
        <v>33.785490836627758</v>
      </c>
    </row>
    <row r="14" spans="2:6" ht="14.25" customHeight="1">
      <c r="B14" s="204"/>
      <c r="C14" s="198" t="s">
        <v>1233</v>
      </c>
      <c r="D14" s="199">
        <v>75</v>
      </c>
      <c r="E14" s="265">
        <v>149.82</v>
      </c>
      <c r="F14" s="266">
        <f t="shared" si="0"/>
        <v>149.82</v>
      </c>
    </row>
    <row r="15" spans="2:6" ht="14.25" customHeight="1">
      <c r="B15" s="204"/>
      <c r="C15" s="198" t="s">
        <v>1234</v>
      </c>
      <c r="D15" s="199">
        <v>90</v>
      </c>
      <c r="E15" s="265">
        <v>203.95</v>
      </c>
      <c r="F15" s="266">
        <f t="shared" si="0"/>
        <v>203.95</v>
      </c>
    </row>
    <row r="16" spans="2:6" ht="14.25" customHeight="1">
      <c r="B16" s="204"/>
      <c r="C16" s="198" t="s">
        <v>1235</v>
      </c>
      <c r="D16" s="199">
        <v>110</v>
      </c>
      <c r="E16" s="265">
        <v>217.68</v>
      </c>
      <c r="F16" s="266">
        <f t="shared" si="0"/>
        <v>217.68</v>
      </c>
    </row>
    <row r="17" spans="2:6" ht="14.25" customHeight="1" thickBot="1">
      <c r="B17" s="209"/>
      <c r="C17" s="229"/>
      <c r="D17" s="230"/>
      <c r="E17" s="346"/>
      <c r="F17" s="303"/>
    </row>
    <row r="18" spans="2:6" ht="14.25" customHeight="1" thickBot="1">
      <c r="C18" s="421"/>
      <c r="D18" s="235"/>
      <c r="E18" s="522"/>
      <c r="F18" s="523"/>
    </row>
    <row r="19" spans="2:6" ht="14.25" customHeight="1">
      <c r="B19" s="245"/>
      <c r="C19" s="426"/>
      <c r="D19" s="218"/>
      <c r="E19" s="524"/>
      <c r="F19" s="525"/>
    </row>
    <row r="20" spans="2:6" ht="14.25" customHeight="1">
      <c r="B20" s="430"/>
      <c r="C20" s="193" t="s">
        <v>1236</v>
      </c>
      <c r="D20" s="194" t="s">
        <v>134</v>
      </c>
      <c r="E20" s="263">
        <v>11.043379588365326</v>
      </c>
      <c r="F20" s="264">
        <f t="shared" ref="F20:F28" si="1">E20*(100-$F$5)/100</f>
        <v>11.043379588365326</v>
      </c>
    </row>
    <row r="21" spans="2:6" ht="14.25" customHeight="1">
      <c r="B21" s="450" t="s">
        <v>1602</v>
      </c>
      <c r="C21" s="198" t="s">
        <v>1237</v>
      </c>
      <c r="D21" s="199" t="s">
        <v>133</v>
      </c>
      <c r="E21" s="265">
        <v>13.859999129842342</v>
      </c>
      <c r="F21" s="266">
        <f t="shared" si="1"/>
        <v>13.859999129842343</v>
      </c>
    </row>
    <row r="22" spans="2:6" ht="14.25" customHeight="1">
      <c r="B22" s="521" t="s">
        <v>1605</v>
      </c>
      <c r="C22" s="198" t="s">
        <v>1238</v>
      </c>
      <c r="D22" s="199" t="s">
        <v>132</v>
      </c>
      <c r="E22" s="265">
        <v>16.843942604476407</v>
      </c>
      <c r="F22" s="266">
        <f t="shared" si="1"/>
        <v>16.843942604476407</v>
      </c>
    </row>
    <row r="23" spans="2:6" ht="14.25" customHeight="1">
      <c r="B23" s="496"/>
      <c r="C23" s="198" t="s">
        <v>1239</v>
      </c>
      <c r="D23" s="199" t="s">
        <v>131</v>
      </c>
      <c r="E23" s="265">
        <v>20.901547983534879</v>
      </c>
      <c r="F23" s="266">
        <f t="shared" si="1"/>
        <v>20.901547983534879</v>
      </c>
    </row>
    <row r="24" spans="2:6" ht="14.25" customHeight="1">
      <c r="B24" s="204"/>
      <c r="C24" s="198" t="s">
        <v>1240</v>
      </c>
      <c r="D24" s="199" t="s">
        <v>135</v>
      </c>
      <c r="E24" s="265">
        <v>26.423237777717539</v>
      </c>
      <c r="F24" s="266">
        <f t="shared" si="1"/>
        <v>26.423237777717542</v>
      </c>
    </row>
    <row r="25" spans="2:6" ht="14.25" customHeight="1">
      <c r="B25" s="204"/>
      <c r="C25" s="198" t="s">
        <v>1241</v>
      </c>
      <c r="D25" s="199" t="s">
        <v>136</v>
      </c>
      <c r="E25" s="265">
        <v>35.932814645476576</v>
      </c>
      <c r="F25" s="266">
        <f t="shared" si="1"/>
        <v>35.932814645476576</v>
      </c>
    </row>
    <row r="26" spans="2:6" ht="14.25" customHeight="1">
      <c r="B26" s="204"/>
      <c r="C26" s="198" t="s">
        <v>1242</v>
      </c>
      <c r="D26" s="199" t="s">
        <v>142</v>
      </c>
      <c r="E26" s="265">
        <v>185.2415376659512</v>
      </c>
      <c r="F26" s="266">
        <f t="shared" si="1"/>
        <v>185.24153766595117</v>
      </c>
    </row>
    <row r="27" spans="2:6" ht="14.25" customHeight="1">
      <c r="B27" s="204"/>
      <c r="C27" s="198" t="s">
        <v>1243</v>
      </c>
      <c r="D27" s="199" t="s">
        <v>143</v>
      </c>
      <c r="E27" s="265">
        <v>249.3823787094872</v>
      </c>
      <c r="F27" s="266">
        <f t="shared" si="1"/>
        <v>249.3823787094872</v>
      </c>
    </row>
    <row r="28" spans="2:6" ht="14.25" customHeight="1">
      <c r="B28" s="204"/>
      <c r="C28" s="198" t="s">
        <v>1244</v>
      </c>
      <c r="D28" s="199" t="s">
        <v>144</v>
      </c>
      <c r="E28" s="265">
        <v>275.37336299321572</v>
      </c>
      <c r="F28" s="266">
        <f t="shared" si="1"/>
        <v>275.37336299321572</v>
      </c>
    </row>
    <row r="29" spans="2:6" ht="14.25" customHeight="1" thickBot="1">
      <c r="B29" s="209"/>
      <c r="C29" s="229"/>
      <c r="D29" s="230"/>
      <c r="E29" s="346"/>
      <c r="F29" s="303"/>
    </row>
    <row r="30" spans="2:6" ht="14.25" customHeight="1" thickBot="1">
      <c r="C30" s="234"/>
      <c r="D30" s="235"/>
      <c r="E30" s="353"/>
      <c r="F30" s="522"/>
    </row>
    <row r="31" spans="2:6" ht="14.25" customHeight="1">
      <c r="B31" s="245"/>
      <c r="C31" s="217"/>
      <c r="D31" s="218"/>
      <c r="E31" s="526"/>
      <c r="F31" s="527"/>
    </row>
    <row r="32" spans="2:6" ht="14.25" customHeight="1">
      <c r="B32" s="450" t="s">
        <v>1602</v>
      </c>
      <c r="C32" s="193" t="s">
        <v>1245</v>
      </c>
      <c r="D32" s="194">
        <v>20</v>
      </c>
      <c r="E32" s="263">
        <v>7.1530981424639055</v>
      </c>
      <c r="F32" s="264">
        <f t="shared" ref="F32:F39" si="2">E32*(100-$F$5)/100</f>
        <v>7.1530981424639064</v>
      </c>
    </row>
    <row r="33" spans="2:6" ht="14.25" customHeight="1">
      <c r="B33" s="521" t="s">
        <v>1604</v>
      </c>
      <c r="C33" s="198" t="s">
        <v>1246</v>
      </c>
      <c r="D33" s="199">
        <v>25</v>
      </c>
      <c r="E33" s="265">
        <v>8.7566191685523034</v>
      </c>
      <c r="F33" s="266">
        <f t="shared" si="2"/>
        <v>8.7566191685523034</v>
      </c>
    </row>
    <row r="34" spans="2:6" ht="14.25" customHeight="1">
      <c r="B34" s="521"/>
      <c r="C34" s="198" t="s">
        <v>1247</v>
      </c>
      <c r="D34" s="199">
        <v>32</v>
      </c>
      <c r="E34" s="265">
        <v>9.4816895455661889</v>
      </c>
      <c r="F34" s="266">
        <f t="shared" si="2"/>
        <v>9.4816895455661889</v>
      </c>
    </row>
    <row r="35" spans="2:6" ht="14.25" customHeight="1">
      <c r="B35" s="496"/>
      <c r="C35" s="198" t="s">
        <v>1248</v>
      </c>
      <c r="D35" s="199">
        <v>40</v>
      </c>
      <c r="E35" s="265">
        <v>13.609013230106765</v>
      </c>
      <c r="F35" s="266">
        <f t="shared" si="2"/>
        <v>13.609013230106763</v>
      </c>
    </row>
    <row r="36" spans="2:6" ht="14.25" customHeight="1">
      <c r="B36" s="204"/>
      <c r="C36" s="198" t="s">
        <v>1249</v>
      </c>
      <c r="D36" s="199">
        <v>50</v>
      </c>
      <c r="E36" s="265">
        <v>15.965491955401893</v>
      </c>
      <c r="F36" s="266">
        <f t="shared" si="2"/>
        <v>15.965491955401893</v>
      </c>
    </row>
    <row r="37" spans="2:6" ht="14.25" customHeight="1">
      <c r="B37" s="204"/>
      <c r="C37" s="198" t="s">
        <v>1250</v>
      </c>
      <c r="D37" s="199">
        <v>63</v>
      </c>
      <c r="E37" s="265">
        <v>23.732111186108312</v>
      </c>
      <c r="F37" s="266">
        <f t="shared" si="2"/>
        <v>23.732111186108312</v>
      </c>
    </row>
    <row r="38" spans="2:6" ht="14.25" customHeight="1">
      <c r="B38" s="204"/>
      <c r="C38" s="198" t="s">
        <v>1251</v>
      </c>
      <c r="D38" s="199">
        <v>75</v>
      </c>
      <c r="E38" s="265">
        <v>104.59140188425293</v>
      </c>
      <c r="F38" s="266">
        <f t="shared" si="2"/>
        <v>104.59140188425293</v>
      </c>
    </row>
    <row r="39" spans="2:6" ht="14.25" customHeight="1">
      <c r="B39" s="204"/>
      <c r="C39" s="198" t="s">
        <v>1252</v>
      </c>
      <c r="D39" s="199">
        <v>90</v>
      </c>
      <c r="E39" s="265">
        <v>150.59153984134537</v>
      </c>
      <c r="F39" s="266">
        <f t="shared" si="2"/>
        <v>150.59153984134537</v>
      </c>
    </row>
    <row r="40" spans="2:6" ht="14.25" customHeight="1" thickBot="1">
      <c r="B40" s="209"/>
      <c r="C40" s="229"/>
      <c r="D40" s="230"/>
      <c r="E40" s="346"/>
      <c r="F40" s="303"/>
    </row>
    <row r="41" spans="2:6" ht="14.25" customHeight="1" thickBot="1">
      <c r="C41" s="234"/>
      <c r="D41" s="235"/>
      <c r="E41" s="353"/>
      <c r="F41" s="522"/>
    </row>
    <row r="42" spans="2:6" ht="14.25" customHeight="1">
      <c r="B42" s="245"/>
      <c r="C42" s="217"/>
      <c r="D42" s="218"/>
      <c r="E42" s="526"/>
      <c r="F42" s="527"/>
    </row>
    <row r="43" spans="2:6" ht="14.25" customHeight="1">
      <c r="B43" s="450" t="s">
        <v>1602</v>
      </c>
      <c r="C43" s="470" t="s">
        <v>1253</v>
      </c>
      <c r="D43" s="515" t="s">
        <v>134</v>
      </c>
      <c r="E43" s="447">
        <v>8.4359149633346249</v>
      </c>
      <c r="F43" s="425">
        <f t="shared" ref="F43:F48" si="3">E43*(100-$F$5)/100</f>
        <v>8.4359149633346249</v>
      </c>
    </row>
    <row r="44" spans="2:6" ht="14.25" customHeight="1">
      <c r="B44" s="528" t="s">
        <v>1605</v>
      </c>
      <c r="C44" s="516" t="s">
        <v>1254</v>
      </c>
      <c r="D44" s="517" t="s">
        <v>133</v>
      </c>
      <c r="E44" s="518">
        <v>9.718731784205346</v>
      </c>
      <c r="F44" s="424">
        <f t="shared" si="3"/>
        <v>9.718731784205346</v>
      </c>
    </row>
    <row r="45" spans="2:6" ht="14.25" customHeight="1">
      <c r="B45" s="528"/>
      <c r="C45" s="516" t="s">
        <v>1255</v>
      </c>
      <c r="D45" s="517" t="s">
        <v>132</v>
      </c>
      <c r="E45" s="518">
        <v>12.479576681296678</v>
      </c>
      <c r="F45" s="424">
        <f t="shared" si="3"/>
        <v>12.479576681296678</v>
      </c>
    </row>
    <row r="46" spans="2:6" ht="14.25" customHeight="1">
      <c r="B46" s="529"/>
      <c r="C46" s="516" t="s">
        <v>1256</v>
      </c>
      <c r="D46" s="517" t="s">
        <v>131</v>
      </c>
      <c r="E46" s="518">
        <v>15.296196222773693</v>
      </c>
      <c r="F46" s="424">
        <f t="shared" si="3"/>
        <v>15.296196222773693</v>
      </c>
    </row>
    <row r="47" spans="2:6" ht="14.25" customHeight="1">
      <c r="B47" s="530"/>
      <c r="C47" s="516" t="s">
        <v>1257</v>
      </c>
      <c r="D47" s="517" t="s">
        <v>135</v>
      </c>
      <c r="E47" s="518">
        <v>17.833942542322283</v>
      </c>
      <c r="F47" s="424">
        <f t="shared" si="3"/>
        <v>17.833942542322283</v>
      </c>
    </row>
    <row r="48" spans="2:6" ht="14.25" customHeight="1">
      <c r="B48" s="530"/>
      <c r="C48" s="516" t="s">
        <v>1258</v>
      </c>
      <c r="D48" s="517" t="s">
        <v>136</v>
      </c>
      <c r="E48" s="518">
        <v>26.269857505656912</v>
      </c>
      <c r="F48" s="424">
        <f t="shared" si="3"/>
        <v>26.269857505656908</v>
      </c>
    </row>
    <row r="49" spans="2:6" ht="14.25" customHeight="1" thickBot="1">
      <c r="B49" s="531"/>
      <c r="C49" s="438"/>
      <c r="D49" s="510"/>
      <c r="E49" s="439"/>
      <c r="F49" s="440"/>
    </row>
    <row r="50" spans="2:6" ht="14.25" customHeight="1" thickBot="1">
      <c r="B50" s="532"/>
      <c r="C50" s="441"/>
      <c r="D50" s="533"/>
      <c r="E50" s="442"/>
      <c r="F50" s="443"/>
    </row>
    <row r="51" spans="2:6" ht="14.25" customHeight="1">
      <c r="B51" s="534"/>
      <c r="C51" s="444"/>
      <c r="D51" s="535"/>
      <c r="E51" s="445"/>
      <c r="F51" s="446"/>
    </row>
    <row r="52" spans="2:6" ht="14.25" customHeight="1">
      <c r="B52" s="450" t="s">
        <v>1602</v>
      </c>
      <c r="C52" s="470" t="s">
        <v>1259</v>
      </c>
      <c r="D52" s="515" t="s">
        <v>137</v>
      </c>
      <c r="E52" s="447">
        <v>7.8642248583813679</v>
      </c>
      <c r="F52" s="425">
        <f t="shared" ref="F52:F111" si="4">E52*(100-$F$5)/100</f>
        <v>7.8642248583813679</v>
      </c>
    </row>
    <row r="53" spans="2:6" ht="14.25" customHeight="1">
      <c r="B53" s="528" t="s">
        <v>1619</v>
      </c>
      <c r="C53" s="516" t="s">
        <v>1260</v>
      </c>
      <c r="D53" s="517" t="s">
        <v>19</v>
      </c>
      <c r="E53" s="518">
        <v>9.0215487293842997</v>
      </c>
      <c r="F53" s="424">
        <f t="shared" si="4"/>
        <v>9.0215487293842997</v>
      </c>
    </row>
    <row r="54" spans="2:6" ht="14.25" customHeight="1">
      <c r="B54" s="528"/>
      <c r="C54" s="516" t="s">
        <v>1261</v>
      </c>
      <c r="D54" s="517" t="s">
        <v>22</v>
      </c>
      <c r="E54" s="518">
        <v>11.447745760161531</v>
      </c>
      <c r="F54" s="424">
        <f t="shared" si="4"/>
        <v>11.447745760161531</v>
      </c>
    </row>
    <row r="55" spans="2:6" ht="14.25" customHeight="1">
      <c r="B55" s="496"/>
      <c r="C55" s="516" t="s">
        <v>1262</v>
      </c>
      <c r="D55" s="517" t="s">
        <v>215</v>
      </c>
      <c r="E55" s="518">
        <v>13.609013230106765</v>
      </c>
      <c r="F55" s="424">
        <f t="shared" si="4"/>
        <v>13.609013230106763</v>
      </c>
    </row>
    <row r="56" spans="2:6" ht="14.25" customHeight="1">
      <c r="B56" s="204"/>
      <c r="C56" s="516" t="s">
        <v>1263</v>
      </c>
      <c r="D56" s="517" t="s">
        <v>216</v>
      </c>
      <c r="E56" s="518">
        <v>15.965491955401893</v>
      </c>
      <c r="F56" s="424">
        <f t="shared" si="4"/>
        <v>15.965491955401893</v>
      </c>
    </row>
    <row r="57" spans="2:6" ht="14.25" customHeight="1">
      <c r="B57" s="204"/>
      <c r="C57" s="516" t="s">
        <v>1264</v>
      </c>
      <c r="D57" s="517" t="s">
        <v>26</v>
      </c>
      <c r="E57" s="518">
        <v>23.732111186108312</v>
      </c>
      <c r="F57" s="424">
        <f t="shared" si="4"/>
        <v>23.732111186108312</v>
      </c>
    </row>
    <row r="58" spans="2:6" ht="14.25" customHeight="1" thickBot="1">
      <c r="B58" s="209"/>
      <c r="C58" s="438"/>
      <c r="D58" s="510"/>
      <c r="E58" s="439"/>
      <c r="F58" s="440"/>
    </row>
    <row r="59" spans="2:6" ht="14.25" customHeight="1" thickBot="1">
      <c r="C59" s="441"/>
      <c r="D59" s="533"/>
      <c r="E59" s="442"/>
      <c r="F59" s="443"/>
    </row>
    <row r="60" spans="2:6" ht="14.25" customHeight="1">
      <c r="B60" s="245"/>
      <c r="C60" s="444"/>
      <c r="D60" s="535"/>
      <c r="E60" s="445"/>
      <c r="F60" s="446"/>
    </row>
    <row r="61" spans="2:6" ht="14.25" customHeight="1">
      <c r="B61" s="450" t="s">
        <v>1602</v>
      </c>
      <c r="C61" s="470" t="s">
        <v>1265</v>
      </c>
      <c r="D61" s="515" t="s">
        <v>218</v>
      </c>
      <c r="E61" s="447">
        <v>8.4498586244310445</v>
      </c>
      <c r="F61" s="425">
        <f t="shared" si="4"/>
        <v>8.4498586244310445</v>
      </c>
    </row>
    <row r="62" spans="2:6" ht="14.25" customHeight="1">
      <c r="B62" s="528" t="s">
        <v>1620</v>
      </c>
      <c r="C62" s="516" t="s">
        <v>1266</v>
      </c>
      <c r="D62" s="517" t="s">
        <v>217</v>
      </c>
      <c r="E62" s="518">
        <v>9.6908444620125014</v>
      </c>
      <c r="F62" s="424">
        <f t="shared" si="4"/>
        <v>9.6908444620125014</v>
      </c>
    </row>
    <row r="63" spans="2:6" ht="14.25" customHeight="1">
      <c r="B63" s="528"/>
      <c r="C63" s="516" t="s">
        <v>1267</v>
      </c>
      <c r="D63" s="517" t="s">
        <v>219</v>
      </c>
      <c r="E63" s="518">
        <v>12.479576681296678</v>
      </c>
      <c r="F63" s="424">
        <f t="shared" si="4"/>
        <v>12.479576681296678</v>
      </c>
    </row>
    <row r="64" spans="2:6" ht="14.25" customHeight="1">
      <c r="B64" s="496"/>
      <c r="C64" s="516" t="s">
        <v>1268</v>
      </c>
      <c r="D64" s="517" t="s">
        <v>220</v>
      </c>
      <c r="E64" s="518">
        <v>15.282252561677268</v>
      </c>
      <c r="F64" s="424">
        <f t="shared" si="4"/>
        <v>15.28225256167727</v>
      </c>
    </row>
    <row r="65" spans="2:6" ht="14.25" customHeight="1">
      <c r="B65" s="204"/>
      <c r="C65" s="516" t="s">
        <v>1269</v>
      </c>
      <c r="D65" s="517" t="s">
        <v>221</v>
      </c>
      <c r="E65" s="518">
        <v>17.833942542322283</v>
      </c>
      <c r="F65" s="424">
        <f t="shared" si="4"/>
        <v>17.833942542322283</v>
      </c>
    </row>
    <row r="66" spans="2:6" ht="14.25" customHeight="1">
      <c r="B66" s="204"/>
      <c r="C66" s="516" t="s">
        <v>1270</v>
      </c>
      <c r="D66" s="517" t="s">
        <v>222</v>
      </c>
      <c r="E66" s="518">
        <v>26.255913844560489</v>
      </c>
      <c r="F66" s="424">
        <f t="shared" si="4"/>
        <v>26.255913844560485</v>
      </c>
    </row>
    <row r="67" spans="2:6" ht="14.25" customHeight="1" thickBot="1">
      <c r="B67" s="209"/>
      <c r="C67" s="438"/>
      <c r="D67" s="510"/>
      <c r="E67" s="439"/>
      <c r="F67" s="440"/>
    </row>
    <row r="68" spans="2:6" ht="14.25" customHeight="1" thickBot="1">
      <c r="C68" s="441"/>
      <c r="D68" s="533"/>
      <c r="E68" s="442"/>
      <c r="F68" s="443"/>
    </row>
    <row r="69" spans="2:6" ht="14.25" customHeight="1">
      <c r="B69" s="245"/>
      <c r="C69" s="444"/>
      <c r="D69" s="535"/>
      <c r="E69" s="445"/>
      <c r="F69" s="446"/>
    </row>
    <row r="70" spans="2:6" ht="14.25" customHeight="1">
      <c r="B70" s="450" t="s">
        <v>1602</v>
      </c>
      <c r="C70" s="470" t="s">
        <v>1271</v>
      </c>
      <c r="D70" s="515" t="s">
        <v>137</v>
      </c>
      <c r="E70" s="447">
        <v>7.8642248583813679</v>
      </c>
      <c r="F70" s="425">
        <f t="shared" si="4"/>
        <v>7.8642248583813679</v>
      </c>
    </row>
    <row r="71" spans="2:6" ht="14.25" customHeight="1">
      <c r="B71" s="528" t="s">
        <v>1621</v>
      </c>
      <c r="C71" s="516" t="s">
        <v>1272</v>
      </c>
      <c r="D71" s="517" t="s">
        <v>19</v>
      </c>
      <c r="E71" s="518">
        <v>9.0215487293842997</v>
      </c>
      <c r="F71" s="424">
        <f t="shared" si="4"/>
        <v>9.0215487293842997</v>
      </c>
    </row>
    <row r="72" spans="2:6" ht="14.25" customHeight="1">
      <c r="B72" s="528"/>
      <c r="C72" s="516" t="s">
        <v>1273</v>
      </c>
      <c r="D72" s="517" t="s">
        <v>22</v>
      </c>
      <c r="E72" s="518">
        <v>11.447745760161531</v>
      </c>
      <c r="F72" s="424">
        <f t="shared" si="4"/>
        <v>11.447745760161531</v>
      </c>
    </row>
    <row r="73" spans="2:6" ht="14.25" customHeight="1">
      <c r="B73" s="496"/>
      <c r="C73" s="516" t="s">
        <v>1274</v>
      </c>
      <c r="D73" s="517" t="s">
        <v>215</v>
      </c>
      <c r="E73" s="518">
        <v>13.609013230106765</v>
      </c>
      <c r="F73" s="424">
        <f t="shared" si="4"/>
        <v>13.609013230106763</v>
      </c>
    </row>
    <row r="74" spans="2:6" ht="14.25" customHeight="1">
      <c r="B74" s="204"/>
      <c r="C74" s="516" t="s">
        <v>1275</v>
      </c>
      <c r="D74" s="517" t="s">
        <v>216</v>
      </c>
      <c r="E74" s="518">
        <v>15.965491955401893</v>
      </c>
      <c r="F74" s="424">
        <f t="shared" si="4"/>
        <v>15.965491955401893</v>
      </c>
    </row>
    <row r="75" spans="2:6" ht="14.25" customHeight="1">
      <c r="B75" s="204"/>
      <c r="C75" s="516" t="s">
        <v>1276</v>
      </c>
      <c r="D75" s="517" t="s">
        <v>26</v>
      </c>
      <c r="E75" s="518">
        <v>23.732111186108312</v>
      </c>
      <c r="F75" s="424">
        <f t="shared" si="4"/>
        <v>23.732111186108312</v>
      </c>
    </row>
    <row r="76" spans="2:6" ht="14.25" customHeight="1" thickBot="1">
      <c r="B76" s="209"/>
      <c r="C76" s="438"/>
      <c r="D76" s="510"/>
      <c r="E76" s="439"/>
      <c r="F76" s="440"/>
    </row>
    <row r="77" spans="2:6" ht="14.25" customHeight="1" thickBot="1">
      <c r="C77" s="441"/>
      <c r="D77" s="533"/>
      <c r="E77" s="442"/>
      <c r="F77" s="443"/>
    </row>
    <row r="78" spans="2:6" ht="14.25" customHeight="1">
      <c r="B78" s="245"/>
      <c r="C78" s="444"/>
      <c r="D78" s="535"/>
      <c r="E78" s="445"/>
      <c r="F78" s="446"/>
    </row>
    <row r="79" spans="2:6" ht="14.25" customHeight="1">
      <c r="B79" s="450" t="s">
        <v>1602</v>
      </c>
      <c r="C79" s="470" t="s">
        <v>1277</v>
      </c>
      <c r="D79" s="515" t="s">
        <v>134</v>
      </c>
      <c r="E79" s="447">
        <v>8.4498586244310445</v>
      </c>
      <c r="F79" s="425">
        <f t="shared" si="4"/>
        <v>8.4498586244310445</v>
      </c>
    </row>
    <row r="80" spans="2:6" ht="14.25" customHeight="1">
      <c r="B80" s="528" t="s">
        <v>1618</v>
      </c>
      <c r="C80" s="516" t="s">
        <v>1278</v>
      </c>
      <c r="D80" s="517" t="s">
        <v>133</v>
      </c>
      <c r="E80" s="518">
        <v>9.6908444620125014</v>
      </c>
      <c r="F80" s="424">
        <f t="shared" si="4"/>
        <v>9.6908444620125014</v>
      </c>
    </row>
    <row r="81" spans="2:6" ht="14.25" customHeight="1">
      <c r="B81" s="528"/>
      <c r="C81" s="516" t="s">
        <v>1279</v>
      </c>
      <c r="D81" s="517" t="s">
        <v>132</v>
      </c>
      <c r="E81" s="518">
        <v>12.479576681296678</v>
      </c>
      <c r="F81" s="424">
        <f t="shared" si="4"/>
        <v>12.479576681296678</v>
      </c>
    </row>
    <row r="82" spans="2:6" ht="14.25" customHeight="1">
      <c r="B82" s="496"/>
      <c r="C82" s="516" t="s">
        <v>1280</v>
      </c>
      <c r="D82" s="517" t="s">
        <v>131</v>
      </c>
      <c r="E82" s="518">
        <v>15.282252561677268</v>
      </c>
      <c r="F82" s="424">
        <f t="shared" si="4"/>
        <v>15.28225256167727</v>
      </c>
    </row>
    <row r="83" spans="2:6" ht="14.25" customHeight="1">
      <c r="B83" s="204"/>
      <c r="C83" s="516" t="s">
        <v>1281</v>
      </c>
      <c r="D83" s="517" t="s">
        <v>135</v>
      </c>
      <c r="E83" s="518">
        <v>17.833942542322283</v>
      </c>
      <c r="F83" s="424">
        <f t="shared" si="4"/>
        <v>17.833942542322283</v>
      </c>
    </row>
    <row r="84" spans="2:6" ht="14.25" customHeight="1">
      <c r="B84" s="204"/>
      <c r="C84" s="516" t="s">
        <v>1282</v>
      </c>
      <c r="D84" s="517" t="s">
        <v>136</v>
      </c>
      <c r="E84" s="518">
        <v>26.255913844560489</v>
      </c>
      <c r="F84" s="424">
        <f t="shared" si="4"/>
        <v>26.255913844560485</v>
      </c>
    </row>
    <row r="85" spans="2:6" ht="14.25" customHeight="1" thickBot="1">
      <c r="B85" s="209"/>
      <c r="C85" s="438"/>
      <c r="D85" s="510"/>
      <c r="E85" s="439"/>
      <c r="F85" s="440"/>
    </row>
    <row r="86" spans="2:6" ht="14.25" customHeight="1" thickBot="1">
      <c r="C86" s="441"/>
      <c r="D86" s="533"/>
      <c r="E86" s="442"/>
      <c r="F86" s="443"/>
    </row>
    <row r="87" spans="2:6" ht="14.25" customHeight="1">
      <c r="B87" s="245"/>
      <c r="C87" s="444"/>
      <c r="D87" s="535"/>
      <c r="E87" s="445"/>
      <c r="F87" s="446"/>
    </row>
    <row r="88" spans="2:6" ht="14.25" customHeight="1">
      <c r="B88" s="450" t="s">
        <v>1602</v>
      </c>
      <c r="C88" s="470" t="s">
        <v>1283</v>
      </c>
      <c r="D88" s="515" t="s">
        <v>218</v>
      </c>
      <c r="E88" s="447">
        <v>8.4498586244310445</v>
      </c>
      <c r="F88" s="425">
        <f t="shared" si="4"/>
        <v>8.4498586244310445</v>
      </c>
    </row>
    <row r="89" spans="2:6" ht="14.25" customHeight="1">
      <c r="B89" s="528" t="s">
        <v>1624</v>
      </c>
      <c r="C89" s="516" t="s">
        <v>1284</v>
      </c>
      <c r="D89" s="517" t="s">
        <v>217</v>
      </c>
      <c r="E89" s="518">
        <v>9.6908444620125014</v>
      </c>
      <c r="F89" s="424">
        <f t="shared" si="4"/>
        <v>9.6908444620125014</v>
      </c>
    </row>
    <row r="90" spans="2:6" ht="14.25" customHeight="1">
      <c r="B90" s="528"/>
      <c r="C90" s="516" t="s">
        <v>1285</v>
      </c>
      <c r="D90" s="517" t="s">
        <v>219</v>
      </c>
      <c r="E90" s="518">
        <v>12.479576681296678</v>
      </c>
      <c r="F90" s="424">
        <f t="shared" si="4"/>
        <v>12.479576681296678</v>
      </c>
    </row>
    <row r="91" spans="2:6" ht="14.25" customHeight="1">
      <c r="B91" s="496"/>
      <c r="C91" s="516" t="s">
        <v>1286</v>
      </c>
      <c r="D91" s="517" t="s">
        <v>220</v>
      </c>
      <c r="E91" s="518">
        <v>15.282252561677268</v>
      </c>
      <c r="F91" s="424">
        <f t="shared" si="4"/>
        <v>15.28225256167727</v>
      </c>
    </row>
    <row r="92" spans="2:6" ht="14.25" customHeight="1">
      <c r="B92" s="204"/>
      <c r="C92" s="516" t="s">
        <v>1287</v>
      </c>
      <c r="D92" s="517" t="s">
        <v>221</v>
      </c>
      <c r="E92" s="518">
        <v>17.833942542322283</v>
      </c>
      <c r="F92" s="424">
        <f t="shared" si="4"/>
        <v>17.833942542322283</v>
      </c>
    </row>
    <row r="93" spans="2:6" ht="14.25" customHeight="1">
      <c r="B93" s="204"/>
      <c r="C93" s="516" t="s">
        <v>1288</v>
      </c>
      <c r="D93" s="517" t="s">
        <v>222</v>
      </c>
      <c r="E93" s="518">
        <v>26.255913844560489</v>
      </c>
      <c r="F93" s="424">
        <f t="shared" si="4"/>
        <v>26.255913844560485</v>
      </c>
    </row>
    <row r="94" spans="2:6" ht="14.25" customHeight="1" thickBot="1">
      <c r="B94" s="209"/>
      <c r="C94" s="438"/>
      <c r="D94" s="510"/>
      <c r="E94" s="439"/>
      <c r="F94" s="440"/>
    </row>
    <row r="95" spans="2:6" ht="14.25" customHeight="1" thickBot="1">
      <c r="C95" s="441"/>
      <c r="D95" s="533"/>
      <c r="E95" s="442"/>
      <c r="F95" s="443"/>
    </row>
    <row r="96" spans="2:6" ht="14.25" customHeight="1">
      <c r="B96" s="245"/>
      <c r="C96" s="444"/>
      <c r="D96" s="535"/>
      <c r="E96" s="445"/>
      <c r="F96" s="446"/>
    </row>
    <row r="97" spans="2:6" ht="14.25" customHeight="1">
      <c r="B97" s="450" t="s">
        <v>1602</v>
      </c>
      <c r="C97" s="470" t="s">
        <v>1289</v>
      </c>
      <c r="D97" s="515" t="s">
        <v>134</v>
      </c>
      <c r="E97" s="447">
        <v>8.4498586244310445</v>
      </c>
      <c r="F97" s="425">
        <f t="shared" si="4"/>
        <v>8.4498586244310445</v>
      </c>
    </row>
    <row r="98" spans="2:6" ht="14.25" customHeight="1">
      <c r="B98" s="528" t="s">
        <v>1623</v>
      </c>
      <c r="C98" s="516" t="s">
        <v>1290</v>
      </c>
      <c r="D98" s="517" t="s">
        <v>133</v>
      </c>
      <c r="E98" s="518">
        <v>9.6908444620125014</v>
      </c>
      <c r="F98" s="424">
        <f t="shared" si="4"/>
        <v>9.6908444620125014</v>
      </c>
    </row>
    <row r="99" spans="2:6" ht="14.25" customHeight="1">
      <c r="B99" s="528"/>
      <c r="C99" s="516" t="s">
        <v>1291</v>
      </c>
      <c r="D99" s="517" t="s">
        <v>132</v>
      </c>
      <c r="E99" s="518">
        <v>12.479576681296678</v>
      </c>
      <c r="F99" s="424">
        <f t="shared" si="4"/>
        <v>12.479576681296678</v>
      </c>
    </row>
    <row r="100" spans="2:6" ht="14.25" customHeight="1">
      <c r="B100" s="496"/>
      <c r="C100" s="516" t="s">
        <v>1292</v>
      </c>
      <c r="D100" s="517" t="s">
        <v>131</v>
      </c>
      <c r="E100" s="518">
        <v>15.282252561677268</v>
      </c>
      <c r="F100" s="424">
        <f t="shared" si="4"/>
        <v>15.28225256167727</v>
      </c>
    </row>
    <row r="101" spans="2:6" ht="14.25" customHeight="1">
      <c r="B101" s="204"/>
      <c r="C101" s="516" t="s">
        <v>1293</v>
      </c>
      <c r="D101" s="517" t="s">
        <v>135</v>
      </c>
      <c r="E101" s="518">
        <v>17.833942542322283</v>
      </c>
      <c r="F101" s="424">
        <f t="shared" si="4"/>
        <v>17.833942542322283</v>
      </c>
    </row>
    <row r="102" spans="2:6" ht="14.25" customHeight="1">
      <c r="B102" s="204"/>
      <c r="C102" s="516" t="s">
        <v>1294</v>
      </c>
      <c r="D102" s="517" t="s">
        <v>136</v>
      </c>
      <c r="E102" s="518">
        <v>26.255913844560489</v>
      </c>
      <c r="F102" s="424">
        <f t="shared" si="4"/>
        <v>26.255913844560485</v>
      </c>
    </row>
    <row r="103" spans="2:6" ht="14.25" customHeight="1" thickBot="1">
      <c r="B103" s="209"/>
      <c r="C103" s="438"/>
      <c r="D103" s="510"/>
      <c r="E103" s="439"/>
      <c r="F103" s="440"/>
    </row>
    <row r="104" spans="2:6" ht="14.25" customHeight="1" thickBot="1">
      <c r="C104" s="441"/>
      <c r="D104" s="533"/>
      <c r="E104" s="442"/>
      <c r="F104" s="443"/>
    </row>
    <row r="105" spans="2:6" ht="14.25" customHeight="1">
      <c r="B105" s="245"/>
      <c r="C105" s="444"/>
      <c r="D105" s="535"/>
      <c r="E105" s="445"/>
      <c r="F105" s="446"/>
    </row>
    <row r="106" spans="2:6" ht="14.25" customHeight="1">
      <c r="B106" s="450" t="s">
        <v>1602</v>
      </c>
      <c r="C106" s="470" t="s">
        <v>1295</v>
      </c>
      <c r="D106" s="515" t="s">
        <v>134</v>
      </c>
      <c r="E106" s="447">
        <v>8.4498586244310445</v>
      </c>
      <c r="F106" s="425">
        <f>E106*(100-$F$5)/100</f>
        <v>8.4498586244310445</v>
      </c>
    </row>
    <row r="107" spans="2:6" ht="14.25" customHeight="1">
      <c r="B107" s="528" t="s">
        <v>1622</v>
      </c>
      <c r="C107" s="516" t="s">
        <v>1296</v>
      </c>
      <c r="D107" s="517" t="s">
        <v>133</v>
      </c>
      <c r="E107" s="518">
        <v>9.6908444620125014</v>
      </c>
      <c r="F107" s="424">
        <f t="shared" si="4"/>
        <v>9.6908444620125014</v>
      </c>
    </row>
    <row r="108" spans="2:6" ht="14.25" customHeight="1">
      <c r="B108" s="528"/>
      <c r="C108" s="516" t="s">
        <v>1297</v>
      </c>
      <c r="D108" s="517" t="s">
        <v>132</v>
      </c>
      <c r="E108" s="518">
        <v>12.479576681296678</v>
      </c>
      <c r="F108" s="424">
        <f t="shared" si="4"/>
        <v>12.479576681296678</v>
      </c>
    </row>
    <row r="109" spans="2:6" ht="14.25" customHeight="1">
      <c r="B109" s="496"/>
      <c r="C109" s="516" t="s">
        <v>1298</v>
      </c>
      <c r="D109" s="517" t="s">
        <v>131</v>
      </c>
      <c r="E109" s="518">
        <v>15.282252561677268</v>
      </c>
      <c r="F109" s="424">
        <f t="shared" si="4"/>
        <v>15.28225256167727</v>
      </c>
    </row>
    <row r="110" spans="2:6" ht="14.25" customHeight="1">
      <c r="B110" s="204"/>
      <c r="C110" s="516" t="s">
        <v>1299</v>
      </c>
      <c r="D110" s="517" t="s">
        <v>135</v>
      </c>
      <c r="E110" s="518">
        <v>17.833942542322283</v>
      </c>
      <c r="F110" s="424">
        <f t="shared" si="4"/>
        <v>17.833942542322283</v>
      </c>
    </row>
    <row r="111" spans="2:6" ht="14.25" customHeight="1">
      <c r="B111" s="204"/>
      <c r="C111" s="516" t="s">
        <v>1300</v>
      </c>
      <c r="D111" s="517" t="s">
        <v>136</v>
      </c>
      <c r="E111" s="518">
        <v>26.255913844560489</v>
      </c>
      <c r="F111" s="424">
        <f t="shared" si="4"/>
        <v>26.255913844560485</v>
      </c>
    </row>
    <row r="112" spans="2:6" ht="14.25" customHeight="1">
      <c r="B112" s="204"/>
      <c r="C112" s="432"/>
      <c r="D112" s="509"/>
      <c r="E112" s="433"/>
      <c r="F112" s="670"/>
    </row>
    <row r="113" spans="2:6" ht="14.25" customHeight="1" thickBot="1">
      <c r="B113" s="209"/>
      <c r="C113" s="438"/>
      <c r="D113" s="510"/>
      <c r="E113" s="439"/>
      <c r="F113" s="440"/>
    </row>
    <row r="114" spans="2:6" ht="14.25" customHeight="1" thickBot="1">
      <c r="B114" s="671"/>
      <c r="C114" s="432"/>
      <c r="D114" s="509"/>
      <c r="E114" s="433"/>
      <c r="F114" s="672"/>
    </row>
    <row r="115" spans="2:6" ht="14.25" customHeight="1">
      <c r="B115" s="245"/>
      <c r="C115" s="444"/>
      <c r="D115" s="535"/>
      <c r="E115" s="445"/>
      <c r="F115" s="446"/>
    </row>
    <row r="116" spans="2:6" ht="14.25" customHeight="1">
      <c r="B116" s="558" t="s">
        <v>2340</v>
      </c>
      <c r="C116" s="873" t="s">
        <v>1825</v>
      </c>
      <c r="D116" s="194">
        <v>20</v>
      </c>
      <c r="E116" s="263">
        <v>14.628547784045127</v>
      </c>
      <c r="F116" s="425">
        <f>E116*(100-$F$5)/100</f>
        <v>14.628547784045127</v>
      </c>
    </row>
    <row r="117" spans="2:6" ht="14.25" customHeight="1">
      <c r="B117" s="197" t="s">
        <v>2339</v>
      </c>
      <c r="C117" s="874" t="s">
        <v>1826</v>
      </c>
      <c r="D117" s="199">
        <v>25</v>
      </c>
      <c r="E117" s="263">
        <v>19.33246124093473</v>
      </c>
      <c r="F117" s="425">
        <f t="shared" ref="F117:F121" si="5">E117*(100-$F$5)/100</f>
        <v>19.33246124093473</v>
      </c>
    </row>
    <row r="118" spans="2:6" ht="14.25" customHeight="1">
      <c r="B118" s="204"/>
      <c r="C118" s="874" t="s">
        <v>1827</v>
      </c>
      <c r="D118" s="199">
        <v>32</v>
      </c>
      <c r="E118" s="263">
        <v>22.295651410153106</v>
      </c>
      <c r="F118" s="425">
        <f t="shared" si="5"/>
        <v>22.295651410153106</v>
      </c>
    </row>
    <row r="119" spans="2:6" ht="14.25" customHeight="1">
      <c r="B119" s="204"/>
      <c r="C119" s="874" t="s">
        <v>1828</v>
      </c>
      <c r="D119" s="199">
        <v>40</v>
      </c>
      <c r="E119" s="263">
        <v>28.998208863819507</v>
      </c>
      <c r="F119" s="425">
        <f t="shared" si="5"/>
        <v>28.998208863819503</v>
      </c>
    </row>
    <row r="120" spans="2:6" ht="14.25" customHeight="1">
      <c r="B120" s="204"/>
      <c r="C120" s="873" t="s">
        <v>1829</v>
      </c>
      <c r="D120" s="199">
        <v>50</v>
      </c>
      <c r="E120" s="263">
        <v>35.055964544722002</v>
      </c>
      <c r="F120" s="425">
        <f t="shared" si="5"/>
        <v>35.055964544722002</v>
      </c>
    </row>
    <row r="121" spans="2:6" ht="14.25" customHeight="1">
      <c r="B121" s="204"/>
      <c r="C121" s="874" t="s">
        <v>1830</v>
      </c>
      <c r="D121" s="199">
        <v>63</v>
      </c>
      <c r="E121" s="263">
        <v>47.685385334407741</v>
      </c>
      <c r="F121" s="425">
        <f t="shared" si="5"/>
        <v>47.685385334407741</v>
      </c>
    </row>
    <row r="122" spans="2:6" ht="14.25" customHeight="1" thickBot="1">
      <c r="B122" s="209"/>
      <c r="C122" s="438"/>
      <c r="D122" s="510"/>
      <c r="E122" s="439"/>
      <c r="F122" s="440"/>
    </row>
    <row r="123" spans="2:6" ht="9.9499999999999993" customHeight="1" thickBot="1">
      <c r="B123" s="671"/>
      <c r="C123" s="441"/>
      <c r="D123" s="533"/>
      <c r="E123" s="442"/>
      <c r="F123" s="443"/>
    </row>
    <row r="124" spans="2:6" ht="14.25" customHeight="1">
      <c r="B124" s="245"/>
      <c r="C124" s="444"/>
      <c r="D124" s="535"/>
      <c r="E124" s="445"/>
      <c r="F124" s="446"/>
    </row>
    <row r="125" spans="2:6" ht="14.25" customHeight="1">
      <c r="B125" s="450" t="s">
        <v>1602</v>
      </c>
      <c r="C125" s="470" t="s">
        <v>2333</v>
      </c>
      <c r="D125" s="515" t="s">
        <v>137</v>
      </c>
      <c r="E125" s="447">
        <v>13.17</v>
      </c>
      <c r="F125" s="425">
        <f t="shared" ref="F125:F130" si="6">E125*(100-$F$5)/100</f>
        <v>13.17</v>
      </c>
    </row>
    <row r="126" spans="2:6" ht="14.25" customHeight="1">
      <c r="B126" s="528" t="s">
        <v>2341</v>
      </c>
      <c r="C126" s="516" t="s">
        <v>2334</v>
      </c>
      <c r="D126" s="517" t="s">
        <v>19</v>
      </c>
      <c r="E126" s="518">
        <v>17.489999999999998</v>
      </c>
      <c r="F126" s="424">
        <f t="shared" si="6"/>
        <v>17.489999999999998</v>
      </c>
    </row>
    <row r="127" spans="2:6" ht="14.25" customHeight="1">
      <c r="B127" s="528"/>
      <c r="C127" s="516" t="s">
        <v>2335</v>
      </c>
      <c r="D127" s="517" t="s">
        <v>22</v>
      </c>
      <c r="E127" s="518">
        <v>20.059999999999999</v>
      </c>
      <c r="F127" s="424">
        <f t="shared" si="6"/>
        <v>20.059999999999999</v>
      </c>
    </row>
    <row r="128" spans="2:6" ht="14.25" customHeight="1">
      <c r="B128" s="496"/>
      <c r="C128" s="516" t="s">
        <v>2336</v>
      </c>
      <c r="D128" s="517" t="s">
        <v>215</v>
      </c>
      <c r="E128" s="518">
        <v>26.18</v>
      </c>
      <c r="F128" s="424">
        <f t="shared" si="6"/>
        <v>26.18</v>
      </c>
    </row>
    <row r="129" spans="2:6" ht="14.25" customHeight="1">
      <c r="B129" s="204"/>
      <c r="C129" s="516" t="s">
        <v>2337</v>
      </c>
      <c r="D129" s="517" t="s">
        <v>216</v>
      </c>
      <c r="E129" s="518">
        <v>31.56</v>
      </c>
      <c r="F129" s="424">
        <f t="shared" si="6"/>
        <v>31.56</v>
      </c>
    </row>
    <row r="130" spans="2:6" ht="14.25" customHeight="1">
      <c r="B130" s="204"/>
      <c r="C130" s="516" t="s">
        <v>2338</v>
      </c>
      <c r="D130" s="517" t="s">
        <v>26</v>
      </c>
      <c r="E130" s="518">
        <v>42.92</v>
      </c>
      <c r="F130" s="424">
        <f t="shared" si="6"/>
        <v>42.92</v>
      </c>
    </row>
    <row r="131" spans="2:6" ht="14.25" customHeight="1" thickBot="1">
      <c r="B131" s="209"/>
      <c r="C131" s="438"/>
      <c r="D131" s="510"/>
      <c r="E131" s="439"/>
      <c r="F131" s="440"/>
    </row>
    <row r="132" spans="2:6" ht="9.9499999999999993" customHeight="1" thickBot="1">
      <c r="B132" s="671"/>
      <c r="C132" s="441"/>
      <c r="D132" s="533"/>
      <c r="E132" s="442"/>
      <c r="F132" s="443"/>
    </row>
    <row r="133" spans="2:6" ht="14.25" customHeight="1">
      <c r="B133" s="245"/>
      <c r="C133" s="444"/>
      <c r="D133" s="535"/>
      <c r="E133" s="445"/>
      <c r="F133" s="446"/>
    </row>
    <row r="134" spans="2:6" ht="14.25" customHeight="1">
      <c r="B134" s="430"/>
      <c r="C134" s="470" t="s">
        <v>509</v>
      </c>
      <c r="D134" s="515">
        <v>20</v>
      </c>
      <c r="E134" s="447">
        <v>1.0787223956043959</v>
      </c>
      <c r="F134" s="425">
        <f t="shared" ref="F134:F139" si="7">E134*(100-$F$5)/100</f>
        <v>1.0787223956043959</v>
      </c>
    </row>
    <row r="135" spans="2:6" ht="14.25" customHeight="1">
      <c r="B135" s="536" t="s">
        <v>1759</v>
      </c>
      <c r="C135" s="516" t="s">
        <v>504</v>
      </c>
      <c r="D135" s="517">
        <v>25</v>
      </c>
      <c r="E135" s="518">
        <v>1.5821261802197804</v>
      </c>
      <c r="F135" s="424">
        <f t="shared" si="7"/>
        <v>1.5821261802197804</v>
      </c>
    </row>
    <row r="136" spans="2:6" ht="14.25" customHeight="1">
      <c r="B136" s="537"/>
      <c r="C136" s="516" t="s">
        <v>505</v>
      </c>
      <c r="D136" s="517">
        <v>32</v>
      </c>
      <c r="E136" s="518">
        <v>2.3731892703296702</v>
      </c>
      <c r="F136" s="424">
        <f t="shared" si="7"/>
        <v>2.3731892703296702</v>
      </c>
    </row>
    <row r="137" spans="2:6" ht="14.25" customHeight="1">
      <c r="B137" s="496"/>
      <c r="C137" s="516" t="s">
        <v>506</v>
      </c>
      <c r="D137" s="517">
        <v>40</v>
      </c>
      <c r="E137" s="518">
        <v>3.8114857978021983</v>
      </c>
      <c r="F137" s="424">
        <f t="shared" si="7"/>
        <v>3.8114857978021983</v>
      </c>
    </row>
    <row r="138" spans="2:6" ht="14.25" customHeight="1">
      <c r="B138" s="496"/>
      <c r="C138" s="516" t="s">
        <v>507</v>
      </c>
      <c r="D138" s="517">
        <v>50</v>
      </c>
      <c r="E138" s="518">
        <v>6.2565898945054945</v>
      </c>
      <c r="F138" s="424">
        <f t="shared" si="7"/>
        <v>6.2565898945054945</v>
      </c>
    </row>
    <row r="139" spans="2:6" ht="14.25" customHeight="1">
      <c r="B139" s="496"/>
      <c r="C139" s="516" t="s">
        <v>508</v>
      </c>
      <c r="D139" s="517">
        <v>63</v>
      </c>
      <c r="E139" s="518">
        <v>6.7599936791208801</v>
      </c>
      <c r="F139" s="424">
        <f t="shared" si="7"/>
        <v>6.7599936791208801</v>
      </c>
    </row>
    <row r="140" spans="2:6" ht="14.25" customHeight="1" thickBot="1">
      <c r="B140" s="538"/>
      <c r="C140" s="438"/>
      <c r="D140" s="510"/>
      <c r="E140" s="439"/>
      <c r="F140" s="440"/>
    </row>
    <row r="141" spans="2:6" ht="9.9499999999999993" customHeight="1" thickBot="1">
      <c r="B141" s="214"/>
      <c r="C141" s="441"/>
      <c r="D141" s="533"/>
      <c r="E141" s="442"/>
      <c r="F141" s="443"/>
    </row>
    <row r="142" spans="2:6" ht="14.25" customHeight="1">
      <c r="B142" s="539"/>
      <c r="C142" s="444"/>
      <c r="D142" s="535"/>
      <c r="E142" s="445"/>
      <c r="F142" s="446"/>
    </row>
    <row r="143" spans="2:6" ht="14.25" customHeight="1">
      <c r="B143" s="430"/>
      <c r="C143" s="470" t="s">
        <v>1301</v>
      </c>
      <c r="D143" s="515" t="s">
        <v>134</v>
      </c>
      <c r="E143" s="447">
        <v>0.8529098407912088</v>
      </c>
      <c r="F143" s="425">
        <f t="shared" ref="F143:F148" si="8">E143*(100-$F$5)/100</f>
        <v>0.8529098407912088</v>
      </c>
    </row>
    <row r="144" spans="2:6" ht="14.25" customHeight="1">
      <c r="B144" s="536" t="s">
        <v>1760</v>
      </c>
      <c r="C144" s="516" t="s">
        <v>1302</v>
      </c>
      <c r="D144" s="517" t="s">
        <v>133</v>
      </c>
      <c r="E144" s="518">
        <v>1.2081690830769232</v>
      </c>
      <c r="F144" s="424">
        <f t="shared" si="8"/>
        <v>1.2081690830769232</v>
      </c>
    </row>
    <row r="145" spans="2:6" ht="14.25" customHeight="1">
      <c r="B145" s="559" t="s">
        <v>1617</v>
      </c>
      <c r="C145" s="516" t="s">
        <v>1303</v>
      </c>
      <c r="D145" s="517" t="s">
        <v>132</v>
      </c>
      <c r="E145" s="518">
        <v>1.4217561174065931</v>
      </c>
      <c r="F145" s="424">
        <f t="shared" si="8"/>
        <v>1.4217561174065931</v>
      </c>
    </row>
    <row r="146" spans="2:6" ht="14.25" customHeight="1">
      <c r="B146" s="496"/>
      <c r="C146" s="516" t="s">
        <v>1304</v>
      </c>
      <c r="D146" s="517" t="s">
        <v>131</v>
      </c>
      <c r="E146" s="518">
        <v>2.132993750241758</v>
      </c>
      <c r="F146" s="424">
        <f t="shared" si="8"/>
        <v>2.132993750241758</v>
      </c>
    </row>
    <row r="147" spans="2:6" ht="14.25" customHeight="1">
      <c r="B147" s="496"/>
      <c r="C147" s="516" t="s">
        <v>1305</v>
      </c>
      <c r="D147" s="517" t="s">
        <v>135</v>
      </c>
      <c r="E147" s="518">
        <v>2.5601678189010992</v>
      </c>
      <c r="F147" s="424">
        <f t="shared" si="8"/>
        <v>2.5601678189010992</v>
      </c>
    </row>
    <row r="148" spans="2:6" ht="14.25" customHeight="1">
      <c r="B148" s="496"/>
      <c r="C148" s="516" t="s">
        <v>1306</v>
      </c>
      <c r="D148" s="517" t="s">
        <v>136</v>
      </c>
      <c r="E148" s="518">
        <v>3.9107282581978029</v>
      </c>
      <c r="F148" s="424">
        <f t="shared" si="8"/>
        <v>3.9107282581978029</v>
      </c>
    </row>
    <row r="149" spans="2:6" ht="14.25" customHeight="1" thickBot="1">
      <c r="B149" s="538"/>
      <c r="C149" s="438"/>
      <c r="D149" s="510"/>
      <c r="E149" s="439"/>
      <c r="F149" s="440"/>
    </row>
    <row r="150" spans="2:6" ht="9.9499999999999993" customHeight="1" thickBot="1">
      <c r="B150" s="214"/>
      <c r="C150" s="441"/>
      <c r="D150" s="533"/>
      <c r="E150" s="442"/>
      <c r="F150" s="443"/>
    </row>
    <row r="151" spans="2:6" ht="14.25" customHeight="1">
      <c r="B151" s="539"/>
      <c r="C151" s="444"/>
      <c r="D151" s="535"/>
      <c r="E151" s="445"/>
      <c r="F151" s="446"/>
    </row>
    <row r="152" spans="2:6" ht="14.25" customHeight="1">
      <c r="B152" s="430"/>
      <c r="C152" s="451" t="s">
        <v>1307</v>
      </c>
      <c r="D152" s="507" t="s">
        <v>134</v>
      </c>
      <c r="E152" s="606" t="s">
        <v>1459</v>
      </c>
      <c r="F152" s="607" t="s">
        <v>1459</v>
      </c>
    </row>
    <row r="153" spans="2:6" ht="14.25" customHeight="1">
      <c r="B153" s="536" t="s">
        <v>1760</v>
      </c>
      <c r="C153" s="454" t="s">
        <v>1308</v>
      </c>
      <c r="D153" s="455" t="s">
        <v>133</v>
      </c>
      <c r="E153" s="606" t="s">
        <v>1459</v>
      </c>
      <c r="F153" s="608" t="s">
        <v>1459</v>
      </c>
    </row>
    <row r="154" spans="2:6" ht="14.25" customHeight="1">
      <c r="B154" s="559" t="s">
        <v>1616</v>
      </c>
      <c r="C154" s="454" t="s">
        <v>1309</v>
      </c>
      <c r="D154" s="455" t="s">
        <v>132</v>
      </c>
      <c r="E154" s="606" t="s">
        <v>1459</v>
      </c>
      <c r="F154" s="608" t="s">
        <v>1459</v>
      </c>
    </row>
    <row r="155" spans="2:6" ht="14.25" customHeight="1">
      <c r="B155" s="496"/>
      <c r="C155" s="454" t="s">
        <v>1310</v>
      </c>
      <c r="D155" s="455" t="s">
        <v>131</v>
      </c>
      <c r="E155" s="606" t="s">
        <v>1459</v>
      </c>
      <c r="F155" s="608" t="s">
        <v>1459</v>
      </c>
    </row>
    <row r="156" spans="2:6" ht="14.25" customHeight="1">
      <c r="B156" s="496"/>
      <c r="C156" s="454" t="s">
        <v>1311</v>
      </c>
      <c r="D156" s="455" t="s">
        <v>135</v>
      </c>
      <c r="E156" s="606" t="s">
        <v>1459</v>
      </c>
      <c r="F156" s="608" t="s">
        <v>1459</v>
      </c>
    </row>
    <row r="157" spans="2:6" ht="14.25" customHeight="1">
      <c r="B157" s="496"/>
      <c r="C157" s="454" t="s">
        <v>1312</v>
      </c>
      <c r="D157" s="455" t="s">
        <v>136</v>
      </c>
      <c r="E157" s="606" t="s">
        <v>1459</v>
      </c>
      <c r="F157" s="608" t="s">
        <v>1459</v>
      </c>
    </row>
    <row r="158" spans="2:6" ht="14.25" customHeight="1" thickBot="1">
      <c r="B158" s="538"/>
      <c r="C158" s="438"/>
      <c r="D158" s="510"/>
      <c r="E158" s="439"/>
      <c r="F158" s="440"/>
    </row>
    <row r="159" spans="2:6" ht="9.9499999999999993" customHeight="1" thickBot="1">
      <c r="B159" s="214"/>
      <c r="C159" s="540"/>
      <c r="D159" s="541"/>
      <c r="E159" s="542"/>
      <c r="F159" s="543"/>
    </row>
    <row r="160" spans="2:6" ht="14.25" customHeight="1">
      <c r="B160" s="539"/>
      <c r="C160" s="544"/>
      <c r="D160" s="545"/>
      <c r="E160" s="546"/>
      <c r="F160" s="547"/>
    </row>
    <row r="161" spans="2:6" ht="14.25" customHeight="1">
      <c r="B161" s="1096" t="s">
        <v>1680</v>
      </c>
      <c r="C161" s="1097"/>
      <c r="D161" s="1097"/>
      <c r="E161" s="1097"/>
      <c r="F161" s="1098"/>
    </row>
    <row r="162" spans="2:6" ht="14.25" customHeight="1">
      <c r="B162" s="548"/>
      <c r="C162" s="875"/>
      <c r="D162" s="206"/>
      <c r="E162" s="876"/>
      <c r="F162" s="549"/>
    </row>
    <row r="163" spans="2:6" ht="14.25" customHeight="1">
      <c r="B163" s="548"/>
      <c r="C163" s="875"/>
      <c r="D163" s="206"/>
      <c r="E163" s="876"/>
      <c r="F163" s="549"/>
    </row>
    <row r="164" spans="2:6" ht="14.25" customHeight="1">
      <c r="B164" s="548"/>
      <c r="C164" s="875"/>
      <c r="D164" s="206"/>
      <c r="E164" s="876"/>
      <c r="F164" s="549"/>
    </row>
    <row r="165" spans="2:6" ht="14.25" customHeight="1">
      <c r="B165" s="548"/>
      <c r="C165" s="875"/>
      <c r="D165" s="206"/>
      <c r="E165" s="876"/>
      <c r="F165" s="549"/>
    </row>
    <row r="166" spans="2:6" ht="14.25" customHeight="1">
      <c r="B166" s="548"/>
      <c r="C166" s="875"/>
      <c r="D166" s="206"/>
      <c r="E166" s="876"/>
      <c r="F166" s="549"/>
    </row>
    <row r="167" spans="2:6" ht="14.25" customHeight="1">
      <c r="B167" s="548"/>
      <c r="C167" s="875"/>
      <c r="D167" s="206"/>
      <c r="E167" s="876"/>
      <c r="F167" s="549"/>
    </row>
    <row r="168" spans="2:6" ht="14.25" customHeight="1">
      <c r="B168" s="204"/>
      <c r="C168" s="875"/>
      <c r="D168" s="878"/>
      <c r="E168" s="879"/>
      <c r="F168" s="550"/>
    </row>
    <row r="169" spans="2:6" ht="14.25" customHeight="1">
      <c r="B169" s="204"/>
      <c r="C169" s="875"/>
      <c r="D169" s="206"/>
      <c r="E169" s="876"/>
      <c r="F169" s="549"/>
    </row>
    <row r="170" spans="2:6" ht="14.25" customHeight="1">
      <c r="B170" s="204"/>
      <c r="C170" s="875"/>
      <c r="D170" s="206"/>
      <c r="E170" s="876"/>
      <c r="F170" s="549"/>
    </row>
    <row r="171" spans="2:6" ht="14.25" customHeight="1" thickBot="1">
      <c r="B171" s="209"/>
      <c r="C171" s="551"/>
      <c r="D171" s="211"/>
      <c r="E171" s="552"/>
      <c r="F171" s="553"/>
    </row>
    <row r="172" spans="2:6" ht="14.25" customHeight="1" thickBot="1">
      <c r="B172" s="671"/>
      <c r="C172" s="437"/>
      <c r="D172" s="223"/>
      <c r="E172" s="259"/>
      <c r="F172" s="877"/>
    </row>
    <row r="173" spans="2:6" ht="14.25" customHeight="1">
      <c r="B173" s="245"/>
      <c r="C173" s="426"/>
      <c r="D173" s="218"/>
      <c r="E173" s="555"/>
      <c r="F173" s="429"/>
    </row>
    <row r="174" spans="2:6" ht="14.25" customHeight="1">
      <c r="B174" s="536" t="s">
        <v>1615</v>
      </c>
      <c r="C174" s="470" t="s">
        <v>1313</v>
      </c>
      <c r="D174" s="515">
        <v>20</v>
      </c>
      <c r="E174" s="447">
        <v>56.864407242857148</v>
      </c>
      <c r="F174" s="425">
        <f t="shared" ref="F174:F179" si="9">E174*(100-$F$5)/100</f>
        <v>56.864407242857148</v>
      </c>
    </row>
    <row r="175" spans="2:6" ht="14.25" customHeight="1">
      <c r="B175" s="674" t="s">
        <v>1604</v>
      </c>
      <c r="C175" s="516" t="s">
        <v>1314</v>
      </c>
      <c r="D175" s="517">
        <v>25</v>
      </c>
      <c r="E175" s="518">
        <v>58.570339460142868</v>
      </c>
      <c r="F175" s="424">
        <f t="shared" si="9"/>
        <v>58.570339460142868</v>
      </c>
    </row>
    <row r="176" spans="2:6" ht="14.25" customHeight="1">
      <c r="B176" s="423"/>
      <c r="C176" s="516" t="s">
        <v>1315</v>
      </c>
      <c r="D176" s="517">
        <v>32</v>
      </c>
      <c r="E176" s="518">
        <v>71.906922527142868</v>
      </c>
      <c r="F176" s="424">
        <f t="shared" si="9"/>
        <v>71.906922527142868</v>
      </c>
    </row>
    <row r="177" spans="2:6" ht="14.25" customHeight="1">
      <c r="B177" s="496"/>
      <c r="C177" s="516" t="s">
        <v>1316</v>
      </c>
      <c r="D177" s="517">
        <v>40</v>
      </c>
      <c r="E177" s="518">
        <v>87.640403011714298</v>
      </c>
      <c r="F177" s="424">
        <f t="shared" si="9"/>
        <v>87.640403011714298</v>
      </c>
    </row>
    <row r="178" spans="2:6" ht="14.25" customHeight="1">
      <c r="B178" s="204"/>
      <c r="C178" s="516" t="s">
        <v>1317</v>
      </c>
      <c r="D178" s="517">
        <v>50</v>
      </c>
      <c r="E178" s="518">
        <v>111.48645937114289</v>
      </c>
      <c r="F178" s="424">
        <f t="shared" si="9"/>
        <v>111.48645937114289</v>
      </c>
    </row>
    <row r="179" spans="2:6" ht="14.25" customHeight="1">
      <c r="B179" s="204"/>
      <c r="C179" s="516" t="s">
        <v>1318</v>
      </c>
      <c r="D179" s="517">
        <v>63</v>
      </c>
      <c r="E179" s="518">
        <v>137.17628297485717</v>
      </c>
      <c r="F179" s="424">
        <f t="shared" si="9"/>
        <v>137.17628297485717</v>
      </c>
    </row>
    <row r="180" spans="2:6" ht="14.25" customHeight="1" thickBot="1">
      <c r="B180" s="209"/>
      <c r="C180" s="438"/>
      <c r="D180" s="510"/>
      <c r="E180" s="439"/>
      <c r="F180" s="440"/>
    </row>
    <row r="181" spans="2:6" ht="14.25" customHeight="1" thickBot="1">
      <c r="C181" s="441"/>
      <c r="D181" s="533"/>
      <c r="E181" s="442"/>
      <c r="F181" s="443"/>
    </row>
    <row r="182" spans="2:6" ht="14.25" customHeight="1">
      <c r="B182" s="245"/>
      <c r="C182" s="444"/>
      <c r="D182" s="535"/>
      <c r="E182" s="445"/>
      <c r="F182" s="446"/>
    </row>
    <row r="183" spans="2:6" ht="14.25" customHeight="1">
      <c r="B183" s="430"/>
      <c r="C183" s="193" t="s">
        <v>1319</v>
      </c>
      <c r="D183" s="194">
        <v>20</v>
      </c>
      <c r="E183" s="263">
        <v>87.065679168000017</v>
      </c>
      <c r="F183" s="264">
        <f t="shared" ref="F183:F191" si="10">E183*(100-$F$5)/100</f>
        <v>87.065679168000031</v>
      </c>
    </row>
    <row r="184" spans="2:6" ht="14.25" customHeight="1">
      <c r="B184" s="450" t="s">
        <v>1602</v>
      </c>
      <c r="C184" s="198" t="s">
        <v>1320</v>
      </c>
      <c r="D184" s="199">
        <v>25</v>
      </c>
      <c r="E184" s="265">
        <v>99.503633334857156</v>
      </c>
      <c r="F184" s="266">
        <f t="shared" si="10"/>
        <v>99.503633334857156</v>
      </c>
    </row>
    <row r="185" spans="2:6" ht="14.25" customHeight="1">
      <c r="B185" s="558" t="s">
        <v>1614</v>
      </c>
      <c r="C185" s="198" t="s">
        <v>1321</v>
      </c>
      <c r="D185" s="199">
        <v>32</v>
      </c>
      <c r="E185" s="265">
        <v>99.503633334857156</v>
      </c>
      <c r="F185" s="266">
        <f t="shared" si="10"/>
        <v>99.503633334857156</v>
      </c>
    </row>
    <row r="186" spans="2:6" ht="14.25" customHeight="1">
      <c r="B186" s="496"/>
      <c r="C186" s="198" t="s">
        <v>1322</v>
      </c>
      <c r="D186" s="199">
        <v>40</v>
      </c>
      <c r="E186" s="265">
        <v>116.08757222400003</v>
      </c>
      <c r="F186" s="266">
        <f t="shared" si="10"/>
        <v>116.08757222400003</v>
      </c>
    </row>
    <row r="187" spans="2:6" ht="14.25" customHeight="1">
      <c r="B187" s="204"/>
      <c r="C187" s="198" t="s">
        <v>1323</v>
      </c>
      <c r="D187" s="199">
        <v>50</v>
      </c>
      <c r="E187" s="265">
        <v>116.08757222400003</v>
      </c>
      <c r="F187" s="266">
        <f t="shared" si="10"/>
        <v>116.08757222400003</v>
      </c>
    </row>
    <row r="188" spans="2:6" ht="14.25" customHeight="1">
      <c r="B188" s="204"/>
      <c r="C188" s="198" t="s">
        <v>1324</v>
      </c>
      <c r="D188" s="199">
        <v>63</v>
      </c>
      <c r="E188" s="265">
        <v>153.4014347245714</v>
      </c>
      <c r="F188" s="266">
        <f t="shared" si="10"/>
        <v>153.4014347245714</v>
      </c>
    </row>
    <row r="189" spans="2:6" ht="14.25" customHeight="1">
      <c r="B189" s="204"/>
      <c r="C189" s="198" t="s">
        <v>1325</v>
      </c>
      <c r="D189" s="199">
        <v>75</v>
      </c>
      <c r="E189" s="265">
        <v>319.240823616</v>
      </c>
      <c r="F189" s="266">
        <f t="shared" si="10"/>
        <v>319.240823616</v>
      </c>
    </row>
    <row r="190" spans="2:6" ht="14.25" customHeight="1">
      <c r="B190" s="204"/>
      <c r="C190" s="198" t="s">
        <v>1326</v>
      </c>
      <c r="D190" s="199">
        <v>90</v>
      </c>
      <c r="E190" s="265">
        <v>406.30650278400003</v>
      </c>
      <c r="F190" s="266">
        <f t="shared" si="10"/>
        <v>406.30650278400003</v>
      </c>
    </row>
    <row r="191" spans="2:6" ht="14.25" customHeight="1">
      <c r="B191" s="204"/>
      <c r="C191" s="198" t="s">
        <v>1327</v>
      </c>
      <c r="D191" s="199">
        <v>110</v>
      </c>
      <c r="E191" s="265">
        <v>476.78824306285708</v>
      </c>
      <c r="F191" s="266">
        <f t="shared" si="10"/>
        <v>476.78824306285708</v>
      </c>
    </row>
    <row r="192" spans="2:6" ht="14.25" customHeight="1" thickBot="1">
      <c r="B192" s="209"/>
      <c r="C192" s="229"/>
      <c r="D192" s="230"/>
      <c r="E192" s="346"/>
      <c r="F192" s="303"/>
    </row>
    <row r="193" spans="2:6" ht="14.25" customHeight="1" thickBot="1">
      <c r="C193" s="234"/>
      <c r="D193" s="235"/>
      <c r="E193" s="353"/>
      <c r="F193" s="522"/>
    </row>
    <row r="194" spans="2:6" ht="14.25" customHeight="1">
      <c r="B194" s="245"/>
      <c r="C194" s="217"/>
      <c r="D194" s="218"/>
      <c r="E194" s="526"/>
      <c r="F194" s="527"/>
    </row>
    <row r="195" spans="2:6" ht="14.25" customHeight="1">
      <c r="B195" s="430"/>
      <c r="C195" s="193" t="s">
        <v>1328</v>
      </c>
      <c r="D195" s="194">
        <v>20</v>
      </c>
      <c r="E195" s="263">
        <v>1160.87572224</v>
      </c>
      <c r="F195" s="264">
        <f t="shared" ref="F195:F203" si="11">E195*(100-$F$5)/100</f>
        <v>1160.87572224</v>
      </c>
    </row>
    <row r="196" spans="2:6" ht="14.25" customHeight="1">
      <c r="B196" s="450" t="s">
        <v>1602</v>
      </c>
      <c r="C196" s="198" t="s">
        <v>1329</v>
      </c>
      <c r="D196" s="199">
        <v>25</v>
      </c>
      <c r="E196" s="265">
        <v>1181.6056458514288</v>
      </c>
      <c r="F196" s="266">
        <f t="shared" si="11"/>
        <v>1181.6056458514288</v>
      </c>
    </row>
    <row r="197" spans="2:6" ht="14.25" customHeight="1">
      <c r="B197" s="558" t="s">
        <v>1610</v>
      </c>
      <c r="C197" s="198" t="s">
        <v>1330</v>
      </c>
      <c r="D197" s="199">
        <v>32</v>
      </c>
      <c r="E197" s="265">
        <v>1181.6056458514288</v>
      </c>
      <c r="F197" s="266">
        <f t="shared" si="11"/>
        <v>1181.6056458514288</v>
      </c>
    </row>
    <row r="198" spans="2:6" ht="14.25" customHeight="1">
      <c r="B198" s="496"/>
      <c r="C198" s="198" t="s">
        <v>1331</v>
      </c>
      <c r="D198" s="199">
        <v>40</v>
      </c>
      <c r="E198" s="265">
        <v>1310.1311722422856</v>
      </c>
      <c r="F198" s="266">
        <f t="shared" si="11"/>
        <v>1310.1311722422856</v>
      </c>
    </row>
    <row r="199" spans="2:6" ht="14.25" customHeight="1">
      <c r="B199" s="204"/>
      <c r="C199" s="198" t="s">
        <v>1332</v>
      </c>
      <c r="D199" s="199">
        <v>50</v>
      </c>
      <c r="E199" s="265">
        <v>1310.1311722422856</v>
      </c>
      <c r="F199" s="266">
        <f t="shared" si="11"/>
        <v>1310.1311722422856</v>
      </c>
    </row>
    <row r="200" spans="2:6" ht="14.25" customHeight="1">
      <c r="B200" s="204"/>
      <c r="C200" s="198" t="s">
        <v>1333</v>
      </c>
      <c r="D200" s="199">
        <v>63</v>
      </c>
      <c r="E200" s="265">
        <v>1347.4450347428572</v>
      </c>
      <c r="F200" s="266">
        <f t="shared" si="11"/>
        <v>1347.4450347428572</v>
      </c>
    </row>
    <row r="201" spans="2:6" ht="14.25" customHeight="1">
      <c r="B201" s="204"/>
      <c r="C201" s="198" t="s">
        <v>1334</v>
      </c>
      <c r="D201" s="199">
        <v>75</v>
      </c>
      <c r="E201" s="265">
        <v>2089.5763000319998</v>
      </c>
      <c r="F201" s="266">
        <f t="shared" si="11"/>
        <v>2089.5763000319998</v>
      </c>
    </row>
    <row r="202" spans="2:6" ht="14.25" customHeight="1">
      <c r="B202" s="204"/>
      <c r="C202" s="198" t="s">
        <v>1335</v>
      </c>
      <c r="D202" s="199">
        <v>90</v>
      </c>
      <c r="E202" s="265">
        <v>2176.6419792000002</v>
      </c>
      <c r="F202" s="266">
        <f t="shared" si="11"/>
        <v>2176.6419792000002</v>
      </c>
    </row>
    <row r="203" spans="2:6" ht="14.25" customHeight="1">
      <c r="B203" s="204"/>
      <c r="C203" s="198" t="s">
        <v>1336</v>
      </c>
      <c r="D203" s="199">
        <v>110</v>
      </c>
      <c r="E203" s="265">
        <v>2238.831750034286</v>
      </c>
      <c r="F203" s="266">
        <f t="shared" si="11"/>
        <v>2238.831750034286</v>
      </c>
    </row>
    <row r="204" spans="2:6" ht="14.25" customHeight="1" thickBot="1">
      <c r="B204" s="209"/>
      <c r="C204" s="261"/>
      <c r="D204" s="230"/>
      <c r="E204" s="556"/>
      <c r="F204" s="557"/>
    </row>
  </sheetData>
  <mergeCells count="7">
    <mergeCell ref="B161:F161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7">
    <tabColor theme="1" tint="0.499984740745262"/>
  </sheetPr>
  <dimension ref="A1:G134"/>
  <sheetViews>
    <sheetView zoomScaleNormal="100" workbookViewId="0">
      <pane ySplit="5" topLeftCell="A6" activePane="bottomLeft" state="frozen"/>
      <selection activeCell="J19" sqref="J19"/>
      <selection pane="bottomLeft" sqref="A1:XFD1"/>
    </sheetView>
  </sheetViews>
  <sheetFormatPr defaultColWidth="8.85546875" defaultRowHeight="14.25" customHeight="1"/>
  <cols>
    <col min="1" max="1" width="2.42578125" style="257" customWidth="1"/>
    <col min="2" max="2" width="45.7109375" style="257" customWidth="1"/>
    <col min="3" max="3" width="15.7109375" style="257" customWidth="1"/>
    <col min="4" max="4" width="10.7109375" style="257" customWidth="1"/>
    <col min="5" max="5" width="15.7109375" style="351" customWidth="1"/>
    <col min="6" max="6" width="15.7109375" style="257" customWidth="1"/>
    <col min="7" max="7" width="0.7109375" style="257" customWidth="1"/>
    <col min="8" max="16384" width="8.85546875" style="257"/>
  </cols>
  <sheetData>
    <row r="1" spans="1:7" ht="12.75" customHeight="1">
      <c r="A1" s="475" t="s">
        <v>576</v>
      </c>
    </row>
    <row r="2" spans="1:7" ht="20.85" customHeight="1">
      <c r="B2" s="1103" t="s">
        <v>1758</v>
      </c>
      <c r="C2" s="1103"/>
      <c r="D2" s="1103"/>
      <c r="E2" s="1103"/>
      <c r="F2" s="1103"/>
      <c r="G2" s="187"/>
    </row>
    <row r="3" spans="1:7" ht="14.25" customHeight="1">
      <c r="B3" s="1104" t="s">
        <v>1460</v>
      </c>
      <c r="C3" s="960" t="s">
        <v>1461</v>
      </c>
      <c r="D3" s="1090" t="s">
        <v>1601</v>
      </c>
      <c r="E3" s="1093" t="s">
        <v>1462</v>
      </c>
      <c r="F3" s="963" t="s">
        <v>1491</v>
      </c>
      <c r="G3" s="187"/>
    </row>
    <row r="4" spans="1:7" ht="14.25" customHeight="1">
      <c r="B4" s="1105"/>
      <c r="C4" s="961"/>
      <c r="D4" s="1091"/>
      <c r="E4" s="1094"/>
      <c r="F4" s="964"/>
      <c r="G4" s="187"/>
    </row>
    <row r="5" spans="1:7" ht="14.25" customHeight="1">
      <c r="B5" s="1106"/>
      <c r="C5" s="962"/>
      <c r="D5" s="1092"/>
      <c r="E5" s="1095"/>
      <c r="F5" s="635">
        <f>'DISCOUNT CARD'!J20</f>
        <v>0</v>
      </c>
      <c r="G5" s="187"/>
    </row>
    <row r="6" spans="1:7" ht="14.25" customHeight="1" thickBot="1"/>
    <row r="7" spans="1:7" ht="14.25" customHeight="1">
      <c r="B7" s="476"/>
      <c r="C7" s="477"/>
      <c r="D7" s="477"/>
      <c r="E7" s="478"/>
      <c r="F7" s="479"/>
    </row>
    <row r="8" spans="1:7" ht="14.25" customHeight="1">
      <c r="B8" s="480"/>
      <c r="C8" s="481" t="s">
        <v>1337</v>
      </c>
      <c r="D8" s="482">
        <v>16</v>
      </c>
      <c r="E8" s="483">
        <v>19.368402982791622</v>
      </c>
      <c r="F8" s="484">
        <f t="shared" ref="F8:F17" si="0">E8*(100-$F$5)/100</f>
        <v>19.368402982791622</v>
      </c>
    </row>
    <row r="9" spans="1:7" ht="14.25" customHeight="1">
      <c r="B9" s="675" t="s">
        <v>1603</v>
      </c>
      <c r="C9" s="485" t="s">
        <v>1338</v>
      </c>
      <c r="D9" s="486">
        <v>20</v>
      </c>
      <c r="E9" s="487">
        <v>13.541531172158994</v>
      </c>
      <c r="F9" s="267">
        <f t="shared" si="0"/>
        <v>13.541531172158994</v>
      </c>
    </row>
    <row r="10" spans="1:7" ht="14.25" customHeight="1">
      <c r="B10" s="676" t="s">
        <v>1604</v>
      </c>
      <c r="C10" s="485" t="s">
        <v>1339</v>
      </c>
      <c r="D10" s="486">
        <v>25</v>
      </c>
      <c r="E10" s="487">
        <v>15.295538502910649</v>
      </c>
      <c r="F10" s="267">
        <f t="shared" si="0"/>
        <v>15.295538502910649</v>
      </c>
    </row>
    <row r="11" spans="1:7" ht="14.25" customHeight="1">
      <c r="B11" s="488"/>
      <c r="C11" s="485" t="s">
        <v>1340</v>
      </c>
      <c r="D11" s="486">
        <v>32</v>
      </c>
      <c r="E11" s="487">
        <v>16.648205173236079</v>
      </c>
      <c r="F11" s="267">
        <f t="shared" si="0"/>
        <v>16.648205173236079</v>
      </c>
    </row>
    <row r="12" spans="1:7" ht="14.25" customHeight="1">
      <c r="B12" s="489"/>
      <c r="C12" s="485" t="s">
        <v>1341</v>
      </c>
      <c r="D12" s="486">
        <v>40</v>
      </c>
      <c r="E12" s="487">
        <v>20.468373681737578</v>
      </c>
      <c r="F12" s="267">
        <f t="shared" si="0"/>
        <v>20.468373681737578</v>
      </c>
    </row>
    <row r="13" spans="1:7" ht="14.25" customHeight="1">
      <c r="B13" s="490"/>
      <c r="C13" s="485" t="s">
        <v>1342</v>
      </c>
      <c r="D13" s="486">
        <v>50</v>
      </c>
      <c r="E13" s="487">
        <v>27.216842564460059</v>
      </c>
      <c r="F13" s="267">
        <f t="shared" si="0"/>
        <v>27.216842564460059</v>
      </c>
    </row>
    <row r="14" spans="1:7" ht="14.25" customHeight="1">
      <c r="B14" s="490"/>
      <c r="C14" s="485" t="s">
        <v>1343</v>
      </c>
      <c r="D14" s="486">
        <v>63</v>
      </c>
      <c r="E14" s="487">
        <v>38.350329774061699</v>
      </c>
      <c r="F14" s="267">
        <f t="shared" si="0"/>
        <v>38.350329774061699</v>
      </c>
    </row>
    <row r="15" spans="1:7" ht="14.25" customHeight="1">
      <c r="B15" s="490"/>
      <c r="C15" s="485" t="s">
        <v>1344</v>
      </c>
      <c r="D15" s="486">
        <v>75</v>
      </c>
      <c r="E15" s="487">
        <v>108.57008087974673</v>
      </c>
      <c r="F15" s="267">
        <f t="shared" si="0"/>
        <v>108.57008087974673</v>
      </c>
    </row>
    <row r="16" spans="1:7" ht="14.25" customHeight="1">
      <c r="B16" s="490"/>
      <c r="C16" s="485" t="s">
        <v>1345</v>
      </c>
      <c r="D16" s="486">
        <v>90</v>
      </c>
      <c r="E16" s="487">
        <v>143.41239599230514</v>
      </c>
      <c r="F16" s="267">
        <f t="shared" si="0"/>
        <v>143.41239599230514</v>
      </c>
    </row>
    <row r="17" spans="2:6" ht="14.25" customHeight="1">
      <c r="B17" s="490"/>
      <c r="C17" s="485" t="s">
        <v>1346</v>
      </c>
      <c r="D17" s="486">
        <v>110</v>
      </c>
      <c r="E17" s="487">
        <v>159.07954621783264</v>
      </c>
      <c r="F17" s="267">
        <f t="shared" si="0"/>
        <v>159.07954621783264</v>
      </c>
    </row>
    <row r="18" spans="2:6" ht="14.25" customHeight="1" thickBot="1">
      <c r="B18" s="491"/>
      <c r="C18" s="492"/>
      <c r="D18" s="493"/>
      <c r="E18" s="494"/>
      <c r="F18" s="495"/>
    </row>
    <row r="19" spans="2:6" ht="14.25" customHeight="1" thickBot="1">
      <c r="B19" s="677"/>
      <c r="C19" s="678"/>
      <c r="D19" s="679"/>
      <c r="E19" s="680"/>
      <c r="F19" s="681"/>
    </row>
    <row r="20" spans="2:6" ht="14.25" customHeight="1">
      <c r="B20" s="498"/>
      <c r="C20" s="566"/>
      <c r="D20" s="500"/>
      <c r="E20" s="689"/>
      <c r="F20" s="690"/>
    </row>
    <row r="21" spans="2:6" ht="14.25" customHeight="1">
      <c r="B21" s="675" t="s">
        <v>1831</v>
      </c>
      <c r="C21" s="481" t="s">
        <v>1832</v>
      </c>
      <c r="D21" s="482">
        <v>16</v>
      </c>
      <c r="E21" s="483">
        <v>19.368402982791622</v>
      </c>
      <c r="F21" s="484">
        <f t="shared" ref="F21:F30" si="1">E21*(100-$F$5)/100</f>
        <v>19.368402982791622</v>
      </c>
    </row>
    <row r="22" spans="2:6" ht="14.25" customHeight="1">
      <c r="B22" s="676" t="s">
        <v>1833</v>
      </c>
      <c r="C22" s="485" t="s">
        <v>1834</v>
      </c>
      <c r="D22" s="486">
        <v>20</v>
      </c>
      <c r="E22" s="487">
        <v>13.541531172158994</v>
      </c>
      <c r="F22" s="267">
        <f t="shared" si="1"/>
        <v>13.541531172158994</v>
      </c>
    </row>
    <row r="23" spans="2:6" ht="14.25" customHeight="1">
      <c r="B23" s="490"/>
      <c r="C23" s="485" t="s">
        <v>1835</v>
      </c>
      <c r="D23" s="486">
        <v>25</v>
      </c>
      <c r="E23" s="487">
        <v>15.295538502910649</v>
      </c>
      <c r="F23" s="267">
        <f t="shared" si="1"/>
        <v>15.295538502910649</v>
      </c>
    </row>
    <row r="24" spans="2:6" ht="14.25" customHeight="1">
      <c r="B24" s="490"/>
      <c r="C24" s="485" t="s">
        <v>1836</v>
      </c>
      <c r="D24" s="486">
        <v>32</v>
      </c>
      <c r="E24" s="487">
        <v>16.648205173236079</v>
      </c>
      <c r="F24" s="267">
        <f t="shared" si="1"/>
        <v>16.648205173236079</v>
      </c>
    </row>
    <row r="25" spans="2:6" ht="14.25" customHeight="1">
      <c r="B25" s="490"/>
      <c r="C25" s="485" t="s">
        <v>1837</v>
      </c>
      <c r="D25" s="486">
        <v>40</v>
      </c>
      <c r="E25" s="487">
        <v>20.468373681737578</v>
      </c>
      <c r="F25" s="267">
        <f t="shared" si="1"/>
        <v>20.468373681737578</v>
      </c>
    </row>
    <row r="26" spans="2:6" ht="14.25" customHeight="1">
      <c r="B26" s="490"/>
      <c r="C26" s="485" t="s">
        <v>1838</v>
      </c>
      <c r="D26" s="486">
        <v>50</v>
      </c>
      <c r="E26" s="487">
        <v>27.216842564460059</v>
      </c>
      <c r="F26" s="267">
        <f t="shared" si="1"/>
        <v>27.216842564460059</v>
      </c>
    </row>
    <row r="27" spans="2:6" ht="14.25" customHeight="1">
      <c r="B27" s="490"/>
      <c r="C27" s="485" t="s">
        <v>1839</v>
      </c>
      <c r="D27" s="486">
        <v>63</v>
      </c>
      <c r="E27" s="487">
        <v>38.350329774061699</v>
      </c>
      <c r="F27" s="267">
        <f t="shared" si="1"/>
        <v>38.350329774061699</v>
      </c>
    </row>
    <row r="28" spans="2:6" ht="14.25" customHeight="1">
      <c r="B28" s="490"/>
      <c r="C28" s="485" t="s">
        <v>1840</v>
      </c>
      <c r="D28" s="486">
        <v>75</v>
      </c>
      <c r="E28" s="487">
        <v>108.57008087974673</v>
      </c>
      <c r="F28" s="267">
        <f t="shared" si="1"/>
        <v>108.57008087974673</v>
      </c>
    </row>
    <row r="29" spans="2:6" ht="14.25" customHeight="1">
      <c r="B29" s="490"/>
      <c r="C29" s="485" t="s">
        <v>1841</v>
      </c>
      <c r="D29" s="486">
        <v>90</v>
      </c>
      <c r="E29" s="487">
        <v>143.41239599230514</v>
      </c>
      <c r="F29" s="267">
        <f t="shared" si="1"/>
        <v>143.41239599230514</v>
      </c>
    </row>
    <row r="30" spans="2:6" ht="14.25" customHeight="1">
      <c r="B30" s="490"/>
      <c r="C30" s="485" t="s">
        <v>1842</v>
      </c>
      <c r="D30" s="486">
        <v>110</v>
      </c>
      <c r="E30" s="487">
        <v>159.07954621783264</v>
      </c>
      <c r="F30" s="267">
        <f t="shared" si="1"/>
        <v>159.07954621783264</v>
      </c>
    </row>
    <row r="31" spans="2:6" ht="14.25" customHeight="1" thickBot="1">
      <c r="B31" s="491"/>
      <c r="C31" s="682"/>
      <c r="D31" s="683"/>
      <c r="E31" s="684"/>
      <c r="F31" s="685"/>
    </row>
    <row r="32" spans="2:6" ht="14.25" customHeight="1" thickBot="1">
      <c r="B32" s="677"/>
      <c r="C32" s="678"/>
      <c r="D32" s="679"/>
      <c r="E32" s="680"/>
      <c r="F32" s="681"/>
    </row>
    <row r="33" spans="2:6" ht="14.25" customHeight="1">
      <c r="B33" s="245"/>
      <c r="C33" s="426"/>
      <c r="D33" s="218"/>
      <c r="E33" s="428"/>
      <c r="F33" s="429"/>
    </row>
    <row r="34" spans="2:6" ht="14.25" customHeight="1">
      <c r="B34" s="430"/>
      <c r="C34" s="567" t="s">
        <v>1347</v>
      </c>
      <c r="D34" s="354" t="s">
        <v>168</v>
      </c>
      <c r="E34" s="609" t="s">
        <v>1459</v>
      </c>
      <c r="F34" s="356" t="s">
        <v>1459</v>
      </c>
    </row>
    <row r="35" spans="2:6" ht="14.25" customHeight="1">
      <c r="B35" s="675" t="s">
        <v>1603</v>
      </c>
      <c r="C35" s="198" t="s">
        <v>1348</v>
      </c>
      <c r="D35" s="199" t="s">
        <v>134</v>
      </c>
      <c r="E35" s="265">
        <v>14.165838866155349</v>
      </c>
      <c r="F35" s="266">
        <f t="shared" ref="F35:F42" si="2">E35*(100-$F$5)/100</f>
        <v>14.165838866155349</v>
      </c>
    </row>
    <row r="36" spans="2:6" ht="14.25" customHeight="1">
      <c r="B36" s="676" t="s">
        <v>1605</v>
      </c>
      <c r="C36" s="198" t="s">
        <v>1349</v>
      </c>
      <c r="D36" s="199" t="s">
        <v>133</v>
      </c>
      <c r="E36" s="265">
        <v>16.573882828712712</v>
      </c>
      <c r="F36" s="266">
        <f t="shared" si="2"/>
        <v>16.573882828712712</v>
      </c>
    </row>
    <row r="37" spans="2:6" ht="14.25" customHeight="1">
      <c r="B37" s="423"/>
      <c r="C37" s="198" t="s">
        <v>1350</v>
      </c>
      <c r="D37" s="199" t="s">
        <v>132</v>
      </c>
      <c r="E37" s="265">
        <v>18.327890159464364</v>
      </c>
      <c r="F37" s="266">
        <f t="shared" si="2"/>
        <v>18.327890159464364</v>
      </c>
    </row>
    <row r="38" spans="2:6" ht="14.25" customHeight="1">
      <c r="B38" s="423"/>
      <c r="C38" s="198" t="s">
        <v>1351</v>
      </c>
      <c r="D38" s="199" t="s">
        <v>131</v>
      </c>
      <c r="E38" s="265">
        <v>23.054791271151036</v>
      </c>
      <c r="F38" s="266">
        <f t="shared" si="2"/>
        <v>23.054791271151036</v>
      </c>
    </row>
    <row r="39" spans="2:6" ht="14.25" customHeight="1">
      <c r="B39" s="423"/>
      <c r="C39" s="198" t="s">
        <v>1352</v>
      </c>
      <c r="D39" s="199" t="s">
        <v>135</v>
      </c>
      <c r="E39" s="265">
        <v>30.011362718538976</v>
      </c>
      <c r="F39" s="266">
        <f t="shared" si="2"/>
        <v>30.011362718538976</v>
      </c>
    </row>
    <row r="40" spans="2:6" ht="14.25" customHeight="1">
      <c r="B40" s="423"/>
      <c r="C40" s="198" t="s">
        <v>1353</v>
      </c>
      <c r="D40" s="199" t="s">
        <v>136</v>
      </c>
      <c r="E40" s="265">
        <v>42.215091689277209</v>
      </c>
      <c r="F40" s="266">
        <f t="shared" si="2"/>
        <v>42.215091689277209</v>
      </c>
    </row>
    <row r="41" spans="2:6" ht="14.25" customHeight="1">
      <c r="B41" s="496"/>
      <c r="C41" s="198" t="s">
        <v>1354</v>
      </c>
      <c r="D41" s="199" t="s">
        <v>142</v>
      </c>
      <c r="E41" s="265">
        <v>136.88689414315274</v>
      </c>
      <c r="F41" s="266">
        <f t="shared" si="2"/>
        <v>136.88689414315274</v>
      </c>
    </row>
    <row r="42" spans="2:6" ht="14.25" customHeight="1">
      <c r="B42" s="204"/>
      <c r="C42" s="198" t="s">
        <v>1355</v>
      </c>
      <c r="D42" s="199" t="s">
        <v>143</v>
      </c>
      <c r="E42" s="265">
        <v>178.2547111048635</v>
      </c>
      <c r="F42" s="266">
        <f t="shared" si="2"/>
        <v>178.2547111048635</v>
      </c>
    </row>
    <row r="43" spans="2:6" ht="14.25" customHeight="1">
      <c r="B43" s="204"/>
      <c r="C43" s="238" t="s">
        <v>1356</v>
      </c>
      <c r="D43" s="239" t="s">
        <v>144</v>
      </c>
      <c r="E43" s="497" t="s">
        <v>1459</v>
      </c>
      <c r="F43" s="295" t="s">
        <v>1459</v>
      </c>
    </row>
    <row r="44" spans="2:6" ht="14.25" customHeight="1" thickBot="1">
      <c r="B44" s="209"/>
      <c r="C44" s="229"/>
      <c r="D44" s="230"/>
      <c r="E44" s="242"/>
      <c r="F44" s="232"/>
    </row>
    <row r="45" spans="2:6" ht="14.25" customHeight="1" thickBot="1">
      <c r="B45" s="184"/>
      <c r="C45" s="421"/>
      <c r="D45" s="235"/>
      <c r="F45" s="422"/>
    </row>
    <row r="46" spans="2:6" ht="14.25" customHeight="1">
      <c r="B46" s="498"/>
      <c r="C46" s="499"/>
      <c r="D46" s="500"/>
      <c r="E46" s="478"/>
      <c r="F46" s="501"/>
    </row>
    <row r="47" spans="2:6" ht="14.25" customHeight="1">
      <c r="B47" s="480"/>
      <c r="C47" s="481" t="s">
        <v>1357</v>
      </c>
      <c r="D47" s="482">
        <v>16</v>
      </c>
      <c r="E47" s="483">
        <v>19.992710676787976</v>
      </c>
      <c r="F47" s="484">
        <f t="shared" ref="F47:F55" si="3">E47*(100-$F$5)/100</f>
        <v>19.992710676787976</v>
      </c>
    </row>
    <row r="48" spans="2:6" ht="14.25" customHeight="1">
      <c r="B48" s="675" t="s">
        <v>1606</v>
      </c>
      <c r="C48" s="485" t="s">
        <v>1358</v>
      </c>
      <c r="D48" s="486">
        <v>20</v>
      </c>
      <c r="E48" s="487">
        <v>14.002329708203916</v>
      </c>
      <c r="F48" s="267">
        <f t="shared" si="3"/>
        <v>14.002329708203915</v>
      </c>
    </row>
    <row r="49" spans="2:6" ht="14.25" customHeight="1">
      <c r="B49" s="686" t="s">
        <v>1604</v>
      </c>
      <c r="C49" s="485" t="s">
        <v>1359</v>
      </c>
      <c r="D49" s="486">
        <v>25</v>
      </c>
      <c r="E49" s="487">
        <v>16.945494551329588</v>
      </c>
      <c r="F49" s="267">
        <f t="shared" si="3"/>
        <v>16.945494551329588</v>
      </c>
    </row>
    <row r="50" spans="2:6" ht="14.25" customHeight="1">
      <c r="B50" s="488"/>
      <c r="C50" s="485" t="s">
        <v>1360</v>
      </c>
      <c r="D50" s="486">
        <v>32</v>
      </c>
      <c r="E50" s="487">
        <v>18.922468915651372</v>
      </c>
      <c r="F50" s="267">
        <f t="shared" si="3"/>
        <v>18.922468915651372</v>
      </c>
    </row>
    <row r="51" spans="2:6" ht="14.25" customHeight="1">
      <c r="B51" s="489"/>
      <c r="C51" s="485" t="s">
        <v>1361</v>
      </c>
      <c r="D51" s="486">
        <v>40</v>
      </c>
      <c r="E51" s="487">
        <v>21.895362696586385</v>
      </c>
      <c r="F51" s="267">
        <f t="shared" si="3"/>
        <v>21.895362696586385</v>
      </c>
    </row>
    <row r="52" spans="2:6" ht="14.25" customHeight="1">
      <c r="B52" s="490"/>
      <c r="C52" s="485" t="s">
        <v>1362</v>
      </c>
      <c r="D52" s="486">
        <v>50</v>
      </c>
      <c r="E52" s="487">
        <v>28.926256488497692</v>
      </c>
      <c r="F52" s="267">
        <f t="shared" si="3"/>
        <v>28.926256488497692</v>
      </c>
    </row>
    <row r="53" spans="2:6" ht="14.25" customHeight="1">
      <c r="B53" s="490"/>
      <c r="C53" s="485" t="s">
        <v>1363</v>
      </c>
      <c r="D53" s="486">
        <v>63</v>
      </c>
      <c r="E53" s="487">
        <v>40.20838838714608</v>
      </c>
      <c r="F53" s="267">
        <f t="shared" si="3"/>
        <v>40.20838838714608</v>
      </c>
    </row>
    <row r="54" spans="2:6" ht="14.25" customHeight="1">
      <c r="B54" s="490"/>
      <c r="C54" s="485" t="s">
        <v>1364</v>
      </c>
      <c r="D54" s="486">
        <v>75</v>
      </c>
      <c r="E54" s="487">
        <v>133.12618351026995</v>
      </c>
      <c r="F54" s="267">
        <f t="shared" si="3"/>
        <v>133.12618351026995</v>
      </c>
    </row>
    <row r="55" spans="2:6" ht="14.25" customHeight="1">
      <c r="B55" s="490"/>
      <c r="C55" s="485" t="s">
        <v>1365</v>
      </c>
      <c r="D55" s="486">
        <v>90</v>
      </c>
      <c r="E55" s="487">
        <v>172.24946566737478</v>
      </c>
      <c r="F55" s="267">
        <f t="shared" si="3"/>
        <v>172.24946566737478</v>
      </c>
    </row>
    <row r="56" spans="2:6" ht="14.25" customHeight="1">
      <c r="B56" s="490"/>
      <c r="C56" s="502" t="s">
        <v>1366</v>
      </c>
      <c r="D56" s="503">
        <v>110</v>
      </c>
      <c r="E56" s="497" t="s">
        <v>1459</v>
      </c>
      <c r="F56" s="295" t="s">
        <v>1459</v>
      </c>
    </row>
    <row r="57" spans="2:6" ht="14.25" customHeight="1" thickBot="1">
      <c r="B57" s="491"/>
      <c r="C57" s="492"/>
      <c r="D57" s="493"/>
      <c r="E57" s="504"/>
      <c r="F57" s="495"/>
    </row>
    <row r="58" spans="2:6" ht="14.25" customHeight="1" thickBot="1">
      <c r="B58" s="184"/>
      <c r="C58" s="421"/>
      <c r="D58" s="235"/>
      <c r="F58" s="422"/>
    </row>
    <row r="59" spans="2:6" ht="14.25" customHeight="1">
      <c r="B59" s="245"/>
      <c r="C59" s="426"/>
      <c r="D59" s="218"/>
      <c r="E59" s="428"/>
      <c r="F59" s="429"/>
    </row>
    <row r="60" spans="2:6" ht="14.25" customHeight="1">
      <c r="B60" s="430"/>
      <c r="C60" s="193" t="s">
        <v>1367</v>
      </c>
      <c r="D60" s="194" t="s">
        <v>168</v>
      </c>
      <c r="E60" s="263">
        <v>20.453509212832902</v>
      </c>
      <c r="F60" s="264">
        <f t="shared" ref="F60:F68" si="4">E60*(100-$F$5)/100</f>
        <v>20.453509212832902</v>
      </c>
    </row>
    <row r="61" spans="2:6" ht="14.25" customHeight="1">
      <c r="B61" s="675" t="s">
        <v>1606</v>
      </c>
      <c r="C61" s="198" t="s">
        <v>1368</v>
      </c>
      <c r="D61" s="199" t="s">
        <v>134</v>
      </c>
      <c r="E61" s="265">
        <v>14.329348024106775</v>
      </c>
      <c r="F61" s="266">
        <f t="shared" si="4"/>
        <v>14.329348024106775</v>
      </c>
    </row>
    <row r="62" spans="2:6" ht="14.25" customHeight="1">
      <c r="B62" s="675" t="s">
        <v>1607</v>
      </c>
      <c r="C62" s="198" t="s">
        <v>1369</v>
      </c>
      <c r="D62" s="199" t="s">
        <v>133</v>
      </c>
      <c r="E62" s="265">
        <v>17.317106273946457</v>
      </c>
      <c r="F62" s="266">
        <f t="shared" si="4"/>
        <v>17.317106273946457</v>
      </c>
    </row>
    <row r="63" spans="2:6" ht="14.25" customHeight="1">
      <c r="B63" s="423"/>
      <c r="C63" s="198" t="s">
        <v>1370</v>
      </c>
      <c r="D63" s="199" t="s">
        <v>132</v>
      </c>
      <c r="E63" s="265">
        <v>19.472454265124352</v>
      </c>
      <c r="F63" s="266">
        <f t="shared" si="4"/>
        <v>19.472454265124352</v>
      </c>
    </row>
    <row r="64" spans="2:6" ht="14.25" customHeight="1">
      <c r="B64" s="496"/>
      <c r="C64" s="198" t="s">
        <v>1371</v>
      </c>
      <c r="D64" s="199" t="s">
        <v>131</v>
      </c>
      <c r="E64" s="265">
        <v>22.668315079629487</v>
      </c>
      <c r="F64" s="266">
        <f t="shared" si="4"/>
        <v>22.668315079629487</v>
      </c>
    </row>
    <row r="65" spans="2:6" ht="14.25" customHeight="1">
      <c r="B65" s="204"/>
      <c r="C65" s="198" t="s">
        <v>1372</v>
      </c>
      <c r="D65" s="199" t="s">
        <v>135</v>
      </c>
      <c r="E65" s="265">
        <v>30.96268872843817</v>
      </c>
      <c r="F65" s="266">
        <f t="shared" si="4"/>
        <v>30.96268872843817</v>
      </c>
    </row>
    <row r="66" spans="2:6" ht="14.25" customHeight="1">
      <c r="B66" s="204"/>
      <c r="C66" s="198" t="s">
        <v>1373</v>
      </c>
      <c r="D66" s="199" t="s">
        <v>136</v>
      </c>
      <c r="E66" s="265">
        <v>43.017773010129673</v>
      </c>
      <c r="F66" s="266">
        <f t="shared" si="4"/>
        <v>43.017773010129673</v>
      </c>
    </row>
    <row r="67" spans="2:6" ht="14.25" customHeight="1">
      <c r="B67" s="204"/>
      <c r="C67" s="198" t="s">
        <v>1374</v>
      </c>
      <c r="D67" s="199" t="s">
        <v>142</v>
      </c>
      <c r="E67" s="265">
        <v>140.32058646013274</v>
      </c>
      <c r="F67" s="266">
        <f t="shared" si="4"/>
        <v>140.32058646013274</v>
      </c>
    </row>
    <row r="68" spans="2:6" ht="14.25" customHeight="1">
      <c r="B68" s="204"/>
      <c r="C68" s="198" t="s">
        <v>1375</v>
      </c>
      <c r="D68" s="199" t="s">
        <v>143</v>
      </c>
      <c r="E68" s="265">
        <v>183.88834481973535</v>
      </c>
      <c r="F68" s="266">
        <f t="shared" si="4"/>
        <v>183.88834481973535</v>
      </c>
    </row>
    <row r="69" spans="2:6" ht="14.25" customHeight="1">
      <c r="B69" s="204"/>
      <c r="C69" s="238" t="s">
        <v>1376</v>
      </c>
      <c r="D69" s="239" t="s">
        <v>144</v>
      </c>
      <c r="E69" s="497" t="s">
        <v>1459</v>
      </c>
      <c r="F69" s="295" t="s">
        <v>1459</v>
      </c>
    </row>
    <row r="70" spans="2:6" ht="14.25" customHeight="1" thickBot="1">
      <c r="B70" s="209"/>
      <c r="C70" s="229"/>
      <c r="D70" s="230"/>
      <c r="E70" s="242"/>
      <c r="F70" s="232"/>
    </row>
    <row r="71" spans="2:6" ht="14.25" customHeight="1" thickBot="1">
      <c r="B71" s="184"/>
      <c r="C71" s="421"/>
      <c r="D71" s="235"/>
      <c r="E71" s="422"/>
      <c r="F71" s="505"/>
    </row>
    <row r="72" spans="2:6" ht="14.25" customHeight="1">
      <c r="B72" s="245"/>
      <c r="C72" s="426"/>
      <c r="D72" s="218"/>
      <c r="E72" s="436"/>
      <c r="F72" s="506"/>
    </row>
    <row r="73" spans="2:6" ht="14.25" customHeight="1">
      <c r="B73" s="675" t="s">
        <v>1603</v>
      </c>
      <c r="C73" s="451" t="s">
        <v>1377</v>
      </c>
      <c r="D73" s="507" t="s">
        <v>137</v>
      </c>
      <c r="E73" s="508" t="s">
        <v>1459</v>
      </c>
      <c r="F73" s="453" t="s">
        <v>1459</v>
      </c>
    </row>
    <row r="74" spans="2:6" ht="14.25" customHeight="1">
      <c r="B74" s="687" t="s">
        <v>1608</v>
      </c>
      <c r="C74" s="454" t="s">
        <v>1378</v>
      </c>
      <c r="D74" s="455" t="s">
        <v>19</v>
      </c>
      <c r="E74" s="243" t="s">
        <v>1459</v>
      </c>
      <c r="F74" s="241" t="s">
        <v>1459</v>
      </c>
    </row>
    <row r="75" spans="2:6" ht="14.25" customHeight="1">
      <c r="B75" s="687"/>
      <c r="C75" s="454" t="s">
        <v>1379</v>
      </c>
      <c r="D75" s="455" t="s">
        <v>22</v>
      </c>
      <c r="E75" s="243" t="s">
        <v>1459</v>
      </c>
      <c r="F75" s="241" t="s">
        <v>1459</v>
      </c>
    </row>
    <row r="76" spans="2:6" ht="14.25" customHeight="1">
      <c r="B76" s="496"/>
      <c r="C76" s="454" t="s">
        <v>1380</v>
      </c>
      <c r="D76" s="455" t="s">
        <v>215</v>
      </c>
      <c r="E76" s="243" t="s">
        <v>1459</v>
      </c>
      <c r="F76" s="241" t="s">
        <v>1459</v>
      </c>
    </row>
    <row r="77" spans="2:6" ht="14.25" customHeight="1">
      <c r="B77" s="204"/>
      <c r="C77" s="454" t="s">
        <v>1381</v>
      </c>
      <c r="D77" s="455" t="s">
        <v>216</v>
      </c>
      <c r="E77" s="243" t="s">
        <v>1459</v>
      </c>
      <c r="F77" s="241" t="s">
        <v>1459</v>
      </c>
    </row>
    <row r="78" spans="2:6" ht="14.25" customHeight="1">
      <c r="B78" s="204"/>
      <c r="C78" s="454" t="s">
        <v>1382</v>
      </c>
      <c r="D78" s="455" t="s">
        <v>26</v>
      </c>
      <c r="E78" s="243" t="s">
        <v>1459</v>
      </c>
      <c r="F78" s="241" t="s">
        <v>1459</v>
      </c>
    </row>
    <row r="79" spans="2:6" ht="14.25" customHeight="1" thickBot="1">
      <c r="B79" s="209"/>
      <c r="C79" s="438"/>
      <c r="D79" s="510"/>
      <c r="E79" s="242"/>
      <c r="F79" s="232"/>
    </row>
    <row r="80" spans="2:6" ht="14.25" customHeight="1" thickBot="1">
      <c r="B80" s="184"/>
      <c r="C80" s="421"/>
      <c r="D80" s="235"/>
      <c r="F80" s="422"/>
    </row>
    <row r="81" spans="2:6" ht="14.25" customHeight="1">
      <c r="B81" s="245"/>
      <c r="C81" s="426"/>
      <c r="D81" s="218"/>
      <c r="E81" s="428"/>
      <c r="F81" s="429"/>
    </row>
    <row r="82" spans="2:6" ht="14.25" customHeight="1">
      <c r="B82" s="675" t="s">
        <v>1603</v>
      </c>
      <c r="C82" s="451" t="s">
        <v>1383</v>
      </c>
      <c r="D82" s="507" t="s">
        <v>134</v>
      </c>
      <c r="E82" s="508" t="s">
        <v>1459</v>
      </c>
      <c r="F82" s="453" t="s">
        <v>1459</v>
      </c>
    </row>
    <row r="83" spans="2:6" ht="14.25" customHeight="1">
      <c r="B83" s="676" t="s">
        <v>1609</v>
      </c>
      <c r="C83" s="454" t="s">
        <v>1384</v>
      </c>
      <c r="D83" s="455" t="s">
        <v>133</v>
      </c>
      <c r="E83" s="243" t="s">
        <v>1459</v>
      </c>
      <c r="F83" s="241" t="s">
        <v>1459</v>
      </c>
    </row>
    <row r="84" spans="2:6" ht="14.25" customHeight="1">
      <c r="B84" s="676"/>
      <c r="C84" s="454" t="s">
        <v>1385</v>
      </c>
      <c r="D84" s="455" t="s">
        <v>132</v>
      </c>
      <c r="E84" s="243" t="s">
        <v>1459</v>
      </c>
      <c r="F84" s="241" t="s">
        <v>1459</v>
      </c>
    </row>
    <row r="85" spans="2:6" ht="14.25" customHeight="1">
      <c r="B85" s="496"/>
      <c r="C85" s="454" t="s">
        <v>1386</v>
      </c>
      <c r="D85" s="455" t="s">
        <v>131</v>
      </c>
      <c r="E85" s="243" t="s">
        <v>1459</v>
      </c>
      <c r="F85" s="241" t="s">
        <v>1459</v>
      </c>
    </row>
    <row r="86" spans="2:6" ht="14.25" customHeight="1">
      <c r="B86" s="204"/>
      <c r="C86" s="454" t="s">
        <v>1387</v>
      </c>
      <c r="D86" s="455" t="s">
        <v>135</v>
      </c>
      <c r="E86" s="243" t="s">
        <v>1459</v>
      </c>
      <c r="F86" s="241" t="s">
        <v>1459</v>
      </c>
    </row>
    <row r="87" spans="2:6" ht="14.25" customHeight="1">
      <c r="B87" s="204"/>
      <c r="C87" s="454" t="s">
        <v>1388</v>
      </c>
      <c r="D87" s="455" t="s">
        <v>136</v>
      </c>
      <c r="E87" s="243" t="s">
        <v>1459</v>
      </c>
      <c r="F87" s="241" t="s">
        <v>1459</v>
      </c>
    </row>
    <row r="88" spans="2:6" ht="14.25" customHeight="1" thickBot="1">
      <c r="B88" s="209"/>
      <c r="C88" s="438"/>
      <c r="D88" s="510"/>
      <c r="E88" s="242"/>
      <c r="F88" s="232"/>
    </row>
    <row r="89" spans="2:6" ht="14.25" customHeight="1" thickBot="1">
      <c r="B89" s="184"/>
      <c r="C89" s="421"/>
      <c r="D89" s="235"/>
      <c r="E89" s="422"/>
      <c r="F89" s="505"/>
    </row>
    <row r="90" spans="2:6" ht="14.25" customHeight="1">
      <c r="B90" s="245"/>
      <c r="C90" s="426"/>
      <c r="D90" s="218"/>
      <c r="E90" s="436"/>
      <c r="F90" s="506"/>
    </row>
    <row r="91" spans="2:6" ht="14.25" customHeight="1">
      <c r="B91" s="450" t="s">
        <v>1611</v>
      </c>
      <c r="C91" s="193" t="s">
        <v>1389</v>
      </c>
      <c r="D91" s="194" t="s">
        <v>223</v>
      </c>
      <c r="E91" s="263">
        <v>183.50186862821386</v>
      </c>
      <c r="F91" s="264">
        <f t="shared" ref="F91:F98" si="5">E91*(100-$F$5)/100</f>
        <v>183.50186862821386</v>
      </c>
    </row>
    <row r="92" spans="2:6" ht="14.25" customHeight="1">
      <c r="B92" s="450" t="s">
        <v>1612</v>
      </c>
      <c r="C92" s="198" t="s">
        <v>1390</v>
      </c>
      <c r="D92" s="199">
        <v>90</v>
      </c>
      <c r="E92" s="265">
        <v>214.06321669622577</v>
      </c>
      <c r="F92" s="266">
        <f t="shared" si="5"/>
        <v>214.06321669622577</v>
      </c>
    </row>
    <row r="93" spans="2:6" ht="14.25" customHeight="1">
      <c r="B93" s="450"/>
      <c r="C93" s="198" t="s">
        <v>1391</v>
      </c>
      <c r="D93" s="199">
        <v>110</v>
      </c>
      <c r="E93" s="265">
        <v>237.53421309670776</v>
      </c>
      <c r="F93" s="266">
        <f t="shared" si="5"/>
        <v>237.53421309670776</v>
      </c>
    </row>
    <row r="94" spans="2:6" ht="14.25" customHeight="1">
      <c r="B94" s="496"/>
      <c r="C94" s="198" t="s">
        <v>1392</v>
      </c>
      <c r="D94" s="199" t="s">
        <v>224</v>
      </c>
      <c r="E94" s="265">
        <v>276.98451356971532</v>
      </c>
      <c r="F94" s="266">
        <f t="shared" si="5"/>
        <v>276.98451356971532</v>
      </c>
    </row>
    <row r="95" spans="2:6" ht="14.25" customHeight="1">
      <c r="B95" s="204"/>
      <c r="C95" s="198" t="s">
        <v>1393</v>
      </c>
      <c r="D95" s="199">
        <v>160</v>
      </c>
      <c r="E95" s="265">
        <v>338.70178846192636</v>
      </c>
      <c r="F95" s="266">
        <f t="shared" si="5"/>
        <v>338.70178846192636</v>
      </c>
    </row>
    <row r="96" spans="2:6" ht="14.25" customHeight="1">
      <c r="B96" s="204"/>
      <c r="C96" s="198" t="s">
        <v>1394</v>
      </c>
      <c r="D96" s="199" t="s">
        <v>225</v>
      </c>
      <c r="E96" s="265">
        <v>504.29197206000646</v>
      </c>
      <c r="F96" s="266">
        <f t="shared" si="5"/>
        <v>504.29197206000646</v>
      </c>
    </row>
    <row r="97" spans="2:6" ht="14.25" customHeight="1">
      <c r="B97" s="204"/>
      <c r="C97" s="198" t="s">
        <v>1395</v>
      </c>
      <c r="D97" s="199">
        <v>250</v>
      </c>
      <c r="E97" s="265">
        <v>1063.9243618521184</v>
      </c>
      <c r="F97" s="266">
        <f t="shared" si="5"/>
        <v>1063.9243618521184</v>
      </c>
    </row>
    <row r="98" spans="2:6" ht="14.25" customHeight="1">
      <c r="B98" s="204"/>
      <c r="C98" s="198" t="s">
        <v>1396</v>
      </c>
      <c r="D98" s="199">
        <v>315</v>
      </c>
      <c r="E98" s="265">
        <v>1856.15</v>
      </c>
      <c r="F98" s="266">
        <f t="shared" si="5"/>
        <v>1856.15</v>
      </c>
    </row>
    <row r="99" spans="2:6" ht="14.25" customHeight="1">
      <c r="B99" s="204"/>
      <c r="C99" s="222"/>
      <c r="D99" s="223"/>
      <c r="E99" s="224"/>
      <c r="F99" s="225"/>
    </row>
    <row r="100" spans="2:6" ht="14.25" customHeight="1" thickBot="1">
      <c r="B100" s="209"/>
      <c r="C100" s="229"/>
      <c r="D100" s="230"/>
      <c r="E100" s="231"/>
      <c r="F100" s="232"/>
    </row>
    <row r="101" spans="2:6" ht="14.25" customHeight="1" thickBot="1">
      <c r="B101" s="671"/>
      <c r="C101" s="222"/>
      <c r="D101" s="223"/>
      <c r="E101" s="224"/>
      <c r="F101" s="688"/>
    </row>
    <row r="102" spans="2:6" ht="14.25" customHeight="1">
      <c r="B102" s="245"/>
      <c r="C102" s="217"/>
      <c r="D102" s="218"/>
      <c r="E102" s="219"/>
      <c r="F102" s="220"/>
    </row>
    <row r="103" spans="2:6" ht="14.25" customHeight="1">
      <c r="B103" s="450" t="s">
        <v>1611</v>
      </c>
      <c r="C103" s="222" t="s">
        <v>1843</v>
      </c>
      <c r="D103" s="223">
        <v>63</v>
      </c>
      <c r="E103" s="263">
        <v>154.13162400000002</v>
      </c>
      <c r="F103" s="264">
        <f t="shared" ref="F103:F109" si="6">E103*(100-$F$5)/100</f>
        <v>154.13162400000002</v>
      </c>
    </row>
    <row r="104" spans="2:6" ht="14.25" customHeight="1">
      <c r="B104" s="450" t="s">
        <v>1844</v>
      </c>
      <c r="C104" s="198" t="s">
        <v>1845</v>
      </c>
      <c r="D104" s="199">
        <v>75</v>
      </c>
      <c r="E104" s="265">
        <v>168.675648</v>
      </c>
      <c r="F104" s="266">
        <f t="shared" si="6"/>
        <v>168.675648</v>
      </c>
    </row>
    <row r="105" spans="2:6" ht="14.25" customHeight="1">
      <c r="B105" s="204"/>
      <c r="C105" s="198" t="s">
        <v>1846</v>
      </c>
      <c r="D105" s="199">
        <v>90</v>
      </c>
      <c r="E105" s="265">
        <v>187.54079999999999</v>
      </c>
      <c r="F105" s="266">
        <f t="shared" si="6"/>
        <v>187.54079999999999</v>
      </c>
    </row>
    <row r="106" spans="2:6" ht="14.25" customHeight="1">
      <c r="B106" s="204"/>
      <c r="C106" s="198" t="s">
        <v>1847</v>
      </c>
      <c r="D106" s="199">
        <v>110</v>
      </c>
      <c r="E106" s="265">
        <v>208.0856</v>
      </c>
      <c r="F106" s="266">
        <f t="shared" si="6"/>
        <v>208.0856</v>
      </c>
    </row>
    <row r="107" spans="2:6" ht="14.25" customHeight="1">
      <c r="B107" s="204"/>
      <c r="C107" s="198" t="s">
        <v>1848</v>
      </c>
      <c r="D107" s="199" t="s">
        <v>224</v>
      </c>
      <c r="E107" s="265">
        <v>246.12</v>
      </c>
      <c r="F107" s="266">
        <f t="shared" si="6"/>
        <v>246.12</v>
      </c>
    </row>
    <row r="108" spans="2:6" ht="14.25" customHeight="1">
      <c r="B108" s="204"/>
      <c r="C108" s="198" t="s">
        <v>1849</v>
      </c>
      <c r="D108" s="199">
        <v>160</v>
      </c>
      <c r="E108" s="265">
        <v>298.82</v>
      </c>
      <c r="F108" s="266">
        <f t="shared" si="6"/>
        <v>298.82</v>
      </c>
    </row>
    <row r="109" spans="2:6" ht="14.25" customHeight="1">
      <c r="B109" s="204"/>
      <c r="C109" s="198" t="s">
        <v>1850</v>
      </c>
      <c r="D109" s="199" t="s">
        <v>225</v>
      </c>
      <c r="E109" s="265">
        <v>469.36</v>
      </c>
      <c r="F109" s="266">
        <f t="shared" si="6"/>
        <v>469.36</v>
      </c>
    </row>
    <row r="110" spans="2:6" ht="14.25" customHeight="1" thickBot="1">
      <c r="B110" s="209"/>
      <c r="C110" s="229"/>
      <c r="D110" s="230"/>
      <c r="E110" s="346"/>
      <c r="F110" s="303"/>
    </row>
    <row r="111" spans="2:6" ht="14.25" customHeight="1">
      <c r="B111" s="671"/>
      <c r="C111" s="222"/>
      <c r="D111" s="223"/>
      <c r="E111" s="343"/>
      <c r="F111" s="307"/>
    </row>
    <row r="112" spans="2:6" ht="14.25" customHeight="1">
      <c r="B112" s="671"/>
      <c r="C112" s="222"/>
      <c r="D112" s="223"/>
      <c r="E112" s="343"/>
      <c r="F112" s="307"/>
    </row>
    <row r="113" spans="2:6" ht="14.25" customHeight="1">
      <c r="B113" s="671"/>
      <c r="C113" s="222"/>
      <c r="D113" s="223"/>
      <c r="E113" s="343"/>
      <c r="F113" s="307"/>
    </row>
    <row r="114" spans="2:6" ht="14.25" customHeight="1" thickBot="1"/>
    <row r="115" spans="2:6" ht="14.25" customHeight="1">
      <c r="B115" s="258"/>
      <c r="C115" s="427"/>
      <c r="D115" s="427"/>
      <c r="E115" s="428"/>
      <c r="F115" s="448"/>
    </row>
    <row r="116" spans="2:6" ht="14.25" customHeight="1">
      <c r="B116" s="450" t="s">
        <v>2399</v>
      </c>
      <c r="C116" s="193" t="s">
        <v>1397</v>
      </c>
      <c r="D116" s="194">
        <v>75</v>
      </c>
      <c r="E116" s="263">
        <v>52.11482797979081</v>
      </c>
      <c r="F116" s="264">
        <f t="shared" ref="F116:F125" si="7">E116*(100-$F$5)/100</f>
        <v>52.11482797979081</v>
      </c>
    </row>
    <row r="117" spans="2:6" ht="14.25" customHeight="1">
      <c r="B117" s="450" t="s">
        <v>2398</v>
      </c>
      <c r="C117" s="198" t="s">
        <v>1398</v>
      </c>
      <c r="D117" s="199">
        <v>90</v>
      </c>
      <c r="E117" s="265">
        <v>60.08218331269665</v>
      </c>
      <c r="F117" s="266">
        <f t="shared" si="7"/>
        <v>60.08218331269665</v>
      </c>
    </row>
    <row r="118" spans="2:6" ht="14.25" customHeight="1">
      <c r="B118" s="511"/>
      <c r="C118" s="198" t="s">
        <v>1399</v>
      </c>
      <c r="D118" s="199">
        <v>110</v>
      </c>
      <c r="E118" s="265">
        <v>72.464285910290982</v>
      </c>
      <c r="F118" s="266">
        <f t="shared" si="7"/>
        <v>72.464285910290982</v>
      </c>
    </row>
    <row r="119" spans="2:6" ht="14.25" customHeight="1">
      <c r="B119" s="512"/>
      <c r="C119" s="198" t="s">
        <v>1400</v>
      </c>
      <c r="D119" s="199">
        <v>125</v>
      </c>
      <c r="E119" s="265">
        <v>84.742337225552603</v>
      </c>
      <c r="F119" s="266">
        <f t="shared" si="7"/>
        <v>84.742337225552603</v>
      </c>
    </row>
    <row r="120" spans="2:6" ht="14.25" customHeight="1">
      <c r="B120" s="513"/>
      <c r="C120" s="198" t="s">
        <v>1401</v>
      </c>
      <c r="D120" s="199">
        <v>140</v>
      </c>
      <c r="E120" s="265">
        <v>94.731260329494219</v>
      </c>
      <c r="F120" s="266">
        <f t="shared" si="7"/>
        <v>94.731260329494219</v>
      </c>
    </row>
    <row r="121" spans="2:6" ht="14.25" customHeight="1">
      <c r="B121" s="514"/>
      <c r="C121" s="198" t="s">
        <v>1402</v>
      </c>
      <c r="D121" s="199">
        <v>160</v>
      </c>
      <c r="E121" s="265">
        <v>103.12968526063564</v>
      </c>
      <c r="F121" s="266">
        <f t="shared" si="7"/>
        <v>103.12968526063564</v>
      </c>
    </row>
    <row r="122" spans="2:6" ht="14.25" customHeight="1">
      <c r="B122" s="514"/>
      <c r="C122" s="198" t="s">
        <v>1403</v>
      </c>
      <c r="D122" s="199">
        <v>200</v>
      </c>
      <c r="E122" s="265">
        <v>123.52373659784986</v>
      </c>
      <c r="F122" s="266">
        <f t="shared" si="7"/>
        <v>123.52373659784986</v>
      </c>
    </row>
    <row r="123" spans="2:6" ht="14.25" customHeight="1">
      <c r="B123" s="514"/>
      <c r="C123" s="198" t="s">
        <v>1404</v>
      </c>
      <c r="D123" s="199">
        <v>225</v>
      </c>
      <c r="E123" s="265">
        <v>147.73795644356559</v>
      </c>
      <c r="F123" s="266">
        <f t="shared" si="7"/>
        <v>147.73795644356559</v>
      </c>
    </row>
    <row r="124" spans="2:6" ht="14.25" customHeight="1">
      <c r="B124" s="514"/>
      <c r="C124" s="198" t="s">
        <v>1405</v>
      </c>
      <c r="D124" s="199">
        <v>250</v>
      </c>
      <c r="E124" s="265">
        <v>232.12354641540594</v>
      </c>
      <c r="F124" s="266">
        <f t="shared" si="7"/>
        <v>232.12354641540594</v>
      </c>
    </row>
    <row r="125" spans="2:6" ht="14.25" customHeight="1">
      <c r="B125" s="204"/>
      <c r="C125" s="198" t="s">
        <v>1406</v>
      </c>
      <c r="D125" s="199">
        <v>315</v>
      </c>
      <c r="E125" s="265">
        <v>395.08851600000003</v>
      </c>
      <c r="F125" s="266">
        <f t="shared" si="7"/>
        <v>395.08851600000003</v>
      </c>
    </row>
    <row r="126" spans="2:6" ht="14.25" customHeight="1" thickBot="1">
      <c r="B126" s="209"/>
      <c r="C126" s="229"/>
      <c r="D126" s="230"/>
      <c r="E126" s="231"/>
      <c r="F126" s="232"/>
    </row>
    <row r="127" spans="2:6" ht="14.25" customHeight="1" thickBot="1"/>
    <row r="128" spans="2:6" ht="14.25" customHeight="1">
      <c r="B128" s="258"/>
      <c r="C128" s="427"/>
      <c r="D128" s="427"/>
      <c r="E128" s="428"/>
      <c r="F128" s="448"/>
    </row>
    <row r="129" spans="2:6" ht="14.25" customHeight="1">
      <c r="B129" s="450" t="s">
        <v>1613</v>
      </c>
      <c r="C129" s="470" t="s">
        <v>1407</v>
      </c>
      <c r="D129" s="515">
        <v>50</v>
      </c>
      <c r="E129" s="447">
        <v>33.05492627142857</v>
      </c>
      <c r="F129" s="425">
        <f>E129*(100-$F$5)/100</f>
        <v>33.05492627142857</v>
      </c>
    </row>
    <row r="130" spans="2:6" ht="14.25" customHeight="1">
      <c r="B130" s="450"/>
      <c r="C130" s="470" t="s">
        <v>1408</v>
      </c>
      <c r="D130" s="515">
        <v>63</v>
      </c>
      <c r="E130" s="447">
        <v>47.256917207142862</v>
      </c>
      <c r="F130" s="425">
        <f>E130*(100-$F$5)/100</f>
        <v>47.256917207142862</v>
      </c>
    </row>
    <row r="131" spans="2:6" ht="14.25" customHeight="1">
      <c r="B131" s="204"/>
      <c r="C131" s="516" t="s">
        <v>1409</v>
      </c>
      <c r="D131" s="517">
        <v>90</v>
      </c>
      <c r="E131" s="518">
        <v>166.68652519285715</v>
      </c>
      <c r="F131" s="424">
        <f>E131*(100-$F$5)/100</f>
        <v>166.68652519285715</v>
      </c>
    </row>
    <row r="132" spans="2:6" ht="14.25" customHeight="1">
      <c r="B132" s="204"/>
      <c r="C132" s="516" t="s">
        <v>1410</v>
      </c>
      <c r="D132" s="517">
        <v>110</v>
      </c>
      <c r="E132" s="518">
        <v>178.97830682142859</v>
      </c>
      <c r="F132" s="424">
        <f>E132*(100-$F$5)/100</f>
        <v>178.97830682142859</v>
      </c>
    </row>
    <row r="133" spans="2:6" ht="14.25" customHeight="1">
      <c r="B133" s="246"/>
      <c r="C133" s="252"/>
      <c r="D133" s="252"/>
      <c r="E133" s="253"/>
      <c r="F133" s="457"/>
    </row>
    <row r="134" spans="2:6" ht="14.25" customHeight="1" thickBot="1">
      <c r="B134" s="256"/>
      <c r="C134" s="434"/>
      <c r="D134" s="434"/>
      <c r="E134" s="519"/>
      <c r="F134" s="458"/>
    </row>
  </sheetData>
  <mergeCells count="6"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6">
    <tabColor theme="0"/>
  </sheetPr>
  <dimension ref="A1:M315"/>
  <sheetViews>
    <sheetView zoomScaleNormal="100" workbookViewId="0">
      <pane ySplit="5" topLeftCell="A30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8" customWidth="1"/>
    <col min="2" max="2" width="35.7109375" style="8" customWidth="1"/>
    <col min="3" max="3" width="12.140625" style="8" customWidth="1"/>
    <col min="4" max="4" width="28" style="8" customWidth="1"/>
    <col min="5" max="5" width="14.7109375" style="11" customWidth="1"/>
    <col min="6" max="6" width="14.7109375" style="8" customWidth="1"/>
    <col min="7" max="7" width="0.7109375" style="8" customWidth="1"/>
    <col min="8" max="16384" width="8.85546875" style="8"/>
  </cols>
  <sheetData>
    <row r="1" spans="1:7" ht="12.75" customHeight="1">
      <c r="A1" s="15" t="s">
        <v>576</v>
      </c>
    </row>
    <row r="2" spans="1:7" ht="20.85" customHeight="1">
      <c r="B2" s="1127" t="s">
        <v>1592</v>
      </c>
      <c r="C2" s="1127"/>
      <c r="D2" s="1127"/>
      <c r="E2" s="1127"/>
      <c r="F2" s="1127"/>
      <c r="G2" s="10"/>
    </row>
    <row r="3" spans="1:7" ht="14.25" customHeight="1">
      <c r="B3" s="1104" t="s">
        <v>1460</v>
      </c>
      <c r="C3" s="960" t="s">
        <v>1461</v>
      </c>
      <c r="D3" s="1090" t="s">
        <v>1569</v>
      </c>
      <c r="E3" s="1093" t="s">
        <v>1462</v>
      </c>
      <c r="F3" s="963" t="s">
        <v>1491</v>
      </c>
      <c r="G3" s="10"/>
    </row>
    <row r="4" spans="1:7" ht="14.25" customHeight="1">
      <c r="B4" s="1105"/>
      <c r="C4" s="961"/>
      <c r="D4" s="1091"/>
      <c r="E4" s="1094"/>
      <c r="F4" s="964"/>
      <c r="G4" s="10"/>
    </row>
    <row r="5" spans="1:7" ht="14.25" customHeight="1">
      <c r="B5" s="1106"/>
      <c r="C5" s="962"/>
      <c r="D5" s="1092"/>
      <c r="E5" s="1095"/>
      <c r="F5" s="635">
        <f>'DISCOUNT CARD'!J21</f>
        <v>0</v>
      </c>
      <c r="G5" s="10"/>
    </row>
    <row r="6" spans="1:7" s="257" customFormat="1" ht="14.25" customHeight="1" thickBot="1">
      <c r="E6" s="351"/>
    </row>
    <row r="7" spans="1:7" s="257" customFormat="1" ht="14.25" customHeight="1">
      <c r="B7" s="476"/>
      <c r="C7" s="477"/>
      <c r="D7" s="477"/>
      <c r="E7" s="478"/>
      <c r="F7" s="479"/>
    </row>
    <row r="8" spans="1:7" s="257" customFormat="1" ht="14.25" customHeight="1">
      <c r="B8" s="480"/>
      <c r="C8" s="481">
        <v>600125</v>
      </c>
      <c r="D8" s="482" t="s">
        <v>1593</v>
      </c>
      <c r="E8" s="483">
        <v>7.2609737482799996</v>
      </c>
      <c r="F8" s="484">
        <f>E8*(100-$F$5)/100</f>
        <v>7.2609737482799996</v>
      </c>
    </row>
    <row r="9" spans="1:7" s="257" customFormat="1" ht="14.25" customHeight="1">
      <c r="B9" s="675" t="s">
        <v>2267</v>
      </c>
      <c r="C9" s="485">
        <v>600250</v>
      </c>
      <c r="D9" s="486" t="s">
        <v>2268</v>
      </c>
      <c r="E9" s="487">
        <v>9.5910755346000034</v>
      </c>
      <c r="F9" s="267">
        <f>E9*(100-$F$5)/100</f>
        <v>9.5910755346000034</v>
      </c>
    </row>
    <row r="10" spans="1:7" s="257" customFormat="1" ht="14.25" customHeight="1">
      <c r="B10" s="675" t="s">
        <v>444</v>
      </c>
      <c r="C10" s="485">
        <v>600500</v>
      </c>
      <c r="D10" s="486" t="s">
        <v>1595</v>
      </c>
      <c r="E10" s="487">
        <v>16.27540793172</v>
      </c>
      <c r="F10" s="267">
        <f>E10*(100-$F$5)/100</f>
        <v>16.27540793172</v>
      </c>
    </row>
    <row r="11" spans="1:7" s="257" customFormat="1" ht="14.25" customHeight="1">
      <c r="B11" s="488"/>
      <c r="C11" s="485">
        <v>6001000</v>
      </c>
      <c r="D11" s="486" t="s">
        <v>1594</v>
      </c>
      <c r="E11" s="487">
        <v>26.925620641919998</v>
      </c>
      <c r="F11" s="267">
        <f>E11*(100-$F$5)/100</f>
        <v>26.925620641919998</v>
      </c>
    </row>
    <row r="12" spans="1:7" s="257" customFormat="1" ht="14.25" customHeight="1">
      <c r="B12" s="489"/>
      <c r="C12" s="678"/>
      <c r="D12" s="679"/>
      <c r="E12" s="680"/>
      <c r="F12" s="851"/>
    </row>
    <row r="13" spans="1:7" s="257" customFormat="1" ht="14.25" customHeight="1">
      <c r="B13" s="490"/>
      <c r="C13" s="678"/>
      <c r="D13" s="679"/>
      <c r="E13" s="680"/>
      <c r="F13" s="851"/>
    </row>
    <row r="14" spans="1:7" s="257" customFormat="1" ht="14.25" customHeight="1">
      <c r="B14" s="490"/>
      <c r="C14" s="678"/>
      <c r="D14" s="679"/>
      <c r="E14" s="680"/>
      <c r="F14" s="851"/>
    </row>
    <row r="15" spans="1:7" s="257" customFormat="1" ht="14.25" customHeight="1">
      <c r="B15" s="490"/>
      <c r="C15" s="678"/>
      <c r="D15" s="679"/>
      <c r="E15" s="680"/>
      <c r="F15" s="851"/>
    </row>
    <row r="16" spans="1:7" s="257" customFormat="1" ht="14.25" customHeight="1">
      <c r="B16" s="490"/>
      <c r="C16" s="678"/>
      <c r="D16" s="679"/>
      <c r="E16" s="680"/>
      <c r="F16" s="851"/>
    </row>
    <row r="17" spans="2:6" s="257" customFormat="1" ht="14.25" customHeight="1">
      <c r="B17" s="490"/>
      <c r="C17" s="678"/>
      <c r="D17" s="679"/>
      <c r="E17" s="680"/>
      <c r="F17" s="851"/>
    </row>
    <row r="18" spans="2:6" s="257" customFormat="1" ht="14.25" customHeight="1">
      <c r="B18" s="490"/>
      <c r="C18" s="678"/>
      <c r="D18" s="679"/>
      <c r="E18" s="680"/>
      <c r="F18" s="851"/>
    </row>
    <row r="19" spans="2:6" s="257" customFormat="1" ht="14.25" customHeight="1">
      <c r="B19" s="490"/>
      <c r="C19" s="678"/>
      <c r="D19" s="679"/>
      <c r="E19" s="680"/>
      <c r="F19" s="851"/>
    </row>
    <row r="20" spans="2:6" s="257" customFormat="1" ht="14.25" customHeight="1">
      <c r="B20" s="490"/>
      <c r="C20" s="678"/>
      <c r="D20" s="679"/>
      <c r="E20" s="680"/>
      <c r="F20" s="851"/>
    </row>
    <row r="21" spans="2:6" s="257" customFormat="1" ht="14.25" customHeight="1">
      <c r="B21" s="490"/>
      <c r="C21" s="678"/>
      <c r="D21" s="679"/>
      <c r="E21" s="680"/>
      <c r="F21" s="851"/>
    </row>
    <row r="22" spans="2:6" s="257" customFormat="1" ht="14.25" customHeight="1">
      <c r="B22" s="490"/>
      <c r="C22" s="678"/>
      <c r="D22" s="679"/>
      <c r="E22" s="680"/>
      <c r="F22" s="851"/>
    </row>
    <row r="23" spans="2:6" s="257" customFormat="1" ht="14.25" customHeight="1">
      <c r="B23" s="490"/>
      <c r="C23" s="481">
        <v>6005000</v>
      </c>
      <c r="D23" s="482" t="s">
        <v>2269</v>
      </c>
      <c r="E23" s="483">
        <v>122.25973463676003</v>
      </c>
      <c r="F23" s="484">
        <f>E23*(100-$F$5)/100</f>
        <v>122.25973463676002</v>
      </c>
    </row>
    <row r="24" spans="2:6" s="257" customFormat="1" ht="14.25" customHeight="1">
      <c r="B24" s="490"/>
      <c r="C24" s="678"/>
      <c r="D24" s="679"/>
      <c r="E24" s="680"/>
      <c r="F24" s="851"/>
    </row>
    <row r="25" spans="2:6" s="257" customFormat="1" ht="14.25" customHeight="1">
      <c r="B25" s="490"/>
      <c r="C25" s="678"/>
      <c r="D25" s="679"/>
      <c r="E25" s="680"/>
      <c r="F25" s="851"/>
    </row>
    <row r="26" spans="2:6" s="257" customFormat="1" ht="14.25" customHeight="1">
      <c r="B26" s="490"/>
      <c r="C26" s="678"/>
      <c r="D26" s="679"/>
      <c r="E26" s="680"/>
      <c r="F26" s="851"/>
    </row>
    <row r="27" spans="2:6" s="257" customFormat="1" ht="14.25" customHeight="1">
      <c r="B27" s="490"/>
      <c r="C27" s="678"/>
      <c r="D27" s="679"/>
      <c r="E27" s="680"/>
      <c r="F27" s="851"/>
    </row>
    <row r="28" spans="2:6" s="257" customFormat="1" ht="14.25" customHeight="1">
      <c r="B28" s="490"/>
      <c r="C28" s="678"/>
      <c r="D28" s="679"/>
      <c r="E28" s="680"/>
      <c r="F28" s="851"/>
    </row>
    <row r="29" spans="2:6" s="257" customFormat="1" ht="14.25" customHeight="1" thickBot="1">
      <c r="B29" s="491"/>
      <c r="C29" s="492"/>
      <c r="D29" s="493"/>
      <c r="E29" s="494"/>
      <c r="F29" s="495"/>
    </row>
    <row r="30" spans="2:6" s="257" customFormat="1" ht="14.25" customHeight="1" thickBot="1">
      <c r="B30" s="184"/>
      <c r="C30" s="421"/>
      <c r="D30" s="235"/>
      <c r="E30" s="351"/>
      <c r="F30" s="422"/>
    </row>
    <row r="31" spans="2:6" s="257" customFormat="1" ht="14.25" customHeight="1">
      <c r="B31" s="245"/>
      <c r="C31" s="426"/>
      <c r="D31" s="218"/>
      <c r="E31" s="428"/>
      <c r="F31" s="429"/>
    </row>
    <row r="32" spans="2:6" s="257" customFormat="1" ht="14.25" customHeight="1">
      <c r="B32" s="204"/>
      <c r="C32" s="437"/>
      <c r="D32" s="223"/>
      <c r="E32" s="253"/>
      <c r="F32" s="568"/>
    </row>
    <row r="33" spans="2:8" s="257" customFormat="1" ht="14.25" customHeight="1">
      <c r="B33" s="430"/>
      <c r="C33" s="222"/>
      <c r="D33" s="223"/>
      <c r="E33" s="224"/>
      <c r="F33" s="225"/>
    </row>
    <row r="34" spans="2:8" s="257" customFormat="1" ht="14.25" customHeight="1">
      <c r="B34" s="675" t="s">
        <v>2278</v>
      </c>
      <c r="C34" s="222"/>
      <c r="D34" s="223"/>
      <c r="E34" s="224"/>
      <c r="F34" s="225"/>
    </row>
    <row r="35" spans="2:8" s="257" customFormat="1" ht="14.25" customHeight="1">
      <c r="B35" s="675"/>
      <c r="C35" s="222"/>
      <c r="D35" s="223"/>
      <c r="E35" s="224"/>
      <c r="F35" s="225"/>
    </row>
    <row r="36" spans="2:8" s="257" customFormat="1" ht="14.25" customHeight="1">
      <c r="B36" s="423"/>
      <c r="C36" s="222"/>
      <c r="D36" s="223"/>
      <c r="E36" s="224"/>
      <c r="F36" s="225"/>
    </row>
    <row r="37" spans="2:8" s="257" customFormat="1" ht="14.25" customHeight="1">
      <c r="B37" s="423"/>
      <c r="C37" s="193" t="s">
        <v>1436</v>
      </c>
      <c r="D37" s="194" t="s">
        <v>2270</v>
      </c>
      <c r="E37" s="263">
        <v>10.11</v>
      </c>
      <c r="F37" s="484">
        <f>E37*(100-$F$5)/100</f>
        <v>10.11</v>
      </c>
    </row>
    <row r="38" spans="2:8" s="257" customFormat="1" ht="14.25" customHeight="1">
      <c r="B38" s="423"/>
      <c r="C38" s="198" t="s">
        <v>1437</v>
      </c>
      <c r="D38" s="199" t="s">
        <v>2271</v>
      </c>
      <c r="E38" s="265">
        <v>18.38</v>
      </c>
      <c r="F38" s="484">
        <f>E38*(100-$F$5)/100</f>
        <v>18.38</v>
      </c>
    </row>
    <row r="39" spans="2:8" s="257" customFormat="1" ht="14.25" customHeight="1">
      <c r="B39" s="423"/>
      <c r="C39" s="222"/>
      <c r="D39" s="223"/>
      <c r="E39" s="224"/>
      <c r="F39" s="225"/>
    </row>
    <row r="40" spans="2:8" s="257" customFormat="1" ht="14.25" customHeight="1">
      <c r="B40" s="496"/>
      <c r="C40" s="222"/>
      <c r="D40" s="223"/>
      <c r="E40" s="224"/>
      <c r="F40" s="225"/>
    </row>
    <row r="41" spans="2:8" s="257" customFormat="1" ht="14.25" customHeight="1">
      <c r="B41" s="204"/>
      <c r="C41" s="222"/>
      <c r="D41" s="223"/>
      <c r="E41" s="224"/>
      <c r="F41" s="225"/>
    </row>
    <row r="42" spans="2:8" s="257" customFormat="1" ht="14.25" customHeight="1">
      <c r="B42" s="204"/>
      <c r="C42" s="222"/>
      <c r="D42" s="223"/>
      <c r="E42" s="688"/>
      <c r="F42" s="225"/>
    </row>
    <row r="43" spans="2:8" s="257" customFormat="1" ht="14.25" customHeight="1">
      <c r="B43" s="204"/>
      <c r="C43" s="222"/>
      <c r="D43" s="223"/>
      <c r="E43" s="688"/>
      <c r="F43" s="225"/>
    </row>
    <row r="44" spans="2:8" s="257" customFormat="1" ht="14.25" customHeight="1" thickBot="1">
      <c r="B44" s="209"/>
      <c r="C44" s="229"/>
      <c r="D44" s="230"/>
      <c r="E44" s="242"/>
      <c r="F44" s="232"/>
    </row>
    <row r="45" spans="2:8" s="257" customFormat="1" ht="14.25" customHeight="1" thickBot="1">
      <c r="B45" s="184"/>
      <c r="C45" s="421"/>
      <c r="D45" s="235"/>
      <c r="E45" s="351"/>
      <c r="F45" s="422"/>
    </row>
    <row r="46" spans="2:8" s="257" customFormat="1" ht="14.25" customHeight="1">
      <c r="B46" s="498"/>
      <c r="C46" s="499"/>
      <c r="D46" s="500"/>
      <c r="E46" s="478"/>
      <c r="F46" s="501"/>
    </row>
    <row r="47" spans="2:8" s="257" customFormat="1" ht="14.25" customHeight="1">
      <c r="B47" s="480"/>
      <c r="C47" s="678"/>
      <c r="D47" s="679"/>
      <c r="E47" s="680"/>
      <c r="F47" s="851"/>
      <c r="H47" s="456"/>
    </row>
    <row r="48" spans="2:8" s="257" customFormat="1" ht="14.25" customHeight="1">
      <c r="B48" s="675" t="s">
        <v>2276</v>
      </c>
      <c r="C48" s="678"/>
      <c r="D48" s="679"/>
      <c r="E48" s="680"/>
      <c r="F48" s="851"/>
    </row>
    <row r="49" spans="2:6" s="257" customFormat="1" ht="14.25" customHeight="1">
      <c r="B49" s="686"/>
      <c r="C49" s="678"/>
      <c r="D49" s="679"/>
      <c r="E49" s="680"/>
      <c r="F49" s="851"/>
    </row>
    <row r="50" spans="2:6" s="257" customFormat="1" ht="14.25" customHeight="1">
      <c r="B50" s="488"/>
      <c r="C50" s="481">
        <v>6010125</v>
      </c>
      <c r="D50" s="482" t="s">
        <v>1596</v>
      </c>
      <c r="E50" s="852">
        <v>6.11</v>
      </c>
      <c r="F50" s="484">
        <f>E50*(100-$F$5)/100</f>
        <v>6.11</v>
      </c>
    </row>
    <row r="51" spans="2:6" s="257" customFormat="1" ht="14.25" customHeight="1">
      <c r="B51" s="489"/>
      <c r="C51" s="485">
        <v>6010250</v>
      </c>
      <c r="D51" s="486" t="s">
        <v>1597</v>
      </c>
      <c r="E51" s="853">
        <v>9.3800000000000008</v>
      </c>
      <c r="F51" s="484">
        <f>E51*(100-$F$5)/100</f>
        <v>9.3800000000000008</v>
      </c>
    </row>
    <row r="52" spans="2:6" s="257" customFormat="1" ht="14.25" customHeight="1">
      <c r="B52" s="490"/>
      <c r="C52" s="485">
        <v>6010500</v>
      </c>
      <c r="D52" s="486" t="s">
        <v>2272</v>
      </c>
      <c r="E52" s="853">
        <v>10.84</v>
      </c>
      <c r="F52" s="484">
        <f>E52*(100-$F$5)/100</f>
        <v>10.84</v>
      </c>
    </row>
    <row r="53" spans="2:6" s="257" customFormat="1" ht="14.25" customHeight="1">
      <c r="B53" s="490"/>
      <c r="C53" s="485">
        <v>6011000</v>
      </c>
      <c r="D53" s="486" t="s">
        <v>2273</v>
      </c>
      <c r="E53" s="853">
        <v>21.48</v>
      </c>
      <c r="F53" s="484">
        <f>E53*(100-$F$5)/100</f>
        <v>21.48</v>
      </c>
    </row>
    <row r="54" spans="2:6" s="257" customFormat="1" ht="14.25" customHeight="1">
      <c r="B54" s="490"/>
      <c r="C54" s="678"/>
      <c r="D54" s="679"/>
      <c r="E54" s="680"/>
      <c r="F54" s="851"/>
    </row>
    <row r="55" spans="2:6" s="257" customFormat="1" ht="14.25" customHeight="1">
      <c r="B55" s="490"/>
      <c r="C55" s="678"/>
      <c r="D55" s="679"/>
      <c r="E55" s="680"/>
      <c r="F55" s="851"/>
    </row>
    <row r="56" spans="2:6" s="257" customFormat="1" ht="14.25" customHeight="1">
      <c r="B56" s="490"/>
      <c r="C56" s="678"/>
      <c r="D56" s="679"/>
      <c r="E56" s="681"/>
      <c r="F56" s="851"/>
    </row>
    <row r="57" spans="2:6" s="257" customFormat="1" ht="14.25" customHeight="1">
      <c r="B57" s="490"/>
      <c r="C57" s="678"/>
      <c r="D57" s="679"/>
      <c r="E57" s="681"/>
      <c r="F57" s="851"/>
    </row>
    <row r="58" spans="2:6" s="257" customFormat="1" ht="14.25" customHeight="1" thickBot="1">
      <c r="B58" s="491"/>
      <c r="C58" s="492"/>
      <c r="D58" s="493"/>
      <c r="E58" s="504"/>
      <c r="F58" s="495"/>
    </row>
    <row r="59" spans="2:6" s="257" customFormat="1" ht="14.25" customHeight="1" thickBot="1">
      <c r="B59" s="184"/>
      <c r="C59" s="421"/>
      <c r="D59" s="235"/>
      <c r="E59" s="351"/>
      <c r="F59" s="422"/>
    </row>
    <row r="60" spans="2:6" s="257" customFormat="1" ht="14.25" customHeight="1">
      <c r="B60" s="245"/>
      <c r="C60" s="426"/>
      <c r="D60" s="218"/>
      <c r="E60" s="428"/>
      <c r="F60" s="429"/>
    </row>
    <row r="61" spans="2:6" s="257" customFormat="1" ht="14.25" customHeight="1">
      <c r="B61" s="204"/>
      <c r="C61" s="437"/>
      <c r="D61" s="223"/>
      <c r="E61" s="253"/>
      <c r="F61" s="568"/>
    </row>
    <row r="62" spans="2:6" s="257" customFormat="1" ht="14.25" customHeight="1">
      <c r="B62" s="430"/>
      <c r="C62" s="222"/>
      <c r="D62" s="223"/>
      <c r="E62" s="224"/>
      <c r="F62" s="225"/>
    </row>
    <row r="63" spans="2:6" s="257" customFormat="1" ht="14.25" customHeight="1">
      <c r="B63" s="675" t="s">
        <v>2275</v>
      </c>
      <c r="C63" s="222"/>
      <c r="D63" s="223"/>
      <c r="E63" s="224"/>
      <c r="F63" s="225"/>
    </row>
    <row r="64" spans="2:6" s="257" customFormat="1" ht="14.25" customHeight="1">
      <c r="B64" s="675"/>
      <c r="C64" s="222"/>
      <c r="D64" s="223"/>
      <c r="E64" s="224"/>
      <c r="F64" s="225"/>
    </row>
    <row r="65" spans="2:6" s="257" customFormat="1" ht="14.25" customHeight="1">
      <c r="B65" s="423"/>
      <c r="C65" s="222"/>
      <c r="D65" s="223"/>
      <c r="E65" s="224"/>
      <c r="F65" s="225"/>
    </row>
    <row r="66" spans="2:6" s="257" customFormat="1" ht="14.25" customHeight="1">
      <c r="B66" s="496"/>
      <c r="C66" s="193" t="s">
        <v>1438</v>
      </c>
      <c r="D66" s="194" t="s">
        <v>2274</v>
      </c>
      <c r="E66" s="195">
        <v>23.541840000000004</v>
      </c>
      <c r="F66" s="484">
        <f t="shared" ref="F66:F68" si="0">E66*(100-$F$5)/100</f>
        <v>23.541840000000001</v>
      </c>
    </row>
    <row r="67" spans="2:6" s="257" customFormat="1" ht="14.25" customHeight="1">
      <c r="B67" s="204"/>
      <c r="C67" s="198" t="s">
        <v>1439</v>
      </c>
      <c r="D67" s="199" t="s">
        <v>2071</v>
      </c>
      <c r="E67" s="200">
        <v>18.926460000000006</v>
      </c>
      <c r="F67" s="484">
        <f t="shared" si="0"/>
        <v>18.926460000000006</v>
      </c>
    </row>
    <row r="68" spans="2:6" s="257" customFormat="1" ht="14.25" customHeight="1">
      <c r="B68" s="204"/>
      <c r="C68" s="198">
        <v>60140000</v>
      </c>
      <c r="D68" s="199" t="s">
        <v>1598</v>
      </c>
      <c r="E68" s="200">
        <v>18.926460000000006</v>
      </c>
      <c r="F68" s="484">
        <f t="shared" si="0"/>
        <v>18.926460000000006</v>
      </c>
    </row>
    <row r="69" spans="2:6" s="257" customFormat="1" ht="14.25" customHeight="1">
      <c r="B69" s="204"/>
      <c r="C69" s="222"/>
      <c r="D69" s="223"/>
      <c r="E69" s="224"/>
      <c r="F69" s="225"/>
    </row>
    <row r="70" spans="2:6" s="257" customFormat="1" ht="14.25" customHeight="1">
      <c r="B70" s="204"/>
      <c r="C70" s="222"/>
      <c r="D70" s="223"/>
      <c r="E70" s="224"/>
      <c r="F70" s="225"/>
    </row>
    <row r="71" spans="2:6" s="257" customFormat="1" ht="14.25" customHeight="1">
      <c r="B71" s="204"/>
      <c r="C71" s="222"/>
      <c r="D71" s="223"/>
      <c r="E71" s="688"/>
      <c r="F71" s="225"/>
    </row>
    <row r="72" spans="2:6" s="257" customFormat="1" ht="14.25" customHeight="1">
      <c r="B72" s="204"/>
      <c r="C72" s="222"/>
      <c r="D72" s="223"/>
      <c r="E72" s="688"/>
      <c r="F72" s="225"/>
    </row>
    <row r="73" spans="2:6" s="257" customFormat="1" ht="14.25" customHeight="1" thickBot="1">
      <c r="B73" s="209"/>
      <c r="C73" s="229"/>
      <c r="D73" s="230"/>
      <c r="E73" s="242"/>
      <c r="F73" s="232"/>
    </row>
    <row r="74" spans="2:6" s="257" customFormat="1" ht="14.25" customHeight="1" thickBot="1">
      <c r="B74" s="184"/>
      <c r="C74" s="421"/>
      <c r="D74" s="235"/>
      <c r="E74" s="351"/>
      <c r="F74" s="422"/>
    </row>
    <row r="75" spans="2:6" s="257" customFormat="1" ht="14.25" customHeight="1">
      <c r="B75" s="245"/>
      <c r="C75" s="426"/>
      <c r="D75" s="218"/>
      <c r="E75" s="428"/>
      <c r="F75" s="429"/>
    </row>
    <row r="76" spans="2:6" s="257" customFormat="1" ht="14.25" customHeight="1">
      <c r="B76" s="675" t="s">
        <v>2277</v>
      </c>
      <c r="C76" s="222"/>
      <c r="D76" s="223"/>
      <c r="E76" s="224"/>
      <c r="F76" s="854">
        <f>'DISCOUNT CARD'!J13</f>
        <v>0</v>
      </c>
    </row>
    <row r="77" spans="2:6" s="257" customFormat="1" ht="14.25" customHeight="1">
      <c r="B77" s="675"/>
      <c r="C77" s="222"/>
      <c r="D77" s="1115" t="s">
        <v>2328</v>
      </c>
      <c r="E77" s="1117">
        <v>36.21</v>
      </c>
      <c r="F77" s="1119">
        <f>E77*(100-$F$76)/100</f>
        <v>36.21</v>
      </c>
    </row>
    <row r="78" spans="2:6" s="257" customFormat="1" ht="14.25" customHeight="1">
      <c r="B78" s="204"/>
      <c r="C78" s="193" t="s">
        <v>2037</v>
      </c>
      <c r="D78" s="1116"/>
      <c r="E78" s="1118"/>
      <c r="F78" s="1120"/>
    </row>
    <row r="79" spans="2:6" s="257" customFormat="1" ht="14.25" customHeight="1">
      <c r="B79" s="204"/>
      <c r="C79" s="222"/>
      <c r="D79" s="223"/>
      <c r="E79" s="224"/>
      <c r="F79" s="225"/>
    </row>
    <row r="80" spans="2:6" s="257" customFormat="1" ht="14.25" customHeight="1">
      <c r="B80" s="204"/>
      <c r="C80" s="222"/>
      <c r="D80" s="223"/>
      <c r="E80" s="224"/>
      <c r="F80" s="225"/>
    </row>
    <row r="81" spans="2:6" s="257" customFormat="1" ht="14.25" customHeight="1" thickBot="1">
      <c r="B81" s="209"/>
      <c r="C81" s="229"/>
      <c r="D81" s="230"/>
      <c r="E81" s="242"/>
      <c r="F81" s="232"/>
    </row>
    <row r="82" spans="2:6" s="257" customFormat="1" ht="14.25" customHeight="1" thickBot="1">
      <c r="E82" s="351"/>
    </row>
    <row r="83" spans="2:6" s="257" customFormat="1" ht="14.25" customHeight="1">
      <c r="B83" s="258"/>
      <c r="C83" s="427"/>
      <c r="D83" s="427"/>
      <c r="E83" s="428"/>
      <c r="F83" s="448"/>
    </row>
    <row r="84" spans="2:6" s="257" customFormat="1" ht="14.25" customHeight="1">
      <c r="B84" s="675" t="s">
        <v>1442</v>
      </c>
      <c r="C84" s="222"/>
      <c r="D84" s="223"/>
      <c r="E84" s="224"/>
      <c r="F84" s="225"/>
    </row>
    <row r="85" spans="2:6" s="257" customFormat="1" ht="14.25" customHeight="1">
      <c r="B85" s="675" t="s">
        <v>2253</v>
      </c>
      <c r="C85" s="222"/>
      <c r="D85" s="223"/>
      <c r="E85" s="224"/>
      <c r="F85" s="225"/>
    </row>
    <row r="86" spans="2:6" s="257" customFormat="1" ht="14.25" customHeight="1">
      <c r="B86" s="675" t="s">
        <v>2254</v>
      </c>
      <c r="C86" s="222"/>
      <c r="D86" s="223"/>
      <c r="E86" s="224"/>
      <c r="F86" s="225"/>
    </row>
    <row r="87" spans="2:6" s="257" customFormat="1" ht="14.25" customHeight="1">
      <c r="B87" s="513"/>
      <c r="C87" s="222"/>
      <c r="D87" s="223"/>
      <c r="E87" s="224"/>
      <c r="F87" s="225"/>
    </row>
    <row r="88" spans="2:6" s="257" customFormat="1" ht="14.25" customHeight="1">
      <c r="B88" s="514"/>
      <c r="C88" s="222"/>
      <c r="D88" s="223"/>
      <c r="E88" s="224"/>
      <c r="F88" s="225"/>
    </row>
    <row r="89" spans="2:6" s="257" customFormat="1" ht="14.25" customHeight="1">
      <c r="B89" s="514"/>
      <c r="C89" s="222"/>
      <c r="D89" s="223"/>
      <c r="E89" s="224"/>
      <c r="F89" s="225"/>
    </row>
    <row r="90" spans="2:6" s="257" customFormat="1" ht="14.25" customHeight="1">
      <c r="B90" s="514"/>
      <c r="C90" s="222"/>
      <c r="D90" s="223"/>
      <c r="E90" s="224"/>
      <c r="F90" s="225"/>
    </row>
    <row r="91" spans="2:6" s="257" customFormat="1" ht="14.25" customHeight="1">
      <c r="B91" s="514"/>
      <c r="C91" s="193" t="s">
        <v>1411</v>
      </c>
      <c r="D91" s="106" t="s">
        <v>2329</v>
      </c>
      <c r="E91" s="195">
        <v>16.73</v>
      </c>
      <c r="F91" s="484">
        <f>E91*(100-$F$5)/100</f>
        <v>16.73</v>
      </c>
    </row>
    <row r="92" spans="2:6" s="257" customFormat="1" ht="14.25" customHeight="1">
      <c r="B92" s="204"/>
      <c r="C92" s="222"/>
      <c r="D92" s="223"/>
      <c r="E92" s="224"/>
      <c r="F92" s="225"/>
    </row>
    <row r="93" spans="2:6" s="257" customFormat="1" ht="14.25" customHeight="1">
      <c r="B93" s="204"/>
      <c r="C93" s="222"/>
      <c r="D93" s="223"/>
      <c r="E93" s="224"/>
      <c r="F93" s="225"/>
    </row>
    <row r="94" spans="2:6" s="257" customFormat="1" ht="14.25" customHeight="1">
      <c r="B94" s="204"/>
      <c r="C94" s="222"/>
      <c r="D94" s="223"/>
      <c r="E94" s="224"/>
      <c r="F94" s="225"/>
    </row>
    <row r="95" spans="2:6" s="257" customFormat="1" ht="14.25" customHeight="1">
      <c r="B95" s="246"/>
      <c r="C95" s="252"/>
      <c r="D95" s="252"/>
      <c r="E95" s="253"/>
      <c r="F95" s="457"/>
    </row>
    <row r="96" spans="2:6" s="257" customFormat="1" ht="14.25" customHeight="1">
      <c r="B96" s="246"/>
      <c r="C96" s="252"/>
      <c r="D96" s="252"/>
      <c r="E96" s="253"/>
      <c r="F96" s="457"/>
    </row>
    <row r="97" spans="2:6" s="257" customFormat="1" ht="14.25" customHeight="1">
      <c r="B97" s="246"/>
      <c r="C97" s="252"/>
      <c r="D97" s="252"/>
      <c r="E97" s="253"/>
      <c r="F97" s="457"/>
    </row>
    <row r="98" spans="2:6" s="257" customFormat="1" ht="14.25" customHeight="1" thickBot="1">
      <c r="B98" s="256"/>
      <c r="C98" s="434"/>
      <c r="D98" s="434"/>
      <c r="E98" s="519"/>
      <c r="F98" s="458"/>
    </row>
    <row r="99" spans="2:6" s="257" customFormat="1" ht="14.25" customHeight="1" thickBot="1">
      <c r="E99" s="351"/>
    </row>
    <row r="100" spans="2:6" s="257" customFormat="1" ht="14.25" customHeight="1">
      <c r="B100" s="245"/>
      <c r="C100" s="426"/>
      <c r="D100" s="218"/>
      <c r="E100" s="428"/>
      <c r="F100" s="429"/>
    </row>
    <row r="101" spans="2:6" s="257" customFormat="1" ht="14.25" customHeight="1">
      <c r="B101" s="675" t="s">
        <v>2281</v>
      </c>
      <c r="C101" s="222"/>
      <c r="D101" s="223"/>
      <c r="E101" s="224"/>
      <c r="F101" s="225"/>
    </row>
    <row r="102" spans="2:6" s="257" customFormat="1" ht="14.25" customHeight="1">
      <c r="B102" s="675"/>
      <c r="C102" s="1121">
        <v>6310694</v>
      </c>
      <c r="D102" s="1125" t="s">
        <v>2282</v>
      </c>
      <c r="E102" s="1117">
        <v>8.25</v>
      </c>
      <c r="F102" s="1119">
        <f>E102*(100-$F$5)/100</f>
        <v>8.25</v>
      </c>
    </row>
    <row r="103" spans="2:6" s="257" customFormat="1" ht="14.25" customHeight="1">
      <c r="B103" s="204"/>
      <c r="C103" s="1122"/>
      <c r="D103" s="1126"/>
      <c r="E103" s="1118"/>
      <c r="F103" s="1120"/>
    </row>
    <row r="104" spans="2:6" s="257" customFormat="1" ht="14.25" customHeight="1">
      <c r="B104" s="204"/>
      <c r="C104" s="222"/>
      <c r="D104" s="223"/>
      <c r="E104" s="224"/>
      <c r="F104" s="225"/>
    </row>
    <row r="105" spans="2:6" s="257" customFormat="1" ht="14.25" customHeight="1">
      <c r="B105" s="204"/>
      <c r="C105" s="222"/>
      <c r="D105" s="223"/>
      <c r="E105" s="224"/>
      <c r="F105" s="225"/>
    </row>
    <row r="106" spans="2:6" s="257" customFormat="1" ht="14.25" customHeight="1" thickBot="1">
      <c r="B106" s="209"/>
      <c r="C106" s="229"/>
      <c r="D106" s="230"/>
      <c r="E106" s="242"/>
      <c r="F106" s="232"/>
    </row>
    <row r="107" spans="2:6" s="257" customFormat="1" ht="14.25" customHeight="1" thickBot="1">
      <c r="E107" s="351"/>
    </row>
    <row r="108" spans="2:6" s="257" customFormat="1" ht="14.25" customHeight="1">
      <c r="B108" s="245"/>
      <c r="C108" s="426"/>
      <c r="D108" s="218"/>
      <c r="E108" s="428"/>
      <c r="F108" s="429"/>
    </row>
    <row r="109" spans="2:6" s="257" customFormat="1" ht="14.25" customHeight="1">
      <c r="B109" s="675" t="s">
        <v>2280</v>
      </c>
      <c r="C109" s="222"/>
      <c r="D109" s="223"/>
      <c r="E109" s="224"/>
      <c r="F109" s="225"/>
    </row>
    <row r="110" spans="2:6" s="257" customFormat="1" ht="14.25" customHeight="1">
      <c r="B110" s="675"/>
      <c r="C110" s="1121">
        <v>6307762</v>
      </c>
      <c r="D110" s="1042" t="s">
        <v>2283</v>
      </c>
      <c r="E110" s="1117">
        <v>29.86</v>
      </c>
      <c r="F110" s="1119">
        <f>E110*(100-$F$5)/100</f>
        <v>29.86</v>
      </c>
    </row>
    <row r="111" spans="2:6" s="257" customFormat="1" ht="14.25" customHeight="1">
      <c r="B111" s="204"/>
      <c r="C111" s="1122"/>
      <c r="D111" s="1043"/>
      <c r="E111" s="1118"/>
      <c r="F111" s="1120"/>
    </row>
    <row r="112" spans="2:6" s="257" customFormat="1" ht="14.25" customHeight="1">
      <c r="B112" s="204"/>
      <c r="C112" s="222"/>
      <c r="D112" s="223"/>
      <c r="E112" s="224"/>
      <c r="F112" s="225"/>
    </row>
    <row r="113" spans="2:13" s="257" customFormat="1" ht="14.25" customHeight="1">
      <c r="B113" s="204"/>
      <c r="C113" s="222"/>
      <c r="D113" s="223"/>
      <c r="E113" s="224"/>
      <c r="F113" s="225"/>
    </row>
    <row r="114" spans="2:13" s="257" customFormat="1" ht="14.25" customHeight="1" thickBot="1">
      <c r="B114" s="209"/>
      <c r="C114" s="229"/>
      <c r="D114" s="230"/>
      <c r="E114" s="242"/>
      <c r="F114" s="232"/>
    </row>
    <row r="115" spans="2:13" s="257" customFormat="1" ht="14.25" customHeight="1" thickBot="1">
      <c r="E115" s="351"/>
    </row>
    <row r="116" spans="2:13" s="257" customFormat="1" ht="14.25" customHeight="1">
      <c r="B116" s="245"/>
      <c r="C116" s="426"/>
      <c r="D116" s="218"/>
      <c r="E116" s="428"/>
      <c r="F116" s="429"/>
    </row>
    <row r="117" spans="2:13" s="257" customFormat="1" ht="14.25" customHeight="1">
      <c r="B117" s="675" t="s">
        <v>2255</v>
      </c>
      <c r="C117" s="222"/>
      <c r="D117" s="223"/>
      <c r="E117" s="224"/>
      <c r="F117" s="225"/>
    </row>
    <row r="118" spans="2:13" s="257" customFormat="1" ht="14.25" customHeight="1">
      <c r="B118" s="675"/>
      <c r="C118" s="1121">
        <v>1230010</v>
      </c>
      <c r="D118" s="1042" t="s">
        <v>2256</v>
      </c>
      <c r="E118" s="1123">
        <v>21.52</v>
      </c>
      <c r="F118" s="1119">
        <f>E118*(100-$F$5)/100</f>
        <v>21.52</v>
      </c>
    </row>
    <row r="119" spans="2:13" s="257" customFormat="1" ht="14.25" customHeight="1">
      <c r="B119" s="204"/>
      <c r="C119" s="1122"/>
      <c r="D119" s="1043"/>
      <c r="E119" s="1124"/>
      <c r="F119" s="1120"/>
    </row>
    <row r="120" spans="2:13" s="257" customFormat="1" ht="14.25" customHeight="1">
      <c r="B120" s="204"/>
      <c r="C120" s="222"/>
      <c r="D120" s="223"/>
      <c r="E120" s="224"/>
      <c r="F120" s="225"/>
    </row>
    <row r="121" spans="2:13" s="257" customFormat="1" ht="14.25" customHeight="1">
      <c r="B121" s="204"/>
      <c r="C121" s="222"/>
      <c r="D121" s="223"/>
      <c r="E121" s="224"/>
      <c r="F121" s="225"/>
    </row>
    <row r="122" spans="2:13" s="257" customFormat="1" ht="14.25" customHeight="1" thickBot="1">
      <c r="B122" s="209"/>
      <c r="C122" s="229"/>
      <c r="D122" s="230"/>
      <c r="E122" s="242"/>
      <c r="F122" s="232"/>
    </row>
    <row r="123" spans="2:13" s="257" customFormat="1" ht="14.25" customHeight="1" thickBot="1">
      <c r="E123" s="351"/>
    </row>
    <row r="124" spans="2:13" s="257" customFormat="1" ht="14.25" customHeight="1">
      <c r="B124" s="245"/>
      <c r="C124" s="426"/>
      <c r="D124" s="218"/>
      <c r="E124" s="428"/>
      <c r="F124" s="429"/>
    </row>
    <row r="125" spans="2:13" s="257" customFormat="1" ht="14.25" customHeight="1">
      <c r="B125" s="675" t="s">
        <v>2257</v>
      </c>
      <c r="C125" s="222"/>
      <c r="D125" s="223"/>
      <c r="E125" s="224"/>
      <c r="F125" s="225"/>
    </row>
    <row r="126" spans="2:13" s="257" customFormat="1" ht="14.25" customHeight="1">
      <c r="B126" s="675"/>
      <c r="C126" s="1121">
        <v>6152402</v>
      </c>
      <c r="D126" s="1042" t="s">
        <v>2258</v>
      </c>
      <c r="E126" s="1123">
        <v>20.7</v>
      </c>
      <c r="F126" s="1119">
        <f>E126*(100-$F$5)/100</f>
        <v>20.7</v>
      </c>
    </row>
    <row r="127" spans="2:13" s="257" customFormat="1" ht="14.25" customHeight="1">
      <c r="B127" s="204"/>
      <c r="C127" s="1122"/>
      <c r="D127" s="1043"/>
      <c r="E127" s="1124"/>
      <c r="F127" s="1120"/>
    </row>
    <row r="128" spans="2:13" s="257" customFormat="1" ht="14.25" customHeight="1">
      <c r="B128" s="204"/>
      <c r="C128" s="222"/>
      <c r="D128" s="223"/>
      <c r="E128" s="224"/>
      <c r="F128" s="225"/>
      <c r="M128" s="855"/>
    </row>
    <row r="129" spans="2:13" s="257" customFormat="1" ht="14.25" customHeight="1">
      <c r="B129" s="204"/>
      <c r="C129" s="222"/>
      <c r="D129" s="223"/>
      <c r="E129" s="224"/>
      <c r="F129" s="225"/>
    </row>
    <row r="130" spans="2:13" s="257" customFormat="1" ht="14.25" customHeight="1" thickBot="1">
      <c r="B130" s="209"/>
      <c r="C130" s="229"/>
      <c r="D130" s="230"/>
      <c r="E130" s="242"/>
      <c r="F130" s="232"/>
      <c r="M130" s="856"/>
    </row>
    <row r="131" spans="2:13" s="257" customFormat="1" ht="14.25" customHeight="1" thickBot="1">
      <c r="E131" s="351"/>
    </row>
    <row r="132" spans="2:13" s="257" customFormat="1" ht="14.25" customHeight="1">
      <c r="B132" s="245"/>
      <c r="C132" s="426"/>
      <c r="D132" s="218"/>
      <c r="E132" s="428"/>
      <c r="F132" s="429"/>
    </row>
    <row r="133" spans="2:13" s="257" customFormat="1" ht="14.25" customHeight="1">
      <c r="B133" s="675" t="s">
        <v>2259</v>
      </c>
      <c r="C133" s="437"/>
      <c r="D133" s="223"/>
      <c r="E133" s="253"/>
      <c r="F133" s="568"/>
    </row>
    <row r="134" spans="2:13" s="257" customFormat="1" ht="14.25" customHeight="1">
      <c r="B134" s="675"/>
      <c r="C134" s="1121">
        <v>700118</v>
      </c>
      <c r="D134" s="1042" t="s">
        <v>2260</v>
      </c>
      <c r="E134" s="1123">
        <v>53.88</v>
      </c>
      <c r="F134" s="1119">
        <f>E134*(100-$F$5)/100</f>
        <v>53.88</v>
      </c>
    </row>
    <row r="135" spans="2:13" s="257" customFormat="1" ht="14.25" customHeight="1">
      <c r="B135" s="675"/>
      <c r="C135" s="1121"/>
      <c r="D135" s="1042"/>
      <c r="E135" s="1123"/>
      <c r="F135" s="1119"/>
    </row>
    <row r="136" spans="2:13" s="257" customFormat="1" ht="14.25" customHeight="1">
      <c r="B136" s="204"/>
      <c r="C136" s="1122"/>
      <c r="D136" s="1043"/>
      <c r="E136" s="1124"/>
      <c r="F136" s="1120"/>
    </row>
    <row r="137" spans="2:13" s="257" customFormat="1" ht="14.25" customHeight="1">
      <c r="B137" s="204"/>
      <c r="C137" s="222"/>
      <c r="D137" s="223"/>
      <c r="E137" s="224"/>
      <c r="F137" s="225"/>
    </row>
    <row r="138" spans="2:13" s="257" customFormat="1" ht="14.25" customHeight="1">
      <c r="B138" s="204"/>
      <c r="C138" s="222"/>
      <c r="D138" s="223"/>
      <c r="E138" s="224"/>
      <c r="F138" s="225"/>
    </row>
    <row r="139" spans="2:13" s="257" customFormat="1" ht="14.25" customHeight="1" thickBot="1">
      <c r="B139" s="209"/>
      <c r="C139" s="229"/>
      <c r="D139" s="230"/>
      <c r="E139" s="242"/>
      <c r="F139" s="232"/>
    </row>
    <row r="140" spans="2:13" s="257" customFormat="1" ht="14.25" customHeight="1" thickBot="1">
      <c r="E140" s="351"/>
    </row>
    <row r="141" spans="2:13" s="257" customFormat="1" ht="14.25" customHeight="1">
      <c r="B141" s="245"/>
      <c r="C141" s="426"/>
      <c r="D141" s="218"/>
      <c r="E141" s="428"/>
      <c r="F141" s="429"/>
    </row>
    <row r="142" spans="2:13" s="257" customFormat="1" ht="14.25" customHeight="1">
      <c r="B142" s="675" t="s">
        <v>2261</v>
      </c>
      <c r="C142" s="437"/>
      <c r="D142" s="223"/>
      <c r="E142" s="253"/>
      <c r="F142" s="568"/>
    </row>
    <row r="143" spans="2:13" s="257" customFormat="1" ht="14.25" customHeight="1">
      <c r="B143" s="675"/>
      <c r="C143" s="1121">
        <v>700117</v>
      </c>
      <c r="D143" s="1042" t="s">
        <v>2262</v>
      </c>
      <c r="E143" s="1123">
        <v>48.95</v>
      </c>
      <c r="F143" s="1119">
        <f>E143*(100-$F$5)/100</f>
        <v>48.95</v>
      </c>
    </row>
    <row r="144" spans="2:13" s="257" customFormat="1" ht="14.25" customHeight="1">
      <c r="B144" s="675"/>
      <c r="C144" s="1121"/>
      <c r="D144" s="1042"/>
      <c r="E144" s="1123"/>
      <c r="F144" s="1119"/>
    </row>
    <row r="145" spans="2:11" s="257" customFormat="1" ht="14.25" customHeight="1">
      <c r="B145" s="204"/>
      <c r="C145" s="1122"/>
      <c r="D145" s="1043"/>
      <c r="E145" s="1124"/>
      <c r="F145" s="1120"/>
    </row>
    <row r="146" spans="2:11" s="257" customFormat="1" ht="14.25" customHeight="1">
      <c r="B146" s="204"/>
      <c r="C146" s="222"/>
      <c r="D146" s="223"/>
      <c r="E146" s="224"/>
      <c r="F146" s="225"/>
    </row>
    <row r="147" spans="2:11" s="257" customFormat="1" ht="14.25" customHeight="1">
      <c r="B147" s="204"/>
      <c r="C147" s="222"/>
      <c r="D147" s="223"/>
      <c r="E147" s="224"/>
      <c r="F147" s="225"/>
    </row>
    <row r="148" spans="2:11" s="257" customFormat="1" ht="14.25" customHeight="1" thickBot="1">
      <c r="B148" s="209"/>
      <c r="C148" s="229"/>
      <c r="D148" s="230"/>
      <c r="E148" s="242"/>
      <c r="F148" s="232"/>
    </row>
    <row r="149" spans="2:11" s="257" customFormat="1" ht="14.25" customHeight="1" thickBot="1">
      <c r="E149" s="351"/>
    </row>
    <row r="150" spans="2:11" s="257" customFormat="1" ht="14.25" customHeight="1">
      <c r="B150" s="245"/>
      <c r="C150" s="426"/>
      <c r="D150" s="218"/>
      <c r="E150" s="428"/>
      <c r="F150" s="429"/>
    </row>
    <row r="151" spans="2:11" s="257" customFormat="1" ht="14.25" customHeight="1">
      <c r="B151" s="675" t="s">
        <v>2263</v>
      </c>
      <c r="C151" s="437"/>
      <c r="D151" s="223"/>
      <c r="E151" s="253"/>
      <c r="F151" s="568"/>
      <c r="K151" s="533"/>
    </row>
    <row r="152" spans="2:11" s="257" customFormat="1" ht="14.25" customHeight="1">
      <c r="B152" s="675"/>
      <c r="C152" s="1121">
        <v>6314145</v>
      </c>
      <c r="D152" s="1042" t="s">
        <v>2264</v>
      </c>
      <c r="E152" s="1123">
        <v>19.079999999999998</v>
      </c>
      <c r="F152" s="1119">
        <f>E152*(100-$F$5)/100</f>
        <v>19.079999999999998</v>
      </c>
      <c r="K152" s="533"/>
    </row>
    <row r="153" spans="2:11" s="257" customFormat="1" ht="14.25" customHeight="1">
      <c r="B153" s="675"/>
      <c r="C153" s="1121"/>
      <c r="D153" s="1042"/>
      <c r="E153" s="1123"/>
      <c r="F153" s="1119"/>
    </row>
    <row r="154" spans="2:11" s="257" customFormat="1" ht="14.25" customHeight="1">
      <c r="B154" s="204"/>
      <c r="C154" s="1122"/>
      <c r="D154" s="1043"/>
      <c r="E154" s="1124"/>
      <c r="F154" s="1120"/>
    </row>
    <row r="155" spans="2:11" s="257" customFormat="1" ht="14.25" customHeight="1">
      <c r="B155" s="204"/>
      <c r="C155" s="222"/>
      <c r="D155" s="223"/>
      <c r="E155" s="224"/>
      <c r="F155" s="225"/>
    </row>
    <row r="156" spans="2:11" s="257" customFormat="1" ht="14.25" customHeight="1">
      <c r="B156" s="204"/>
      <c r="C156" s="222"/>
      <c r="D156" s="223"/>
      <c r="E156" s="224"/>
      <c r="F156" s="225"/>
    </row>
    <row r="157" spans="2:11" s="257" customFormat="1" ht="14.25" customHeight="1" thickBot="1">
      <c r="B157" s="209"/>
      <c r="C157" s="229"/>
      <c r="D157" s="230"/>
      <c r="E157" s="242"/>
      <c r="F157" s="232"/>
    </row>
    <row r="158" spans="2:11" s="257" customFormat="1" ht="14.25" customHeight="1" thickBot="1">
      <c r="E158" s="351"/>
    </row>
    <row r="159" spans="2:11" s="257" customFormat="1" ht="14.25" customHeight="1">
      <c r="B159" s="245"/>
      <c r="C159" s="426"/>
      <c r="D159" s="218"/>
      <c r="E159" s="428"/>
      <c r="F159" s="429"/>
    </row>
    <row r="160" spans="2:11" s="257" customFormat="1" ht="14.25" customHeight="1">
      <c r="B160" s="675" t="s">
        <v>2265</v>
      </c>
      <c r="C160" s="437"/>
      <c r="D160" s="223"/>
      <c r="E160" s="253"/>
      <c r="F160" s="568"/>
    </row>
    <row r="161" spans="2:6" s="257" customFormat="1" ht="14.25" customHeight="1">
      <c r="B161" s="675"/>
      <c r="C161" s="1121">
        <v>6311635</v>
      </c>
      <c r="D161" s="1042" t="s">
        <v>2266</v>
      </c>
      <c r="E161" s="1123">
        <v>223.52</v>
      </c>
      <c r="F161" s="1119">
        <f>E161*(100-$F$5)/100</f>
        <v>223.52</v>
      </c>
    </row>
    <row r="162" spans="2:6" s="257" customFormat="1" ht="14.25" customHeight="1">
      <c r="B162" s="675"/>
      <c r="C162" s="1121"/>
      <c r="D162" s="1042"/>
      <c r="E162" s="1123"/>
      <c r="F162" s="1119"/>
    </row>
    <row r="163" spans="2:6" s="257" customFormat="1" ht="14.25" customHeight="1">
      <c r="B163" s="204"/>
      <c r="C163" s="1122"/>
      <c r="D163" s="1043"/>
      <c r="E163" s="1124"/>
      <c r="F163" s="1120"/>
    </row>
    <row r="164" spans="2:6" s="257" customFormat="1" ht="14.25" customHeight="1">
      <c r="B164" s="204"/>
      <c r="C164" s="222"/>
      <c r="D164" s="223"/>
      <c r="E164" s="224"/>
      <c r="F164" s="225"/>
    </row>
    <row r="165" spans="2:6" s="257" customFormat="1" ht="14.25" customHeight="1">
      <c r="B165" s="204"/>
      <c r="C165" s="222"/>
      <c r="D165" s="223"/>
      <c r="E165" s="224"/>
      <c r="F165" s="225"/>
    </row>
    <row r="166" spans="2:6" s="257" customFormat="1" ht="14.25" customHeight="1" thickBot="1">
      <c r="B166" s="209"/>
      <c r="C166" s="229"/>
      <c r="D166" s="230"/>
      <c r="E166" s="242"/>
      <c r="F166" s="232"/>
    </row>
    <row r="167" spans="2:6" s="257" customFormat="1" ht="14.25" customHeight="1">
      <c r="E167" s="351"/>
    </row>
    <row r="168" spans="2:6" s="257" customFormat="1" ht="14.25" customHeight="1">
      <c r="E168" s="351"/>
    </row>
    <row r="169" spans="2:6" s="257" customFormat="1" ht="14.25" customHeight="1">
      <c r="E169" s="351"/>
    </row>
    <row r="170" spans="2:6" s="257" customFormat="1" ht="14.25" customHeight="1">
      <c r="E170" s="351"/>
    </row>
    <row r="171" spans="2:6" s="257" customFormat="1" ht="14.25" customHeight="1">
      <c r="E171" s="351"/>
    </row>
    <row r="172" spans="2:6" s="257" customFormat="1" ht="14.25" customHeight="1">
      <c r="E172" s="351"/>
    </row>
    <row r="173" spans="2:6" s="257" customFormat="1" ht="14.25" customHeight="1">
      <c r="E173" s="351"/>
    </row>
    <row r="174" spans="2:6" s="257" customFormat="1" ht="14.25" customHeight="1">
      <c r="E174" s="351"/>
    </row>
    <row r="175" spans="2:6" s="257" customFormat="1" ht="14.25" customHeight="1">
      <c r="E175" s="351"/>
    </row>
    <row r="176" spans="2:6" s="257" customFormat="1" ht="14.25" customHeight="1">
      <c r="E176" s="351"/>
    </row>
    <row r="177" spans="5:5" s="257" customFormat="1" ht="14.25" customHeight="1">
      <c r="E177" s="351"/>
    </row>
    <row r="178" spans="5:5" s="257" customFormat="1" ht="14.25" customHeight="1">
      <c r="E178" s="351"/>
    </row>
    <row r="179" spans="5:5" s="257" customFormat="1" ht="14.25" customHeight="1">
      <c r="E179" s="351"/>
    </row>
    <row r="180" spans="5:5" s="257" customFormat="1" ht="14.25" customHeight="1">
      <c r="E180" s="351"/>
    </row>
    <row r="181" spans="5:5" s="257" customFormat="1" ht="14.25" customHeight="1">
      <c r="E181" s="351"/>
    </row>
    <row r="182" spans="5:5" s="257" customFormat="1" ht="14.25" customHeight="1">
      <c r="E182" s="351"/>
    </row>
    <row r="183" spans="5:5" s="257" customFormat="1" ht="14.25" customHeight="1">
      <c r="E183" s="351"/>
    </row>
    <row r="184" spans="5:5" s="257" customFormat="1" ht="14.25" customHeight="1">
      <c r="E184" s="351"/>
    </row>
    <row r="185" spans="5:5" s="257" customFormat="1" ht="14.25" customHeight="1">
      <c r="E185" s="351"/>
    </row>
    <row r="186" spans="5:5" s="257" customFormat="1" ht="14.25" customHeight="1">
      <c r="E186" s="351"/>
    </row>
    <row r="187" spans="5:5" s="257" customFormat="1" ht="14.25" customHeight="1">
      <c r="E187" s="351"/>
    </row>
    <row r="188" spans="5:5" s="257" customFormat="1" ht="14.25" customHeight="1">
      <c r="E188" s="351"/>
    </row>
    <row r="189" spans="5:5" s="257" customFormat="1" ht="14.25" customHeight="1">
      <c r="E189" s="351"/>
    </row>
    <row r="190" spans="5:5" s="257" customFormat="1" ht="14.25" customHeight="1">
      <c r="E190" s="351"/>
    </row>
    <row r="191" spans="5:5" s="257" customFormat="1" ht="14.25" customHeight="1">
      <c r="E191" s="351"/>
    </row>
    <row r="192" spans="5:5" s="257" customFormat="1" ht="14.25" customHeight="1">
      <c r="E192" s="351"/>
    </row>
    <row r="193" spans="5:5" s="257" customFormat="1" ht="14.25" customHeight="1">
      <c r="E193" s="351"/>
    </row>
    <row r="194" spans="5:5" s="257" customFormat="1" ht="14.25" customHeight="1">
      <c r="E194" s="351"/>
    </row>
    <row r="195" spans="5:5" s="257" customFormat="1" ht="14.25" customHeight="1">
      <c r="E195" s="351"/>
    </row>
    <row r="196" spans="5:5" s="257" customFormat="1" ht="14.25" customHeight="1">
      <c r="E196" s="351"/>
    </row>
    <row r="197" spans="5:5" s="257" customFormat="1" ht="14.25" customHeight="1">
      <c r="E197" s="351"/>
    </row>
    <row r="198" spans="5:5" s="257" customFormat="1" ht="14.25" customHeight="1">
      <c r="E198" s="351"/>
    </row>
    <row r="199" spans="5:5" s="257" customFormat="1" ht="14.25" customHeight="1">
      <c r="E199" s="351"/>
    </row>
    <row r="200" spans="5:5" s="257" customFormat="1" ht="14.25" customHeight="1">
      <c r="E200" s="351"/>
    </row>
    <row r="201" spans="5:5" s="257" customFormat="1" ht="14.25" customHeight="1">
      <c r="E201" s="351"/>
    </row>
    <row r="202" spans="5:5" s="257" customFormat="1" ht="14.25" customHeight="1">
      <c r="E202" s="351"/>
    </row>
    <row r="203" spans="5:5" s="257" customFormat="1" ht="14.25" customHeight="1">
      <c r="E203" s="351"/>
    </row>
    <row r="204" spans="5:5" s="257" customFormat="1" ht="14.25" customHeight="1">
      <c r="E204" s="351"/>
    </row>
    <row r="205" spans="5:5" s="257" customFormat="1" ht="14.25" customHeight="1">
      <c r="E205" s="351"/>
    </row>
    <row r="206" spans="5:5" s="257" customFormat="1" ht="14.25" customHeight="1">
      <c r="E206" s="351"/>
    </row>
    <row r="207" spans="5:5" s="257" customFormat="1" ht="14.25" customHeight="1">
      <c r="E207" s="351"/>
    </row>
    <row r="208" spans="5:5" s="257" customFormat="1" ht="14.25" customHeight="1">
      <c r="E208" s="351"/>
    </row>
    <row r="209" spans="5:5" s="257" customFormat="1" ht="14.25" customHeight="1">
      <c r="E209" s="351"/>
    </row>
    <row r="210" spans="5:5" s="257" customFormat="1" ht="14.25" customHeight="1">
      <c r="E210" s="351"/>
    </row>
    <row r="211" spans="5:5" s="257" customFormat="1" ht="14.25" customHeight="1">
      <c r="E211" s="351"/>
    </row>
    <row r="212" spans="5:5" s="257" customFormat="1" ht="14.25" customHeight="1">
      <c r="E212" s="351"/>
    </row>
    <row r="213" spans="5:5" s="257" customFormat="1" ht="14.25" customHeight="1">
      <c r="E213" s="351"/>
    </row>
    <row r="214" spans="5:5" s="257" customFormat="1" ht="14.25" customHeight="1">
      <c r="E214" s="351"/>
    </row>
    <row r="215" spans="5:5" s="257" customFormat="1" ht="14.25" customHeight="1">
      <c r="E215" s="351"/>
    </row>
    <row r="216" spans="5:5" s="257" customFormat="1" ht="14.25" customHeight="1">
      <c r="E216" s="351"/>
    </row>
    <row r="217" spans="5:5" s="257" customFormat="1" ht="14.25" customHeight="1">
      <c r="E217" s="351"/>
    </row>
    <row r="218" spans="5:5" s="257" customFormat="1" ht="14.25" customHeight="1">
      <c r="E218" s="351"/>
    </row>
    <row r="219" spans="5:5" s="257" customFormat="1" ht="14.25" customHeight="1">
      <c r="E219" s="351"/>
    </row>
    <row r="220" spans="5:5" s="257" customFormat="1" ht="14.25" customHeight="1">
      <c r="E220" s="351"/>
    </row>
    <row r="221" spans="5:5" s="257" customFormat="1" ht="14.25" customHeight="1">
      <c r="E221" s="351"/>
    </row>
    <row r="222" spans="5:5" s="257" customFormat="1" ht="14.25" customHeight="1">
      <c r="E222" s="351"/>
    </row>
    <row r="223" spans="5:5" s="257" customFormat="1" ht="14.25" customHeight="1">
      <c r="E223" s="351"/>
    </row>
    <row r="224" spans="5:5" s="257" customFormat="1" ht="14.25" customHeight="1">
      <c r="E224" s="351"/>
    </row>
    <row r="225" spans="5:5" s="257" customFormat="1" ht="14.25" customHeight="1">
      <c r="E225" s="351"/>
    </row>
    <row r="226" spans="5:5" s="257" customFormat="1" ht="14.25" customHeight="1">
      <c r="E226" s="351"/>
    </row>
    <row r="227" spans="5:5" s="257" customFormat="1" ht="14.25" customHeight="1">
      <c r="E227" s="351"/>
    </row>
    <row r="228" spans="5:5" s="257" customFormat="1" ht="14.25" customHeight="1">
      <c r="E228" s="351"/>
    </row>
    <row r="229" spans="5:5" s="257" customFormat="1" ht="14.25" customHeight="1">
      <c r="E229" s="351"/>
    </row>
    <row r="230" spans="5:5" s="257" customFormat="1" ht="14.25" customHeight="1">
      <c r="E230" s="351"/>
    </row>
    <row r="231" spans="5:5" s="257" customFormat="1" ht="14.25" customHeight="1">
      <c r="E231" s="351"/>
    </row>
    <row r="232" spans="5:5" s="257" customFormat="1" ht="14.25" customHeight="1">
      <c r="E232" s="351"/>
    </row>
    <row r="233" spans="5:5" s="257" customFormat="1" ht="14.25" customHeight="1">
      <c r="E233" s="351"/>
    </row>
    <row r="234" spans="5:5" s="257" customFormat="1" ht="14.25" customHeight="1">
      <c r="E234" s="351"/>
    </row>
    <row r="235" spans="5:5" s="257" customFormat="1" ht="14.25" customHeight="1">
      <c r="E235" s="351"/>
    </row>
    <row r="236" spans="5:5" s="257" customFormat="1" ht="14.25" customHeight="1">
      <c r="E236" s="351"/>
    </row>
    <row r="237" spans="5:5" s="257" customFormat="1" ht="14.25" customHeight="1">
      <c r="E237" s="351"/>
    </row>
    <row r="238" spans="5:5" s="257" customFormat="1" ht="14.25" customHeight="1">
      <c r="E238" s="351"/>
    </row>
    <row r="239" spans="5:5" s="257" customFormat="1" ht="14.25" customHeight="1">
      <c r="E239" s="351"/>
    </row>
    <row r="240" spans="5:5" s="257" customFormat="1" ht="14.25" customHeight="1">
      <c r="E240" s="351"/>
    </row>
    <row r="241" spans="5:5" s="257" customFormat="1" ht="14.25" customHeight="1">
      <c r="E241" s="351"/>
    </row>
    <row r="242" spans="5:5" s="257" customFormat="1" ht="14.25" customHeight="1">
      <c r="E242" s="351"/>
    </row>
    <row r="243" spans="5:5" s="257" customFormat="1" ht="14.25" customHeight="1">
      <c r="E243" s="351"/>
    </row>
    <row r="244" spans="5:5" s="257" customFormat="1" ht="14.25" customHeight="1">
      <c r="E244" s="351"/>
    </row>
    <row r="245" spans="5:5" s="257" customFormat="1" ht="14.25" customHeight="1">
      <c r="E245" s="351"/>
    </row>
    <row r="246" spans="5:5" s="257" customFormat="1" ht="14.25" customHeight="1">
      <c r="E246" s="351"/>
    </row>
    <row r="247" spans="5:5" s="257" customFormat="1" ht="14.25" customHeight="1">
      <c r="E247" s="351"/>
    </row>
    <row r="248" spans="5:5" s="257" customFormat="1" ht="14.25" customHeight="1">
      <c r="E248" s="351"/>
    </row>
    <row r="249" spans="5:5" s="257" customFormat="1" ht="14.25" customHeight="1">
      <c r="E249" s="351"/>
    </row>
    <row r="250" spans="5:5" s="257" customFormat="1" ht="14.25" customHeight="1">
      <c r="E250" s="351"/>
    </row>
    <row r="251" spans="5:5" s="257" customFormat="1" ht="14.25" customHeight="1">
      <c r="E251" s="351"/>
    </row>
    <row r="252" spans="5:5" s="257" customFormat="1" ht="14.25" customHeight="1">
      <c r="E252" s="351"/>
    </row>
    <row r="253" spans="5:5" s="257" customFormat="1" ht="14.25" customHeight="1">
      <c r="E253" s="351"/>
    </row>
    <row r="254" spans="5:5" s="257" customFormat="1" ht="14.25" customHeight="1">
      <c r="E254" s="351"/>
    </row>
    <row r="255" spans="5:5" s="257" customFormat="1" ht="14.25" customHeight="1">
      <c r="E255" s="351"/>
    </row>
    <row r="256" spans="5:5" s="257" customFormat="1" ht="14.25" customHeight="1">
      <c r="E256" s="351"/>
    </row>
    <row r="257" spans="5:5" s="257" customFormat="1" ht="14.25" customHeight="1">
      <c r="E257" s="351"/>
    </row>
    <row r="258" spans="5:5" s="257" customFormat="1" ht="14.25" customHeight="1">
      <c r="E258" s="351"/>
    </row>
    <row r="259" spans="5:5" s="257" customFormat="1" ht="14.25" customHeight="1">
      <c r="E259" s="351"/>
    </row>
    <row r="260" spans="5:5" s="257" customFormat="1" ht="14.25" customHeight="1">
      <c r="E260" s="351"/>
    </row>
    <row r="261" spans="5:5" s="257" customFormat="1" ht="14.25" customHeight="1">
      <c r="E261" s="351"/>
    </row>
    <row r="262" spans="5:5" s="257" customFormat="1" ht="14.25" customHeight="1">
      <c r="E262" s="351"/>
    </row>
    <row r="263" spans="5:5" s="257" customFormat="1" ht="14.25" customHeight="1">
      <c r="E263" s="351"/>
    </row>
    <row r="264" spans="5:5" s="257" customFormat="1" ht="14.25" customHeight="1">
      <c r="E264" s="351"/>
    </row>
    <row r="265" spans="5:5" s="257" customFormat="1" ht="14.25" customHeight="1">
      <c r="E265" s="351"/>
    </row>
    <row r="266" spans="5:5" s="257" customFormat="1" ht="14.25" customHeight="1">
      <c r="E266" s="351"/>
    </row>
    <row r="267" spans="5:5" s="257" customFormat="1" ht="14.25" customHeight="1">
      <c r="E267" s="351"/>
    </row>
    <row r="268" spans="5:5" s="257" customFormat="1" ht="14.25" customHeight="1">
      <c r="E268" s="351"/>
    </row>
    <row r="269" spans="5:5" s="257" customFormat="1" ht="14.25" customHeight="1">
      <c r="E269" s="351"/>
    </row>
    <row r="270" spans="5:5" s="257" customFormat="1" ht="14.25" customHeight="1">
      <c r="E270" s="351"/>
    </row>
    <row r="271" spans="5:5" s="257" customFormat="1" ht="14.25" customHeight="1">
      <c r="E271" s="351"/>
    </row>
    <row r="272" spans="5:5" s="257" customFormat="1" ht="14.25" customHeight="1">
      <c r="E272" s="351"/>
    </row>
    <row r="273" spans="5:5" s="257" customFormat="1" ht="14.25" customHeight="1">
      <c r="E273" s="351"/>
    </row>
    <row r="274" spans="5:5" s="257" customFormat="1" ht="14.25" customHeight="1">
      <c r="E274" s="351"/>
    </row>
    <row r="275" spans="5:5" s="257" customFormat="1" ht="14.25" customHeight="1">
      <c r="E275" s="351"/>
    </row>
    <row r="276" spans="5:5" s="257" customFormat="1" ht="14.25" customHeight="1">
      <c r="E276" s="351"/>
    </row>
    <row r="277" spans="5:5" s="257" customFormat="1" ht="14.25" customHeight="1">
      <c r="E277" s="351"/>
    </row>
    <row r="278" spans="5:5" s="257" customFormat="1" ht="14.25" customHeight="1">
      <c r="E278" s="351"/>
    </row>
    <row r="279" spans="5:5" s="257" customFormat="1" ht="14.25" customHeight="1">
      <c r="E279" s="351"/>
    </row>
    <row r="280" spans="5:5" s="257" customFormat="1" ht="14.25" customHeight="1">
      <c r="E280" s="351"/>
    </row>
    <row r="281" spans="5:5" s="257" customFormat="1" ht="14.25" customHeight="1">
      <c r="E281" s="351"/>
    </row>
    <row r="282" spans="5:5" s="257" customFormat="1" ht="14.25" customHeight="1">
      <c r="E282" s="351"/>
    </row>
    <row r="283" spans="5:5" s="257" customFormat="1" ht="14.25" customHeight="1">
      <c r="E283" s="351"/>
    </row>
    <row r="284" spans="5:5" s="257" customFormat="1" ht="14.25" customHeight="1">
      <c r="E284" s="351"/>
    </row>
    <row r="285" spans="5:5" s="257" customFormat="1" ht="14.25" customHeight="1">
      <c r="E285" s="351"/>
    </row>
    <row r="286" spans="5:5" s="257" customFormat="1" ht="14.25" customHeight="1">
      <c r="E286" s="351"/>
    </row>
    <row r="287" spans="5:5" s="257" customFormat="1" ht="14.25" customHeight="1">
      <c r="E287" s="351"/>
    </row>
    <row r="288" spans="5:5" s="257" customFormat="1" ht="14.25" customHeight="1">
      <c r="E288" s="351"/>
    </row>
    <row r="289" spans="5:5" s="257" customFormat="1" ht="14.25" customHeight="1">
      <c r="E289" s="351"/>
    </row>
    <row r="290" spans="5:5" s="257" customFormat="1" ht="14.25" customHeight="1">
      <c r="E290" s="351"/>
    </row>
    <row r="291" spans="5:5" s="257" customFormat="1" ht="14.25" customHeight="1">
      <c r="E291" s="351"/>
    </row>
    <row r="292" spans="5:5" s="257" customFormat="1" ht="14.25" customHeight="1">
      <c r="E292" s="351"/>
    </row>
    <row r="293" spans="5:5" s="257" customFormat="1" ht="14.25" customHeight="1">
      <c r="E293" s="351"/>
    </row>
    <row r="294" spans="5:5" s="257" customFormat="1" ht="14.25" customHeight="1">
      <c r="E294" s="351"/>
    </row>
    <row r="295" spans="5:5" s="257" customFormat="1" ht="14.25" customHeight="1">
      <c r="E295" s="351"/>
    </row>
    <row r="296" spans="5:5" s="257" customFormat="1" ht="14.25" customHeight="1">
      <c r="E296" s="351"/>
    </row>
    <row r="297" spans="5:5" s="257" customFormat="1" ht="14.25" customHeight="1">
      <c r="E297" s="351"/>
    </row>
    <row r="298" spans="5:5" s="257" customFormat="1" ht="14.25" customHeight="1">
      <c r="E298" s="351"/>
    </row>
    <row r="299" spans="5:5" s="257" customFormat="1" ht="14.25" customHeight="1">
      <c r="E299" s="351"/>
    </row>
    <row r="300" spans="5:5" s="257" customFormat="1" ht="14.25" customHeight="1">
      <c r="E300" s="351"/>
    </row>
    <row r="301" spans="5:5" s="257" customFormat="1" ht="14.25" customHeight="1">
      <c r="E301" s="351"/>
    </row>
    <row r="302" spans="5:5" s="257" customFormat="1" ht="14.25" customHeight="1">
      <c r="E302" s="351"/>
    </row>
    <row r="303" spans="5:5" s="257" customFormat="1" ht="14.25" customHeight="1">
      <c r="E303" s="351"/>
    </row>
    <row r="304" spans="5:5" s="257" customFormat="1" ht="14.25" customHeight="1">
      <c r="E304" s="351"/>
    </row>
    <row r="305" spans="5:5" s="257" customFormat="1" ht="14.25" customHeight="1">
      <c r="E305" s="351"/>
    </row>
    <row r="306" spans="5:5" s="257" customFormat="1" ht="14.25" customHeight="1">
      <c r="E306" s="351"/>
    </row>
    <row r="307" spans="5:5" s="257" customFormat="1" ht="14.25" customHeight="1">
      <c r="E307" s="351"/>
    </row>
    <row r="308" spans="5:5" s="257" customFormat="1" ht="14.25" customHeight="1">
      <c r="E308" s="351"/>
    </row>
    <row r="309" spans="5:5" s="257" customFormat="1" ht="14.25" customHeight="1">
      <c r="E309" s="351"/>
    </row>
    <row r="310" spans="5:5" s="257" customFormat="1" ht="14.25" customHeight="1">
      <c r="E310" s="351"/>
    </row>
    <row r="311" spans="5:5" s="257" customFormat="1" ht="14.25" customHeight="1">
      <c r="E311" s="351"/>
    </row>
    <row r="312" spans="5:5" s="257" customFormat="1" ht="14.25" customHeight="1">
      <c r="E312" s="351"/>
    </row>
    <row r="313" spans="5:5" s="257" customFormat="1" ht="14.25" customHeight="1">
      <c r="E313" s="351"/>
    </row>
    <row r="314" spans="5:5" s="257" customFormat="1" ht="14.25" customHeight="1">
      <c r="E314" s="351"/>
    </row>
    <row r="315" spans="5:5" s="257" customFormat="1" ht="14.25" customHeight="1">
      <c r="E315" s="351"/>
    </row>
  </sheetData>
  <mergeCells count="41">
    <mergeCell ref="B2:F2"/>
    <mergeCell ref="B3:B5"/>
    <mergeCell ref="D3:D5"/>
    <mergeCell ref="E3:E5"/>
    <mergeCell ref="F3:F4"/>
    <mergeCell ref="C3:C5"/>
    <mergeCell ref="D102:D103"/>
    <mergeCell ref="E102:E103"/>
    <mergeCell ref="F102:F103"/>
    <mergeCell ref="C110:C111"/>
    <mergeCell ref="D110:D111"/>
    <mergeCell ref="E110:E111"/>
    <mergeCell ref="F110:F111"/>
    <mergeCell ref="C161:C163"/>
    <mergeCell ref="D161:D163"/>
    <mergeCell ref="E161:E163"/>
    <mergeCell ref="F161:F163"/>
    <mergeCell ref="C134:C136"/>
    <mergeCell ref="D134:D136"/>
    <mergeCell ref="E134:E136"/>
    <mergeCell ref="F134:F136"/>
    <mergeCell ref="C143:C145"/>
    <mergeCell ref="D143:D145"/>
    <mergeCell ref="E143:E145"/>
    <mergeCell ref="F143:F145"/>
    <mergeCell ref="D77:D78"/>
    <mergeCell ref="E77:E78"/>
    <mergeCell ref="F77:F78"/>
    <mergeCell ref="C152:C154"/>
    <mergeCell ref="D152:D154"/>
    <mergeCell ref="E152:E154"/>
    <mergeCell ref="F152:F154"/>
    <mergeCell ref="C118:C119"/>
    <mergeCell ref="D118:D119"/>
    <mergeCell ref="E118:E119"/>
    <mergeCell ref="F118:F119"/>
    <mergeCell ref="C126:C127"/>
    <mergeCell ref="D126:D127"/>
    <mergeCell ref="E126:E127"/>
    <mergeCell ref="F126:F127"/>
    <mergeCell ref="C102:C103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7">
    <tabColor theme="1" tint="0.499984740745262"/>
  </sheetPr>
  <dimension ref="A1:EF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9" customWidth="1"/>
    <col min="2" max="2" width="39.140625" style="9" customWidth="1"/>
    <col min="3" max="3" width="12.28515625" style="9" customWidth="1"/>
    <col min="4" max="4" width="6.28515625" style="9" bestFit="1" customWidth="1"/>
    <col min="5" max="5" width="8" style="9" customWidth="1"/>
    <col min="6" max="7" width="9.140625" style="9" customWidth="1"/>
    <col min="8" max="9" width="8" style="9" customWidth="1"/>
    <col min="10" max="10" width="8.42578125" style="9" customWidth="1"/>
    <col min="11" max="11" width="8" style="9" customWidth="1"/>
    <col min="12" max="12" width="10.42578125" style="9" customWidth="1"/>
    <col min="13" max="13" width="15.85546875" style="9" customWidth="1"/>
    <col min="14" max="14" width="16" style="9" customWidth="1"/>
    <col min="15" max="15" width="1.28515625" style="9" customWidth="1"/>
    <col min="16" max="16" width="14.7109375" style="9" customWidth="1"/>
    <col min="17" max="17" width="11.140625" style="9" customWidth="1"/>
    <col min="18" max="18" width="13.140625" style="9" customWidth="1"/>
    <col min="19" max="136" width="80.7109375" style="9" customWidth="1"/>
    <col min="137" max="240" width="8.85546875" style="35"/>
    <col min="241" max="241" width="1.7109375" style="35" customWidth="1"/>
    <col min="242" max="242" width="11.28515625" style="35" customWidth="1"/>
    <col min="243" max="243" width="7.42578125" style="35" customWidth="1"/>
    <col min="244" max="245" width="7.28515625" style="35" customWidth="1"/>
    <col min="246" max="246" width="8.140625" style="35" customWidth="1"/>
    <col min="247" max="247" width="7.42578125" style="35" customWidth="1"/>
    <col min="248" max="248" width="7.28515625" style="35" customWidth="1"/>
    <col min="249" max="249" width="6.7109375" style="35" customWidth="1"/>
    <col min="250" max="250" width="7.28515625" style="35" customWidth="1"/>
    <col min="251" max="251" width="8.7109375" style="35" customWidth="1"/>
    <col min="252" max="252" width="8.85546875" style="35"/>
    <col min="253" max="253" width="14" style="35" customWidth="1"/>
    <col min="254" max="254" width="22.42578125" style="35" customWidth="1"/>
    <col min="255" max="392" width="80.7109375" style="35" customWidth="1"/>
    <col min="393" max="496" width="8.85546875" style="35"/>
    <col min="497" max="497" width="1.7109375" style="35" customWidth="1"/>
    <col min="498" max="498" width="11.28515625" style="35" customWidth="1"/>
    <col min="499" max="499" width="7.42578125" style="35" customWidth="1"/>
    <col min="500" max="501" width="7.28515625" style="35" customWidth="1"/>
    <col min="502" max="502" width="8.140625" style="35" customWidth="1"/>
    <col min="503" max="503" width="7.42578125" style="35" customWidth="1"/>
    <col min="504" max="504" width="7.28515625" style="35" customWidth="1"/>
    <col min="505" max="505" width="6.7109375" style="35" customWidth="1"/>
    <col min="506" max="506" width="7.28515625" style="35" customWidth="1"/>
    <col min="507" max="507" width="8.7109375" style="35" customWidth="1"/>
    <col min="508" max="508" width="8.85546875" style="35"/>
    <col min="509" max="509" width="14" style="35" customWidth="1"/>
    <col min="510" max="510" width="22.42578125" style="35" customWidth="1"/>
    <col min="511" max="648" width="80.7109375" style="35" customWidth="1"/>
    <col min="649" max="752" width="8.85546875" style="35"/>
    <col min="753" max="753" width="1.7109375" style="35" customWidth="1"/>
    <col min="754" max="754" width="11.28515625" style="35" customWidth="1"/>
    <col min="755" max="755" width="7.42578125" style="35" customWidth="1"/>
    <col min="756" max="757" width="7.28515625" style="35" customWidth="1"/>
    <col min="758" max="758" width="8.140625" style="35" customWidth="1"/>
    <col min="759" max="759" width="7.42578125" style="35" customWidth="1"/>
    <col min="760" max="760" width="7.28515625" style="35" customWidth="1"/>
    <col min="761" max="761" width="6.7109375" style="35" customWidth="1"/>
    <col min="762" max="762" width="7.28515625" style="35" customWidth="1"/>
    <col min="763" max="763" width="8.7109375" style="35" customWidth="1"/>
    <col min="764" max="764" width="8.85546875" style="35"/>
    <col min="765" max="765" width="14" style="35" customWidth="1"/>
    <col min="766" max="766" width="22.42578125" style="35" customWidth="1"/>
    <col min="767" max="904" width="80.7109375" style="35" customWidth="1"/>
    <col min="905" max="1008" width="8.85546875" style="35"/>
    <col min="1009" max="1009" width="1.7109375" style="35" customWidth="1"/>
    <col min="1010" max="1010" width="11.28515625" style="35" customWidth="1"/>
    <col min="1011" max="1011" width="7.42578125" style="35" customWidth="1"/>
    <col min="1012" max="1013" width="7.28515625" style="35" customWidth="1"/>
    <col min="1014" max="1014" width="8.140625" style="35" customWidth="1"/>
    <col min="1015" max="1015" width="7.42578125" style="35" customWidth="1"/>
    <col min="1016" max="1016" width="7.28515625" style="35" customWidth="1"/>
    <col min="1017" max="1017" width="6.7109375" style="35" customWidth="1"/>
    <col min="1018" max="1018" width="7.28515625" style="35" customWidth="1"/>
    <col min="1019" max="1019" width="8.7109375" style="35" customWidth="1"/>
    <col min="1020" max="1020" width="8.85546875" style="35"/>
    <col min="1021" max="1021" width="14" style="35" customWidth="1"/>
    <col min="1022" max="1022" width="22.42578125" style="35" customWidth="1"/>
    <col min="1023" max="1160" width="80.7109375" style="35" customWidth="1"/>
    <col min="1161" max="1264" width="8.85546875" style="35"/>
    <col min="1265" max="1265" width="1.7109375" style="35" customWidth="1"/>
    <col min="1266" max="1266" width="11.28515625" style="35" customWidth="1"/>
    <col min="1267" max="1267" width="7.42578125" style="35" customWidth="1"/>
    <col min="1268" max="1269" width="7.28515625" style="35" customWidth="1"/>
    <col min="1270" max="1270" width="8.140625" style="35" customWidth="1"/>
    <col min="1271" max="1271" width="7.42578125" style="35" customWidth="1"/>
    <col min="1272" max="1272" width="7.28515625" style="35" customWidth="1"/>
    <col min="1273" max="1273" width="6.7109375" style="35" customWidth="1"/>
    <col min="1274" max="1274" width="7.28515625" style="35" customWidth="1"/>
    <col min="1275" max="1275" width="8.7109375" style="35" customWidth="1"/>
    <col min="1276" max="1276" width="8.85546875" style="35"/>
    <col min="1277" max="1277" width="14" style="35" customWidth="1"/>
    <col min="1278" max="1278" width="22.42578125" style="35" customWidth="1"/>
    <col min="1279" max="1416" width="80.7109375" style="35" customWidth="1"/>
    <col min="1417" max="1520" width="8.85546875" style="35"/>
    <col min="1521" max="1521" width="1.7109375" style="35" customWidth="1"/>
    <col min="1522" max="1522" width="11.28515625" style="35" customWidth="1"/>
    <col min="1523" max="1523" width="7.42578125" style="35" customWidth="1"/>
    <col min="1524" max="1525" width="7.28515625" style="35" customWidth="1"/>
    <col min="1526" max="1526" width="8.140625" style="35" customWidth="1"/>
    <col min="1527" max="1527" width="7.42578125" style="35" customWidth="1"/>
    <col min="1528" max="1528" width="7.28515625" style="35" customWidth="1"/>
    <col min="1529" max="1529" width="6.7109375" style="35" customWidth="1"/>
    <col min="1530" max="1530" width="7.28515625" style="35" customWidth="1"/>
    <col min="1531" max="1531" width="8.7109375" style="35" customWidth="1"/>
    <col min="1532" max="1532" width="8.85546875" style="35"/>
    <col min="1533" max="1533" width="14" style="35" customWidth="1"/>
    <col min="1534" max="1534" width="22.42578125" style="35" customWidth="1"/>
    <col min="1535" max="1672" width="80.7109375" style="35" customWidth="1"/>
    <col min="1673" max="1776" width="8.85546875" style="35"/>
    <col min="1777" max="1777" width="1.7109375" style="35" customWidth="1"/>
    <col min="1778" max="1778" width="11.28515625" style="35" customWidth="1"/>
    <col min="1779" max="1779" width="7.42578125" style="35" customWidth="1"/>
    <col min="1780" max="1781" width="7.28515625" style="35" customWidth="1"/>
    <col min="1782" max="1782" width="8.140625" style="35" customWidth="1"/>
    <col min="1783" max="1783" width="7.42578125" style="35" customWidth="1"/>
    <col min="1784" max="1784" width="7.28515625" style="35" customWidth="1"/>
    <col min="1785" max="1785" width="6.7109375" style="35" customWidth="1"/>
    <col min="1786" max="1786" width="7.28515625" style="35" customWidth="1"/>
    <col min="1787" max="1787" width="8.7109375" style="35" customWidth="1"/>
    <col min="1788" max="1788" width="8.85546875" style="35"/>
    <col min="1789" max="1789" width="14" style="35" customWidth="1"/>
    <col min="1790" max="1790" width="22.42578125" style="35" customWidth="1"/>
    <col min="1791" max="1928" width="80.7109375" style="35" customWidth="1"/>
    <col min="1929" max="2032" width="8.85546875" style="35"/>
    <col min="2033" max="2033" width="1.7109375" style="35" customWidth="1"/>
    <col min="2034" max="2034" width="11.28515625" style="35" customWidth="1"/>
    <col min="2035" max="2035" width="7.42578125" style="35" customWidth="1"/>
    <col min="2036" max="2037" width="7.28515625" style="35" customWidth="1"/>
    <col min="2038" max="2038" width="8.140625" style="35" customWidth="1"/>
    <col min="2039" max="2039" width="7.42578125" style="35" customWidth="1"/>
    <col min="2040" max="2040" width="7.28515625" style="35" customWidth="1"/>
    <col min="2041" max="2041" width="6.7109375" style="35" customWidth="1"/>
    <col min="2042" max="2042" width="7.28515625" style="35" customWidth="1"/>
    <col min="2043" max="2043" width="8.7109375" style="35" customWidth="1"/>
    <col min="2044" max="2044" width="8.85546875" style="35"/>
    <col min="2045" max="2045" width="14" style="35" customWidth="1"/>
    <col min="2046" max="2046" width="22.42578125" style="35" customWidth="1"/>
    <col min="2047" max="2184" width="80.7109375" style="35" customWidth="1"/>
    <col min="2185" max="2288" width="8.85546875" style="35"/>
    <col min="2289" max="2289" width="1.7109375" style="35" customWidth="1"/>
    <col min="2290" max="2290" width="11.28515625" style="35" customWidth="1"/>
    <col min="2291" max="2291" width="7.42578125" style="35" customWidth="1"/>
    <col min="2292" max="2293" width="7.28515625" style="35" customWidth="1"/>
    <col min="2294" max="2294" width="8.140625" style="35" customWidth="1"/>
    <col min="2295" max="2295" width="7.42578125" style="35" customWidth="1"/>
    <col min="2296" max="2296" width="7.28515625" style="35" customWidth="1"/>
    <col min="2297" max="2297" width="6.7109375" style="35" customWidth="1"/>
    <col min="2298" max="2298" width="7.28515625" style="35" customWidth="1"/>
    <col min="2299" max="2299" width="8.7109375" style="35" customWidth="1"/>
    <col min="2300" max="2300" width="8.85546875" style="35"/>
    <col min="2301" max="2301" width="14" style="35" customWidth="1"/>
    <col min="2302" max="2302" width="22.42578125" style="35" customWidth="1"/>
    <col min="2303" max="2440" width="80.7109375" style="35" customWidth="1"/>
    <col min="2441" max="2544" width="8.85546875" style="35"/>
    <col min="2545" max="2545" width="1.7109375" style="35" customWidth="1"/>
    <col min="2546" max="2546" width="11.28515625" style="35" customWidth="1"/>
    <col min="2547" max="2547" width="7.42578125" style="35" customWidth="1"/>
    <col min="2548" max="2549" width="7.28515625" style="35" customWidth="1"/>
    <col min="2550" max="2550" width="8.140625" style="35" customWidth="1"/>
    <col min="2551" max="2551" width="7.42578125" style="35" customWidth="1"/>
    <col min="2552" max="2552" width="7.28515625" style="35" customWidth="1"/>
    <col min="2553" max="2553" width="6.7109375" style="35" customWidth="1"/>
    <col min="2554" max="2554" width="7.28515625" style="35" customWidth="1"/>
    <col min="2555" max="2555" width="8.7109375" style="35" customWidth="1"/>
    <col min="2556" max="2556" width="8.85546875" style="35"/>
    <col min="2557" max="2557" width="14" style="35" customWidth="1"/>
    <col min="2558" max="2558" width="22.42578125" style="35" customWidth="1"/>
    <col min="2559" max="2696" width="80.7109375" style="35" customWidth="1"/>
    <col min="2697" max="2800" width="8.85546875" style="35"/>
    <col min="2801" max="2801" width="1.7109375" style="35" customWidth="1"/>
    <col min="2802" max="2802" width="11.28515625" style="35" customWidth="1"/>
    <col min="2803" max="2803" width="7.42578125" style="35" customWidth="1"/>
    <col min="2804" max="2805" width="7.28515625" style="35" customWidth="1"/>
    <col min="2806" max="2806" width="8.140625" style="35" customWidth="1"/>
    <col min="2807" max="2807" width="7.42578125" style="35" customWidth="1"/>
    <col min="2808" max="2808" width="7.28515625" style="35" customWidth="1"/>
    <col min="2809" max="2809" width="6.7109375" style="35" customWidth="1"/>
    <col min="2810" max="2810" width="7.28515625" style="35" customWidth="1"/>
    <col min="2811" max="2811" width="8.7109375" style="35" customWidth="1"/>
    <col min="2812" max="2812" width="8.85546875" style="35"/>
    <col min="2813" max="2813" width="14" style="35" customWidth="1"/>
    <col min="2814" max="2814" width="22.42578125" style="35" customWidth="1"/>
    <col min="2815" max="2952" width="80.7109375" style="35" customWidth="1"/>
    <col min="2953" max="3056" width="8.85546875" style="35"/>
    <col min="3057" max="3057" width="1.7109375" style="35" customWidth="1"/>
    <col min="3058" max="3058" width="11.28515625" style="35" customWidth="1"/>
    <col min="3059" max="3059" width="7.42578125" style="35" customWidth="1"/>
    <col min="3060" max="3061" width="7.28515625" style="35" customWidth="1"/>
    <col min="3062" max="3062" width="8.140625" style="35" customWidth="1"/>
    <col min="3063" max="3063" width="7.42578125" style="35" customWidth="1"/>
    <col min="3064" max="3064" width="7.28515625" style="35" customWidth="1"/>
    <col min="3065" max="3065" width="6.7109375" style="35" customWidth="1"/>
    <col min="3066" max="3066" width="7.28515625" style="35" customWidth="1"/>
    <col min="3067" max="3067" width="8.7109375" style="35" customWidth="1"/>
    <col min="3068" max="3068" width="8.85546875" style="35"/>
    <col min="3069" max="3069" width="14" style="35" customWidth="1"/>
    <col min="3070" max="3070" width="22.42578125" style="35" customWidth="1"/>
    <col min="3071" max="3208" width="80.7109375" style="35" customWidth="1"/>
    <col min="3209" max="3312" width="8.85546875" style="35"/>
    <col min="3313" max="3313" width="1.7109375" style="35" customWidth="1"/>
    <col min="3314" max="3314" width="11.28515625" style="35" customWidth="1"/>
    <col min="3315" max="3315" width="7.42578125" style="35" customWidth="1"/>
    <col min="3316" max="3317" width="7.28515625" style="35" customWidth="1"/>
    <col min="3318" max="3318" width="8.140625" style="35" customWidth="1"/>
    <col min="3319" max="3319" width="7.42578125" style="35" customWidth="1"/>
    <col min="3320" max="3320" width="7.28515625" style="35" customWidth="1"/>
    <col min="3321" max="3321" width="6.7109375" style="35" customWidth="1"/>
    <col min="3322" max="3322" width="7.28515625" style="35" customWidth="1"/>
    <col min="3323" max="3323" width="8.7109375" style="35" customWidth="1"/>
    <col min="3324" max="3324" width="8.85546875" style="35"/>
    <col min="3325" max="3325" width="14" style="35" customWidth="1"/>
    <col min="3326" max="3326" width="22.42578125" style="35" customWidth="1"/>
    <col min="3327" max="3464" width="80.7109375" style="35" customWidth="1"/>
    <col min="3465" max="3568" width="8.85546875" style="35"/>
    <col min="3569" max="3569" width="1.7109375" style="35" customWidth="1"/>
    <col min="3570" max="3570" width="11.28515625" style="35" customWidth="1"/>
    <col min="3571" max="3571" width="7.42578125" style="35" customWidth="1"/>
    <col min="3572" max="3573" width="7.28515625" style="35" customWidth="1"/>
    <col min="3574" max="3574" width="8.140625" style="35" customWidth="1"/>
    <col min="3575" max="3575" width="7.42578125" style="35" customWidth="1"/>
    <col min="3576" max="3576" width="7.28515625" style="35" customWidth="1"/>
    <col min="3577" max="3577" width="6.7109375" style="35" customWidth="1"/>
    <col min="3578" max="3578" width="7.28515625" style="35" customWidth="1"/>
    <col min="3579" max="3579" width="8.7109375" style="35" customWidth="1"/>
    <col min="3580" max="3580" width="8.85546875" style="35"/>
    <col min="3581" max="3581" width="14" style="35" customWidth="1"/>
    <col min="3582" max="3582" width="22.42578125" style="35" customWidth="1"/>
    <col min="3583" max="3720" width="80.7109375" style="35" customWidth="1"/>
    <col min="3721" max="3824" width="8.85546875" style="35"/>
    <col min="3825" max="3825" width="1.7109375" style="35" customWidth="1"/>
    <col min="3826" max="3826" width="11.28515625" style="35" customWidth="1"/>
    <col min="3827" max="3827" width="7.42578125" style="35" customWidth="1"/>
    <col min="3828" max="3829" width="7.28515625" style="35" customWidth="1"/>
    <col min="3830" max="3830" width="8.140625" style="35" customWidth="1"/>
    <col min="3831" max="3831" width="7.42578125" style="35" customWidth="1"/>
    <col min="3832" max="3832" width="7.28515625" style="35" customWidth="1"/>
    <col min="3833" max="3833" width="6.7109375" style="35" customWidth="1"/>
    <col min="3834" max="3834" width="7.28515625" style="35" customWidth="1"/>
    <col min="3835" max="3835" width="8.7109375" style="35" customWidth="1"/>
    <col min="3836" max="3836" width="8.85546875" style="35"/>
    <col min="3837" max="3837" width="14" style="35" customWidth="1"/>
    <col min="3838" max="3838" width="22.42578125" style="35" customWidth="1"/>
    <col min="3839" max="3976" width="80.7109375" style="35" customWidth="1"/>
    <col min="3977" max="4080" width="8.85546875" style="35"/>
    <col min="4081" max="4081" width="1.7109375" style="35" customWidth="1"/>
    <col min="4082" max="4082" width="11.28515625" style="35" customWidth="1"/>
    <col min="4083" max="4083" width="7.42578125" style="35" customWidth="1"/>
    <col min="4084" max="4085" width="7.28515625" style="35" customWidth="1"/>
    <col min="4086" max="4086" width="8.140625" style="35" customWidth="1"/>
    <col min="4087" max="4087" width="7.42578125" style="35" customWidth="1"/>
    <col min="4088" max="4088" width="7.28515625" style="35" customWidth="1"/>
    <col min="4089" max="4089" width="6.7109375" style="35" customWidth="1"/>
    <col min="4090" max="4090" width="7.28515625" style="35" customWidth="1"/>
    <col min="4091" max="4091" width="8.7109375" style="35" customWidth="1"/>
    <col min="4092" max="4092" width="8.85546875" style="35"/>
    <col min="4093" max="4093" width="14" style="35" customWidth="1"/>
    <col min="4094" max="4094" width="22.42578125" style="35" customWidth="1"/>
    <col min="4095" max="4232" width="80.7109375" style="35" customWidth="1"/>
    <col min="4233" max="4336" width="8.85546875" style="35"/>
    <col min="4337" max="4337" width="1.7109375" style="35" customWidth="1"/>
    <col min="4338" max="4338" width="11.28515625" style="35" customWidth="1"/>
    <col min="4339" max="4339" width="7.42578125" style="35" customWidth="1"/>
    <col min="4340" max="4341" width="7.28515625" style="35" customWidth="1"/>
    <col min="4342" max="4342" width="8.140625" style="35" customWidth="1"/>
    <col min="4343" max="4343" width="7.42578125" style="35" customWidth="1"/>
    <col min="4344" max="4344" width="7.28515625" style="35" customWidth="1"/>
    <col min="4345" max="4345" width="6.7109375" style="35" customWidth="1"/>
    <col min="4346" max="4346" width="7.28515625" style="35" customWidth="1"/>
    <col min="4347" max="4347" width="8.7109375" style="35" customWidth="1"/>
    <col min="4348" max="4348" width="8.85546875" style="35"/>
    <col min="4349" max="4349" width="14" style="35" customWidth="1"/>
    <col min="4350" max="4350" width="22.42578125" style="35" customWidth="1"/>
    <col min="4351" max="4488" width="80.7109375" style="35" customWidth="1"/>
    <col min="4489" max="4592" width="8.85546875" style="35"/>
    <col min="4593" max="4593" width="1.7109375" style="35" customWidth="1"/>
    <col min="4594" max="4594" width="11.28515625" style="35" customWidth="1"/>
    <col min="4595" max="4595" width="7.42578125" style="35" customWidth="1"/>
    <col min="4596" max="4597" width="7.28515625" style="35" customWidth="1"/>
    <col min="4598" max="4598" width="8.140625" style="35" customWidth="1"/>
    <col min="4599" max="4599" width="7.42578125" style="35" customWidth="1"/>
    <col min="4600" max="4600" width="7.28515625" style="35" customWidth="1"/>
    <col min="4601" max="4601" width="6.7109375" style="35" customWidth="1"/>
    <col min="4602" max="4602" width="7.28515625" style="35" customWidth="1"/>
    <col min="4603" max="4603" width="8.7109375" style="35" customWidth="1"/>
    <col min="4604" max="4604" width="8.85546875" style="35"/>
    <col min="4605" max="4605" width="14" style="35" customWidth="1"/>
    <col min="4606" max="4606" width="22.42578125" style="35" customWidth="1"/>
    <col min="4607" max="4744" width="80.7109375" style="35" customWidth="1"/>
    <col min="4745" max="4848" width="8.85546875" style="35"/>
    <col min="4849" max="4849" width="1.7109375" style="35" customWidth="1"/>
    <col min="4850" max="4850" width="11.28515625" style="35" customWidth="1"/>
    <col min="4851" max="4851" width="7.42578125" style="35" customWidth="1"/>
    <col min="4852" max="4853" width="7.28515625" style="35" customWidth="1"/>
    <col min="4854" max="4854" width="8.140625" style="35" customWidth="1"/>
    <col min="4855" max="4855" width="7.42578125" style="35" customWidth="1"/>
    <col min="4856" max="4856" width="7.28515625" style="35" customWidth="1"/>
    <col min="4857" max="4857" width="6.7109375" style="35" customWidth="1"/>
    <col min="4858" max="4858" width="7.28515625" style="35" customWidth="1"/>
    <col min="4859" max="4859" width="8.7109375" style="35" customWidth="1"/>
    <col min="4860" max="4860" width="8.85546875" style="35"/>
    <col min="4861" max="4861" width="14" style="35" customWidth="1"/>
    <col min="4862" max="4862" width="22.42578125" style="35" customWidth="1"/>
    <col min="4863" max="5000" width="80.7109375" style="35" customWidth="1"/>
    <col min="5001" max="5104" width="8.85546875" style="35"/>
    <col min="5105" max="5105" width="1.7109375" style="35" customWidth="1"/>
    <col min="5106" max="5106" width="11.28515625" style="35" customWidth="1"/>
    <col min="5107" max="5107" width="7.42578125" style="35" customWidth="1"/>
    <col min="5108" max="5109" width="7.28515625" style="35" customWidth="1"/>
    <col min="5110" max="5110" width="8.140625" style="35" customWidth="1"/>
    <col min="5111" max="5111" width="7.42578125" style="35" customWidth="1"/>
    <col min="5112" max="5112" width="7.28515625" style="35" customWidth="1"/>
    <col min="5113" max="5113" width="6.7109375" style="35" customWidth="1"/>
    <col min="5114" max="5114" width="7.28515625" style="35" customWidth="1"/>
    <col min="5115" max="5115" width="8.7109375" style="35" customWidth="1"/>
    <col min="5116" max="5116" width="8.85546875" style="35"/>
    <col min="5117" max="5117" width="14" style="35" customWidth="1"/>
    <col min="5118" max="5118" width="22.42578125" style="35" customWidth="1"/>
    <col min="5119" max="5256" width="80.7109375" style="35" customWidth="1"/>
    <col min="5257" max="5360" width="8.85546875" style="35"/>
    <col min="5361" max="5361" width="1.7109375" style="35" customWidth="1"/>
    <col min="5362" max="5362" width="11.28515625" style="35" customWidth="1"/>
    <col min="5363" max="5363" width="7.42578125" style="35" customWidth="1"/>
    <col min="5364" max="5365" width="7.28515625" style="35" customWidth="1"/>
    <col min="5366" max="5366" width="8.140625" style="35" customWidth="1"/>
    <col min="5367" max="5367" width="7.42578125" style="35" customWidth="1"/>
    <col min="5368" max="5368" width="7.28515625" style="35" customWidth="1"/>
    <col min="5369" max="5369" width="6.7109375" style="35" customWidth="1"/>
    <col min="5370" max="5370" width="7.28515625" style="35" customWidth="1"/>
    <col min="5371" max="5371" width="8.7109375" style="35" customWidth="1"/>
    <col min="5372" max="5372" width="8.85546875" style="35"/>
    <col min="5373" max="5373" width="14" style="35" customWidth="1"/>
    <col min="5374" max="5374" width="22.42578125" style="35" customWidth="1"/>
    <col min="5375" max="5512" width="80.7109375" style="35" customWidth="1"/>
    <col min="5513" max="5616" width="8.85546875" style="35"/>
    <col min="5617" max="5617" width="1.7109375" style="35" customWidth="1"/>
    <col min="5618" max="5618" width="11.28515625" style="35" customWidth="1"/>
    <col min="5619" max="5619" width="7.42578125" style="35" customWidth="1"/>
    <col min="5620" max="5621" width="7.28515625" style="35" customWidth="1"/>
    <col min="5622" max="5622" width="8.140625" style="35" customWidth="1"/>
    <col min="5623" max="5623" width="7.42578125" style="35" customWidth="1"/>
    <col min="5624" max="5624" width="7.28515625" style="35" customWidth="1"/>
    <col min="5625" max="5625" width="6.7109375" style="35" customWidth="1"/>
    <col min="5626" max="5626" width="7.28515625" style="35" customWidth="1"/>
    <col min="5627" max="5627" width="8.7109375" style="35" customWidth="1"/>
    <col min="5628" max="5628" width="8.85546875" style="35"/>
    <col min="5629" max="5629" width="14" style="35" customWidth="1"/>
    <col min="5630" max="5630" width="22.42578125" style="35" customWidth="1"/>
    <col min="5631" max="5768" width="80.7109375" style="35" customWidth="1"/>
    <col min="5769" max="5872" width="8.85546875" style="35"/>
    <col min="5873" max="5873" width="1.7109375" style="35" customWidth="1"/>
    <col min="5874" max="5874" width="11.28515625" style="35" customWidth="1"/>
    <col min="5875" max="5875" width="7.42578125" style="35" customWidth="1"/>
    <col min="5876" max="5877" width="7.28515625" style="35" customWidth="1"/>
    <col min="5878" max="5878" width="8.140625" style="35" customWidth="1"/>
    <col min="5879" max="5879" width="7.42578125" style="35" customWidth="1"/>
    <col min="5880" max="5880" width="7.28515625" style="35" customWidth="1"/>
    <col min="5881" max="5881" width="6.7109375" style="35" customWidth="1"/>
    <col min="5882" max="5882" width="7.28515625" style="35" customWidth="1"/>
    <col min="5883" max="5883" width="8.7109375" style="35" customWidth="1"/>
    <col min="5884" max="5884" width="8.85546875" style="35"/>
    <col min="5885" max="5885" width="14" style="35" customWidth="1"/>
    <col min="5886" max="5886" width="22.42578125" style="35" customWidth="1"/>
    <col min="5887" max="6024" width="80.7109375" style="35" customWidth="1"/>
    <col min="6025" max="6128" width="8.85546875" style="35"/>
    <col min="6129" max="6129" width="1.7109375" style="35" customWidth="1"/>
    <col min="6130" max="6130" width="11.28515625" style="35" customWidth="1"/>
    <col min="6131" max="6131" width="7.42578125" style="35" customWidth="1"/>
    <col min="6132" max="6133" width="7.28515625" style="35" customWidth="1"/>
    <col min="6134" max="6134" width="8.140625" style="35" customWidth="1"/>
    <col min="6135" max="6135" width="7.42578125" style="35" customWidth="1"/>
    <col min="6136" max="6136" width="7.28515625" style="35" customWidth="1"/>
    <col min="6137" max="6137" width="6.7109375" style="35" customWidth="1"/>
    <col min="6138" max="6138" width="7.28515625" style="35" customWidth="1"/>
    <col min="6139" max="6139" width="8.7109375" style="35" customWidth="1"/>
    <col min="6140" max="6140" width="8.85546875" style="35"/>
    <col min="6141" max="6141" width="14" style="35" customWidth="1"/>
    <col min="6142" max="6142" width="22.42578125" style="35" customWidth="1"/>
    <col min="6143" max="6280" width="80.7109375" style="35" customWidth="1"/>
    <col min="6281" max="6384" width="8.85546875" style="35"/>
    <col min="6385" max="6385" width="1.7109375" style="35" customWidth="1"/>
    <col min="6386" max="6386" width="11.28515625" style="35" customWidth="1"/>
    <col min="6387" max="6387" width="7.42578125" style="35" customWidth="1"/>
    <col min="6388" max="6389" width="7.28515625" style="35" customWidth="1"/>
    <col min="6390" max="6390" width="8.140625" style="35" customWidth="1"/>
    <col min="6391" max="6391" width="7.42578125" style="35" customWidth="1"/>
    <col min="6392" max="6392" width="7.28515625" style="35" customWidth="1"/>
    <col min="6393" max="6393" width="6.7109375" style="35" customWidth="1"/>
    <col min="6394" max="6394" width="7.28515625" style="35" customWidth="1"/>
    <col min="6395" max="6395" width="8.7109375" style="35" customWidth="1"/>
    <col min="6396" max="6396" width="8.85546875" style="35"/>
    <col min="6397" max="6397" width="14" style="35" customWidth="1"/>
    <col min="6398" max="6398" width="22.42578125" style="35" customWidth="1"/>
    <col min="6399" max="6536" width="80.7109375" style="35" customWidth="1"/>
    <col min="6537" max="6640" width="8.85546875" style="35"/>
    <col min="6641" max="6641" width="1.7109375" style="35" customWidth="1"/>
    <col min="6642" max="6642" width="11.28515625" style="35" customWidth="1"/>
    <col min="6643" max="6643" width="7.42578125" style="35" customWidth="1"/>
    <col min="6644" max="6645" width="7.28515625" style="35" customWidth="1"/>
    <col min="6646" max="6646" width="8.140625" style="35" customWidth="1"/>
    <col min="6647" max="6647" width="7.42578125" style="35" customWidth="1"/>
    <col min="6648" max="6648" width="7.28515625" style="35" customWidth="1"/>
    <col min="6649" max="6649" width="6.7109375" style="35" customWidth="1"/>
    <col min="6650" max="6650" width="7.28515625" style="35" customWidth="1"/>
    <col min="6651" max="6651" width="8.7109375" style="35" customWidth="1"/>
    <col min="6652" max="6652" width="8.85546875" style="35"/>
    <col min="6653" max="6653" width="14" style="35" customWidth="1"/>
    <col min="6654" max="6654" width="22.42578125" style="35" customWidth="1"/>
    <col min="6655" max="6792" width="80.7109375" style="35" customWidth="1"/>
    <col min="6793" max="6896" width="8.85546875" style="35"/>
    <col min="6897" max="6897" width="1.7109375" style="35" customWidth="1"/>
    <col min="6898" max="6898" width="11.28515625" style="35" customWidth="1"/>
    <col min="6899" max="6899" width="7.42578125" style="35" customWidth="1"/>
    <col min="6900" max="6901" width="7.28515625" style="35" customWidth="1"/>
    <col min="6902" max="6902" width="8.140625" style="35" customWidth="1"/>
    <col min="6903" max="6903" width="7.42578125" style="35" customWidth="1"/>
    <col min="6904" max="6904" width="7.28515625" style="35" customWidth="1"/>
    <col min="6905" max="6905" width="6.7109375" style="35" customWidth="1"/>
    <col min="6906" max="6906" width="7.28515625" style="35" customWidth="1"/>
    <col min="6907" max="6907" width="8.7109375" style="35" customWidth="1"/>
    <col min="6908" max="6908" width="8.85546875" style="35"/>
    <col min="6909" max="6909" width="14" style="35" customWidth="1"/>
    <col min="6910" max="6910" width="22.42578125" style="35" customWidth="1"/>
    <col min="6911" max="7048" width="80.7109375" style="35" customWidth="1"/>
    <col min="7049" max="7152" width="8.85546875" style="35"/>
    <col min="7153" max="7153" width="1.7109375" style="35" customWidth="1"/>
    <col min="7154" max="7154" width="11.28515625" style="35" customWidth="1"/>
    <col min="7155" max="7155" width="7.42578125" style="35" customWidth="1"/>
    <col min="7156" max="7157" width="7.28515625" style="35" customWidth="1"/>
    <col min="7158" max="7158" width="8.140625" style="35" customWidth="1"/>
    <col min="7159" max="7159" width="7.42578125" style="35" customWidth="1"/>
    <col min="7160" max="7160" width="7.28515625" style="35" customWidth="1"/>
    <col min="7161" max="7161" width="6.7109375" style="35" customWidth="1"/>
    <col min="7162" max="7162" width="7.28515625" style="35" customWidth="1"/>
    <col min="7163" max="7163" width="8.7109375" style="35" customWidth="1"/>
    <col min="7164" max="7164" width="8.85546875" style="35"/>
    <col min="7165" max="7165" width="14" style="35" customWidth="1"/>
    <col min="7166" max="7166" width="22.42578125" style="35" customWidth="1"/>
    <col min="7167" max="7304" width="80.7109375" style="35" customWidth="1"/>
    <col min="7305" max="7408" width="8.85546875" style="35"/>
    <col min="7409" max="7409" width="1.7109375" style="35" customWidth="1"/>
    <col min="7410" max="7410" width="11.28515625" style="35" customWidth="1"/>
    <col min="7411" max="7411" width="7.42578125" style="35" customWidth="1"/>
    <col min="7412" max="7413" width="7.28515625" style="35" customWidth="1"/>
    <col min="7414" max="7414" width="8.140625" style="35" customWidth="1"/>
    <col min="7415" max="7415" width="7.42578125" style="35" customWidth="1"/>
    <col min="7416" max="7416" width="7.28515625" style="35" customWidth="1"/>
    <col min="7417" max="7417" width="6.7109375" style="35" customWidth="1"/>
    <col min="7418" max="7418" width="7.28515625" style="35" customWidth="1"/>
    <col min="7419" max="7419" width="8.7109375" style="35" customWidth="1"/>
    <col min="7420" max="7420" width="8.85546875" style="35"/>
    <col min="7421" max="7421" width="14" style="35" customWidth="1"/>
    <col min="7422" max="7422" width="22.42578125" style="35" customWidth="1"/>
    <col min="7423" max="7560" width="80.7109375" style="35" customWidth="1"/>
    <col min="7561" max="7664" width="8.85546875" style="35"/>
    <col min="7665" max="7665" width="1.7109375" style="35" customWidth="1"/>
    <col min="7666" max="7666" width="11.28515625" style="35" customWidth="1"/>
    <col min="7667" max="7667" width="7.42578125" style="35" customWidth="1"/>
    <col min="7668" max="7669" width="7.28515625" style="35" customWidth="1"/>
    <col min="7670" max="7670" width="8.140625" style="35" customWidth="1"/>
    <col min="7671" max="7671" width="7.42578125" style="35" customWidth="1"/>
    <col min="7672" max="7672" width="7.28515625" style="35" customWidth="1"/>
    <col min="7673" max="7673" width="6.7109375" style="35" customWidth="1"/>
    <col min="7674" max="7674" width="7.28515625" style="35" customWidth="1"/>
    <col min="7675" max="7675" width="8.7109375" style="35" customWidth="1"/>
    <col min="7676" max="7676" width="8.85546875" style="35"/>
    <col min="7677" max="7677" width="14" style="35" customWidth="1"/>
    <col min="7678" max="7678" width="22.42578125" style="35" customWidth="1"/>
    <col min="7679" max="7816" width="80.7109375" style="35" customWidth="1"/>
    <col min="7817" max="7920" width="8.85546875" style="35"/>
    <col min="7921" max="7921" width="1.7109375" style="35" customWidth="1"/>
    <col min="7922" max="7922" width="11.28515625" style="35" customWidth="1"/>
    <col min="7923" max="7923" width="7.42578125" style="35" customWidth="1"/>
    <col min="7924" max="7925" width="7.28515625" style="35" customWidth="1"/>
    <col min="7926" max="7926" width="8.140625" style="35" customWidth="1"/>
    <col min="7927" max="7927" width="7.42578125" style="35" customWidth="1"/>
    <col min="7928" max="7928" width="7.28515625" style="35" customWidth="1"/>
    <col min="7929" max="7929" width="6.7109375" style="35" customWidth="1"/>
    <col min="7930" max="7930" width="7.28515625" style="35" customWidth="1"/>
    <col min="7931" max="7931" width="8.7109375" style="35" customWidth="1"/>
    <col min="7932" max="7932" width="8.85546875" style="35"/>
    <col min="7933" max="7933" width="14" style="35" customWidth="1"/>
    <col min="7934" max="7934" width="22.42578125" style="35" customWidth="1"/>
    <col min="7935" max="8072" width="80.7109375" style="35" customWidth="1"/>
    <col min="8073" max="8176" width="8.85546875" style="35"/>
    <col min="8177" max="8177" width="1.7109375" style="35" customWidth="1"/>
    <col min="8178" max="8178" width="11.28515625" style="35" customWidth="1"/>
    <col min="8179" max="8179" width="7.42578125" style="35" customWidth="1"/>
    <col min="8180" max="8181" width="7.28515625" style="35" customWidth="1"/>
    <col min="8182" max="8182" width="8.140625" style="35" customWidth="1"/>
    <col min="8183" max="8183" width="7.42578125" style="35" customWidth="1"/>
    <col min="8184" max="8184" width="7.28515625" style="35" customWidth="1"/>
    <col min="8185" max="8185" width="6.7109375" style="35" customWidth="1"/>
    <col min="8186" max="8186" width="7.28515625" style="35" customWidth="1"/>
    <col min="8187" max="8187" width="8.7109375" style="35" customWidth="1"/>
    <col min="8188" max="8188" width="8.85546875" style="35"/>
    <col min="8189" max="8189" width="14" style="35" customWidth="1"/>
    <col min="8190" max="8190" width="22.42578125" style="35" customWidth="1"/>
    <col min="8191" max="8328" width="80.7109375" style="35" customWidth="1"/>
    <col min="8329" max="8432" width="8.85546875" style="35"/>
    <col min="8433" max="8433" width="1.7109375" style="35" customWidth="1"/>
    <col min="8434" max="8434" width="11.28515625" style="35" customWidth="1"/>
    <col min="8435" max="8435" width="7.42578125" style="35" customWidth="1"/>
    <col min="8436" max="8437" width="7.28515625" style="35" customWidth="1"/>
    <col min="8438" max="8438" width="8.140625" style="35" customWidth="1"/>
    <col min="8439" max="8439" width="7.42578125" style="35" customWidth="1"/>
    <col min="8440" max="8440" width="7.28515625" style="35" customWidth="1"/>
    <col min="8441" max="8441" width="6.7109375" style="35" customWidth="1"/>
    <col min="8442" max="8442" width="7.28515625" style="35" customWidth="1"/>
    <col min="8443" max="8443" width="8.7109375" style="35" customWidth="1"/>
    <col min="8444" max="8444" width="8.85546875" style="35"/>
    <col min="8445" max="8445" width="14" style="35" customWidth="1"/>
    <col min="8446" max="8446" width="22.42578125" style="35" customWidth="1"/>
    <col min="8447" max="8584" width="80.7109375" style="35" customWidth="1"/>
    <col min="8585" max="8688" width="8.85546875" style="35"/>
    <col min="8689" max="8689" width="1.7109375" style="35" customWidth="1"/>
    <col min="8690" max="8690" width="11.28515625" style="35" customWidth="1"/>
    <col min="8691" max="8691" width="7.42578125" style="35" customWidth="1"/>
    <col min="8692" max="8693" width="7.28515625" style="35" customWidth="1"/>
    <col min="8694" max="8694" width="8.140625" style="35" customWidth="1"/>
    <col min="8695" max="8695" width="7.42578125" style="35" customWidth="1"/>
    <col min="8696" max="8696" width="7.28515625" style="35" customWidth="1"/>
    <col min="8697" max="8697" width="6.7109375" style="35" customWidth="1"/>
    <col min="8698" max="8698" width="7.28515625" style="35" customWidth="1"/>
    <col min="8699" max="8699" width="8.7109375" style="35" customWidth="1"/>
    <col min="8700" max="8700" width="8.85546875" style="35"/>
    <col min="8701" max="8701" width="14" style="35" customWidth="1"/>
    <col min="8702" max="8702" width="22.42578125" style="35" customWidth="1"/>
    <col min="8703" max="8840" width="80.7109375" style="35" customWidth="1"/>
    <col min="8841" max="8944" width="8.85546875" style="35"/>
    <col min="8945" max="8945" width="1.7109375" style="35" customWidth="1"/>
    <col min="8946" max="8946" width="11.28515625" style="35" customWidth="1"/>
    <col min="8947" max="8947" width="7.42578125" style="35" customWidth="1"/>
    <col min="8948" max="8949" width="7.28515625" style="35" customWidth="1"/>
    <col min="8950" max="8950" width="8.140625" style="35" customWidth="1"/>
    <col min="8951" max="8951" width="7.42578125" style="35" customWidth="1"/>
    <col min="8952" max="8952" width="7.28515625" style="35" customWidth="1"/>
    <col min="8953" max="8953" width="6.7109375" style="35" customWidth="1"/>
    <col min="8954" max="8954" width="7.28515625" style="35" customWidth="1"/>
    <col min="8955" max="8955" width="8.7109375" style="35" customWidth="1"/>
    <col min="8956" max="8956" width="8.85546875" style="35"/>
    <col min="8957" max="8957" width="14" style="35" customWidth="1"/>
    <col min="8958" max="8958" width="22.42578125" style="35" customWidth="1"/>
    <col min="8959" max="9096" width="80.7109375" style="35" customWidth="1"/>
    <col min="9097" max="9200" width="8.85546875" style="35"/>
    <col min="9201" max="9201" width="1.7109375" style="35" customWidth="1"/>
    <col min="9202" max="9202" width="11.28515625" style="35" customWidth="1"/>
    <col min="9203" max="9203" width="7.42578125" style="35" customWidth="1"/>
    <col min="9204" max="9205" width="7.28515625" style="35" customWidth="1"/>
    <col min="9206" max="9206" width="8.140625" style="35" customWidth="1"/>
    <col min="9207" max="9207" width="7.42578125" style="35" customWidth="1"/>
    <col min="9208" max="9208" width="7.28515625" style="35" customWidth="1"/>
    <col min="9209" max="9209" width="6.7109375" style="35" customWidth="1"/>
    <col min="9210" max="9210" width="7.28515625" style="35" customWidth="1"/>
    <col min="9211" max="9211" width="8.7109375" style="35" customWidth="1"/>
    <col min="9212" max="9212" width="8.85546875" style="35"/>
    <col min="9213" max="9213" width="14" style="35" customWidth="1"/>
    <col min="9214" max="9214" width="22.42578125" style="35" customWidth="1"/>
    <col min="9215" max="9352" width="80.7109375" style="35" customWidth="1"/>
    <col min="9353" max="9456" width="8.85546875" style="35"/>
    <col min="9457" max="9457" width="1.7109375" style="35" customWidth="1"/>
    <col min="9458" max="9458" width="11.28515625" style="35" customWidth="1"/>
    <col min="9459" max="9459" width="7.42578125" style="35" customWidth="1"/>
    <col min="9460" max="9461" width="7.28515625" style="35" customWidth="1"/>
    <col min="9462" max="9462" width="8.140625" style="35" customWidth="1"/>
    <col min="9463" max="9463" width="7.42578125" style="35" customWidth="1"/>
    <col min="9464" max="9464" width="7.28515625" style="35" customWidth="1"/>
    <col min="9465" max="9465" width="6.7109375" style="35" customWidth="1"/>
    <col min="9466" max="9466" width="7.28515625" style="35" customWidth="1"/>
    <col min="9467" max="9467" width="8.7109375" style="35" customWidth="1"/>
    <col min="9468" max="9468" width="8.85546875" style="35"/>
    <col min="9469" max="9469" width="14" style="35" customWidth="1"/>
    <col min="9470" max="9470" width="22.42578125" style="35" customWidth="1"/>
    <col min="9471" max="9608" width="80.7109375" style="35" customWidth="1"/>
    <col min="9609" max="9712" width="8.85546875" style="35"/>
    <col min="9713" max="9713" width="1.7109375" style="35" customWidth="1"/>
    <col min="9714" max="9714" width="11.28515625" style="35" customWidth="1"/>
    <col min="9715" max="9715" width="7.42578125" style="35" customWidth="1"/>
    <col min="9716" max="9717" width="7.28515625" style="35" customWidth="1"/>
    <col min="9718" max="9718" width="8.140625" style="35" customWidth="1"/>
    <col min="9719" max="9719" width="7.42578125" style="35" customWidth="1"/>
    <col min="9720" max="9720" width="7.28515625" style="35" customWidth="1"/>
    <col min="9721" max="9721" width="6.7109375" style="35" customWidth="1"/>
    <col min="9722" max="9722" width="7.28515625" style="35" customWidth="1"/>
    <col min="9723" max="9723" width="8.7109375" style="35" customWidth="1"/>
    <col min="9724" max="9724" width="8.85546875" style="35"/>
    <col min="9725" max="9725" width="14" style="35" customWidth="1"/>
    <col min="9726" max="9726" width="22.42578125" style="35" customWidth="1"/>
    <col min="9727" max="9864" width="80.7109375" style="35" customWidth="1"/>
    <col min="9865" max="9968" width="8.85546875" style="35"/>
    <col min="9969" max="9969" width="1.7109375" style="35" customWidth="1"/>
    <col min="9970" max="9970" width="11.28515625" style="35" customWidth="1"/>
    <col min="9971" max="9971" width="7.42578125" style="35" customWidth="1"/>
    <col min="9972" max="9973" width="7.28515625" style="35" customWidth="1"/>
    <col min="9974" max="9974" width="8.140625" style="35" customWidth="1"/>
    <col min="9975" max="9975" width="7.42578125" style="35" customWidth="1"/>
    <col min="9976" max="9976" width="7.28515625" style="35" customWidth="1"/>
    <col min="9977" max="9977" width="6.7109375" style="35" customWidth="1"/>
    <col min="9978" max="9978" width="7.28515625" style="35" customWidth="1"/>
    <col min="9979" max="9979" width="8.7109375" style="35" customWidth="1"/>
    <col min="9980" max="9980" width="8.85546875" style="35"/>
    <col min="9981" max="9981" width="14" style="35" customWidth="1"/>
    <col min="9982" max="9982" width="22.42578125" style="35" customWidth="1"/>
    <col min="9983" max="10120" width="80.7109375" style="35" customWidth="1"/>
    <col min="10121" max="10224" width="8.85546875" style="35"/>
    <col min="10225" max="10225" width="1.7109375" style="35" customWidth="1"/>
    <col min="10226" max="10226" width="11.28515625" style="35" customWidth="1"/>
    <col min="10227" max="10227" width="7.42578125" style="35" customWidth="1"/>
    <col min="10228" max="10229" width="7.28515625" style="35" customWidth="1"/>
    <col min="10230" max="10230" width="8.140625" style="35" customWidth="1"/>
    <col min="10231" max="10231" width="7.42578125" style="35" customWidth="1"/>
    <col min="10232" max="10232" width="7.28515625" style="35" customWidth="1"/>
    <col min="10233" max="10233" width="6.7109375" style="35" customWidth="1"/>
    <col min="10234" max="10234" width="7.28515625" style="35" customWidth="1"/>
    <col min="10235" max="10235" width="8.7109375" style="35" customWidth="1"/>
    <col min="10236" max="10236" width="8.85546875" style="35"/>
    <col min="10237" max="10237" width="14" style="35" customWidth="1"/>
    <col min="10238" max="10238" width="22.42578125" style="35" customWidth="1"/>
    <col min="10239" max="10376" width="80.7109375" style="35" customWidth="1"/>
    <col min="10377" max="10480" width="8.85546875" style="35"/>
    <col min="10481" max="10481" width="1.7109375" style="35" customWidth="1"/>
    <col min="10482" max="10482" width="11.28515625" style="35" customWidth="1"/>
    <col min="10483" max="10483" width="7.42578125" style="35" customWidth="1"/>
    <col min="10484" max="10485" width="7.28515625" style="35" customWidth="1"/>
    <col min="10486" max="10486" width="8.140625" style="35" customWidth="1"/>
    <col min="10487" max="10487" width="7.42578125" style="35" customWidth="1"/>
    <col min="10488" max="10488" width="7.28515625" style="35" customWidth="1"/>
    <col min="10489" max="10489" width="6.7109375" style="35" customWidth="1"/>
    <col min="10490" max="10490" width="7.28515625" style="35" customWidth="1"/>
    <col min="10491" max="10491" width="8.7109375" style="35" customWidth="1"/>
    <col min="10492" max="10492" width="8.85546875" style="35"/>
    <col min="10493" max="10493" width="14" style="35" customWidth="1"/>
    <col min="10494" max="10494" width="22.42578125" style="35" customWidth="1"/>
    <col min="10495" max="10632" width="80.7109375" style="35" customWidth="1"/>
    <col min="10633" max="10736" width="8.85546875" style="35"/>
    <col min="10737" max="10737" width="1.7109375" style="35" customWidth="1"/>
    <col min="10738" max="10738" width="11.28515625" style="35" customWidth="1"/>
    <col min="10739" max="10739" width="7.42578125" style="35" customWidth="1"/>
    <col min="10740" max="10741" width="7.28515625" style="35" customWidth="1"/>
    <col min="10742" max="10742" width="8.140625" style="35" customWidth="1"/>
    <col min="10743" max="10743" width="7.42578125" style="35" customWidth="1"/>
    <col min="10744" max="10744" width="7.28515625" style="35" customWidth="1"/>
    <col min="10745" max="10745" width="6.7109375" style="35" customWidth="1"/>
    <col min="10746" max="10746" width="7.28515625" style="35" customWidth="1"/>
    <col min="10747" max="10747" width="8.7109375" style="35" customWidth="1"/>
    <col min="10748" max="10748" width="8.85546875" style="35"/>
    <col min="10749" max="10749" width="14" style="35" customWidth="1"/>
    <col min="10750" max="10750" width="22.42578125" style="35" customWidth="1"/>
    <col min="10751" max="10888" width="80.7109375" style="35" customWidth="1"/>
    <col min="10889" max="10992" width="8.85546875" style="35"/>
    <col min="10993" max="10993" width="1.7109375" style="35" customWidth="1"/>
    <col min="10994" max="10994" width="11.28515625" style="35" customWidth="1"/>
    <col min="10995" max="10995" width="7.42578125" style="35" customWidth="1"/>
    <col min="10996" max="10997" width="7.28515625" style="35" customWidth="1"/>
    <col min="10998" max="10998" width="8.140625" style="35" customWidth="1"/>
    <col min="10999" max="10999" width="7.42578125" style="35" customWidth="1"/>
    <col min="11000" max="11000" width="7.28515625" style="35" customWidth="1"/>
    <col min="11001" max="11001" width="6.7109375" style="35" customWidth="1"/>
    <col min="11002" max="11002" width="7.28515625" style="35" customWidth="1"/>
    <col min="11003" max="11003" width="8.7109375" style="35" customWidth="1"/>
    <col min="11004" max="11004" width="8.85546875" style="35"/>
    <col min="11005" max="11005" width="14" style="35" customWidth="1"/>
    <col min="11006" max="11006" width="22.42578125" style="35" customWidth="1"/>
    <col min="11007" max="11144" width="80.7109375" style="35" customWidth="1"/>
    <col min="11145" max="11248" width="8.85546875" style="35"/>
    <col min="11249" max="11249" width="1.7109375" style="35" customWidth="1"/>
    <col min="11250" max="11250" width="11.28515625" style="35" customWidth="1"/>
    <col min="11251" max="11251" width="7.42578125" style="35" customWidth="1"/>
    <col min="11252" max="11253" width="7.28515625" style="35" customWidth="1"/>
    <col min="11254" max="11254" width="8.140625" style="35" customWidth="1"/>
    <col min="11255" max="11255" width="7.42578125" style="35" customWidth="1"/>
    <col min="11256" max="11256" width="7.28515625" style="35" customWidth="1"/>
    <col min="11257" max="11257" width="6.7109375" style="35" customWidth="1"/>
    <col min="11258" max="11258" width="7.28515625" style="35" customWidth="1"/>
    <col min="11259" max="11259" width="8.7109375" style="35" customWidth="1"/>
    <col min="11260" max="11260" width="8.85546875" style="35"/>
    <col min="11261" max="11261" width="14" style="35" customWidth="1"/>
    <col min="11262" max="11262" width="22.42578125" style="35" customWidth="1"/>
    <col min="11263" max="11400" width="80.7109375" style="35" customWidth="1"/>
    <col min="11401" max="11504" width="8.85546875" style="35"/>
    <col min="11505" max="11505" width="1.7109375" style="35" customWidth="1"/>
    <col min="11506" max="11506" width="11.28515625" style="35" customWidth="1"/>
    <col min="11507" max="11507" width="7.42578125" style="35" customWidth="1"/>
    <col min="11508" max="11509" width="7.28515625" style="35" customWidth="1"/>
    <col min="11510" max="11510" width="8.140625" style="35" customWidth="1"/>
    <col min="11511" max="11511" width="7.42578125" style="35" customWidth="1"/>
    <col min="11512" max="11512" width="7.28515625" style="35" customWidth="1"/>
    <col min="11513" max="11513" width="6.7109375" style="35" customWidth="1"/>
    <col min="11514" max="11514" width="7.28515625" style="35" customWidth="1"/>
    <col min="11515" max="11515" width="8.7109375" style="35" customWidth="1"/>
    <col min="11516" max="11516" width="8.85546875" style="35"/>
    <col min="11517" max="11517" width="14" style="35" customWidth="1"/>
    <col min="11518" max="11518" width="22.42578125" style="35" customWidth="1"/>
    <col min="11519" max="11656" width="80.7109375" style="35" customWidth="1"/>
    <col min="11657" max="11760" width="8.85546875" style="35"/>
    <col min="11761" max="11761" width="1.7109375" style="35" customWidth="1"/>
    <col min="11762" max="11762" width="11.28515625" style="35" customWidth="1"/>
    <col min="11763" max="11763" width="7.42578125" style="35" customWidth="1"/>
    <col min="11764" max="11765" width="7.28515625" style="35" customWidth="1"/>
    <col min="11766" max="11766" width="8.140625" style="35" customWidth="1"/>
    <col min="11767" max="11767" width="7.42578125" style="35" customWidth="1"/>
    <col min="11768" max="11768" width="7.28515625" style="35" customWidth="1"/>
    <col min="11769" max="11769" width="6.7109375" style="35" customWidth="1"/>
    <col min="11770" max="11770" width="7.28515625" style="35" customWidth="1"/>
    <col min="11771" max="11771" width="8.7109375" style="35" customWidth="1"/>
    <col min="11772" max="11772" width="8.85546875" style="35"/>
    <col min="11773" max="11773" width="14" style="35" customWidth="1"/>
    <col min="11774" max="11774" width="22.42578125" style="35" customWidth="1"/>
    <col min="11775" max="11912" width="80.7109375" style="35" customWidth="1"/>
    <col min="11913" max="12016" width="8.85546875" style="35"/>
    <col min="12017" max="12017" width="1.7109375" style="35" customWidth="1"/>
    <col min="12018" max="12018" width="11.28515625" style="35" customWidth="1"/>
    <col min="12019" max="12019" width="7.42578125" style="35" customWidth="1"/>
    <col min="12020" max="12021" width="7.28515625" style="35" customWidth="1"/>
    <col min="12022" max="12022" width="8.140625" style="35" customWidth="1"/>
    <col min="12023" max="12023" width="7.42578125" style="35" customWidth="1"/>
    <col min="12024" max="12024" width="7.28515625" style="35" customWidth="1"/>
    <col min="12025" max="12025" width="6.7109375" style="35" customWidth="1"/>
    <col min="12026" max="12026" width="7.28515625" style="35" customWidth="1"/>
    <col min="12027" max="12027" width="8.7109375" style="35" customWidth="1"/>
    <col min="12028" max="12028" width="8.85546875" style="35"/>
    <col min="12029" max="12029" width="14" style="35" customWidth="1"/>
    <col min="12030" max="12030" width="22.42578125" style="35" customWidth="1"/>
    <col min="12031" max="12168" width="80.7109375" style="35" customWidth="1"/>
    <col min="12169" max="12272" width="8.85546875" style="35"/>
    <col min="12273" max="12273" width="1.7109375" style="35" customWidth="1"/>
    <col min="12274" max="12274" width="11.28515625" style="35" customWidth="1"/>
    <col min="12275" max="12275" width="7.42578125" style="35" customWidth="1"/>
    <col min="12276" max="12277" width="7.28515625" style="35" customWidth="1"/>
    <col min="12278" max="12278" width="8.140625" style="35" customWidth="1"/>
    <col min="12279" max="12279" width="7.42578125" style="35" customWidth="1"/>
    <col min="12280" max="12280" width="7.28515625" style="35" customWidth="1"/>
    <col min="12281" max="12281" width="6.7109375" style="35" customWidth="1"/>
    <col min="12282" max="12282" width="7.28515625" style="35" customWidth="1"/>
    <col min="12283" max="12283" width="8.7109375" style="35" customWidth="1"/>
    <col min="12284" max="12284" width="8.85546875" style="35"/>
    <col min="12285" max="12285" width="14" style="35" customWidth="1"/>
    <col min="12286" max="12286" width="22.42578125" style="35" customWidth="1"/>
    <col min="12287" max="12424" width="80.7109375" style="35" customWidth="1"/>
    <col min="12425" max="12528" width="8.85546875" style="35"/>
    <col min="12529" max="12529" width="1.7109375" style="35" customWidth="1"/>
    <col min="12530" max="12530" width="11.28515625" style="35" customWidth="1"/>
    <col min="12531" max="12531" width="7.42578125" style="35" customWidth="1"/>
    <col min="12532" max="12533" width="7.28515625" style="35" customWidth="1"/>
    <col min="12534" max="12534" width="8.140625" style="35" customWidth="1"/>
    <col min="12535" max="12535" width="7.42578125" style="35" customWidth="1"/>
    <col min="12536" max="12536" width="7.28515625" style="35" customWidth="1"/>
    <col min="12537" max="12537" width="6.7109375" style="35" customWidth="1"/>
    <col min="12538" max="12538" width="7.28515625" style="35" customWidth="1"/>
    <col min="12539" max="12539" width="8.7109375" style="35" customWidth="1"/>
    <col min="12540" max="12540" width="8.85546875" style="35"/>
    <col min="12541" max="12541" width="14" style="35" customWidth="1"/>
    <col min="12542" max="12542" width="22.42578125" style="35" customWidth="1"/>
    <col min="12543" max="12680" width="80.7109375" style="35" customWidth="1"/>
    <col min="12681" max="12784" width="8.85546875" style="35"/>
    <col min="12785" max="12785" width="1.7109375" style="35" customWidth="1"/>
    <col min="12786" max="12786" width="11.28515625" style="35" customWidth="1"/>
    <col min="12787" max="12787" width="7.42578125" style="35" customWidth="1"/>
    <col min="12788" max="12789" width="7.28515625" style="35" customWidth="1"/>
    <col min="12790" max="12790" width="8.140625" style="35" customWidth="1"/>
    <col min="12791" max="12791" width="7.42578125" style="35" customWidth="1"/>
    <col min="12792" max="12792" width="7.28515625" style="35" customWidth="1"/>
    <col min="12793" max="12793" width="6.7109375" style="35" customWidth="1"/>
    <col min="12794" max="12794" width="7.28515625" style="35" customWidth="1"/>
    <col min="12795" max="12795" width="8.7109375" style="35" customWidth="1"/>
    <col min="12796" max="12796" width="8.85546875" style="35"/>
    <col min="12797" max="12797" width="14" style="35" customWidth="1"/>
    <col min="12798" max="12798" width="22.42578125" style="35" customWidth="1"/>
    <col min="12799" max="12936" width="80.7109375" style="35" customWidth="1"/>
    <col min="12937" max="13040" width="8.85546875" style="35"/>
    <col min="13041" max="13041" width="1.7109375" style="35" customWidth="1"/>
    <col min="13042" max="13042" width="11.28515625" style="35" customWidth="1"/>
    <col min="13043" max="13043" width="7.42578125" style="35" customWidth="1"/>
    <col min="13044" max="13045" width="7.28515625" style="35" customWidth="1"/>
    <col min="13046" max="13046" width="8.140625" style="35" customWidth="1"/>
    <col min="13047" max="13047" width="7.42578125" style="35" customWidth="1"/>
    <col min="13048" max="13048" width="7.28515625" style="35" customWidth="1"/>
    <col min="13049" max="13049" width="6.7109375" style="35" customWidth="1"/>
    <col min="13050" max="13050" width="7.28515625" style="35" customWidth="1"/>
    <col min="13051" max="13051" width="8.7109375" style="35" customWidth="1"/>
    <col min="13052" max="13052" width="8.85546875" style="35"/>
    <col min="13053" max="13053" width="14" style="35" customWidth="1"/>
    <col min="13054" max="13054" width="22.42578125" style="35" customWidth="1"/>
    <col min="13055" max="13192" width="80.7109375" style="35" customWidth="1"/>
    <col min="13193" max="13296" width="8.85546875" style="35"/>
    <col min="13297" max="13297" width="1.7109375" style="35" customWidth="1"/>
    <col min="13298" max="13298" width="11.28515625" style="35" customWidth="1"/>
    <col min="13299" max="13299" width="7.42578125" style="35" customWidth="1"/>
    <col min="13300" max="13301" width="7.28515625" style="35" customWidth="1"/>
    <col min="13302" max="13302" width="8.140625" style="35" customWidth="1"/>
    <col min="13303" max="13303" width="7.42578125" style="35" customWidth="1"/>
    <col min="13304" max="13304" width="7.28515625" style="35" customWidth="1"/>
    <col min="13305" max="13305" width="6.7109375" style="35" customWidth="1"/>
    <col min="13306" max="13306" width="7.28515625" style="35" customWidth="1"/>
    <col min="13307" max="13307" width="8.7109375" style="35" customWidth="1"/>
    <col min="13308" max="13308" width="8.85546875" style="35"/>
    <col min="13309" max="13309" width="14" style="35" customWidth="1"/>
    <col min="13310" max="13310" width="22.42578125" style="35" customWidth="1"/>
    <col min="13311" max="13448" width="80.7109375" style="35" customWidth="1"/>
    <col min="13449" max="13552" width="8.85546875" style="35"/>
    <col min="13553" max="13553" width="1.7109375" style="35" customWidth="1"/>
    <col min="13554" max="13554" width="11.28515625" style="35" customWidth="1"/>
    <col min="13555" max="13555" width="7.42578125" style="35" customWidth="1"/>
    <col min="13556" max="13557" width="7.28515625" style="35" customWidth="1"/>
    <col min="13558" max="13558" width="8.140625" style="35" customWidth="1"/>
    <col min="13559" max="13559" width="7.42578125" style="35" customWidth="1"/>
    <col min="13560" max="13560" width="7.28515625" style="35" customWidth="1"/>
    <col min="13561" max="13561" width="6.7109375" style="35" customWidth="1"/>
    <col min="13562" max="13562" width="7.28515625" style="35" customWidth="1"/>
    <col min="13563" max="13563" width="8.7109375" style="35" customWidth="1"/>
    <col min="13564" max="13564" width="8.85546875" style="35"/>
    <col min="13565" max="13565" width="14" style="35" customWidth="1"/>
    <col min="13566" max="13566" width="22.42578125" style="35" customWidth="1"/>
    <col min="13567" max="13704" width="80.7109375" style="35" customWidth="1"/>
    <col min="13705" max="13808" width="8.85546875" style="35"/>
    <col min="13809" max="13809" width="1.7109375" style="35" customWidth="1"/>
    <col min="13810" max="13810" width="11.28515625" style="35" customWidth="1"/>
    <col min="13811" max="13811" width="7.42578125" style="35" customWidth="1"/>
    <col min="13812" max="13813" width="7.28515625" style="35" customWidth="1"/>
    <col min="13814" max="13814" width="8.140625" style="35" customWidth="1"/>
    <col min="13815" max="13815" width="7.42578125" style="35" customWidth="1"/>
    <col min="13816" max="13816" width="7.28515625" style="35" customWidth="1"/>
    <col min="13817" max="13817" width="6.7109375" style="35" customWidth="1"/>
    <col min="13818" max="13818" width="7.28515625" style="35" customWidth="1"/>
    <col min="13819" max="13819" width="8.7109375" style="35" customWidth="1"/>
    <col min="13820" max="13820" width="8.85546875" style="35"/>
    <col min="13821" max="13821" width="14" style="35" customWidth="1"/>
    <col min="13822" max="13822" width="22.42578125" style="35" customWidth="1"/>
    <col min="13823" max="13960" width="80.7109375" style="35" customWidth="1"/>
    <col min="13961" max="14064" width="8.85546875" style="35"/>
    <col min="14065" max="14065" width="1.7109375" style="35" customWidth="1"/>
    <col min="14066" max="14066" width="11.28515625" style="35" customWidth="1"/>
    <col min="14067" max="14067" width="7.42578125" style="35" customWidth="1"/>
    <col min="14068" max="14069" width="7.28515625" style="35" customWidth="1"/>
    <col min="14070" max="14070" width="8.140625" style="35" customWidth="1"/>
    <col min="14071" max="14071" width="7.42578125" style="35" customWidth="1"/>
    <col min="14072" max="14072" width="7.28515625" style="35" customWidth="1"/>
    <col min="14073" max="14073" width="6.7109375" style="35" customWidth="1"/>
    <col min="14074" max="14074" width="7.28515625" style="35" customWidth="1"/>
    <col min="14075" max="14075" width="8.7109375" style="35" customWidth="1"/>
    <col min="14076" max="14076" width="8.85546875" style="35"/>
    <col min="14077" max="14077" width="14" style="35" customWidth="1"/>
    <col min="14078" max="14078" width="22.42578125" style="35" customWidth="1"/>
    <col min="14079" max="14216" width="80.7109375" style="35" customWidth="1"/>
    <col min="14217" max="14320" width="8.85546875" style="35"/>
    <col min="14321" max="14321" width="1.7109375" style="35" customWidth="1"/>
    <col min="14322" max="14322" width="11.28515625" style="35" customWidth="1"/>
    <col min="14323" max="14323" width="7.42578125" style="35" customWidth="1"/>
    <col min="14324" max="14325" width="7.28515625" style="35" customWidth="1"/>
    <col min="14326" max="14326" width="8.140625" style="35" customWidth="1"/>
    <col min="14327" max="14327" width="7.42578125" style="35" customWidth="1"/>
    <col min="14328" max="14328" width="7.28515625" style="35" customWidth="1"/>
    <col min="14329" max="14329" width="6.7109375" style="35" customWidth="1"/>
    <col min="14330" max="14330" width="7.28515625" style="35" customWidth="1"/>
    <col min="14331" max="14331" width="8.7109375" style="35" customWidth="1"/>
    <col min="14332" max="14332" width="8.85546875" style="35"/>
    <col min="14333" max="14333" width="14" style="35" customWidth="1"/>
    <col min="14334" max="14334" width="22.42578125" style="35" customWidth="1"/>
    <col min="14335" max="14472" width="80.7109375" style="35" customWidth="1"/>
    <col min="14473" max="14576" width="8.85546875" style="35"/>
    <col min="14577" max="14577" width="1.7109375" style="35" customWidth="1"/>
    <col min="14578" max="14578" width="11.28515625" style="35" customWidth="1"/>
    <col min="14579" max="14579" width="7.42578125" style="35" customWidth="1"/>
    <col min="14580" max="14581" width="7.28515625" style="35" customWidth="1"/>
    <col min="14582" max="14582" width="8.140625" style="35" customWidth="1"/>
    <col min="14583" max="14583" width="7.42578125" style="35" customWidth="1"/>
    <col min="14584" max="14584" width="7.28515625" style="35" customWidth="1"/>
    <col min="14585" max="14585" width="6.7109375" style="35" customWidth="1"/>
    <col min="14586" max="14586" width="7.28515625" style="35" customWidth="1"/>
    <col min="14587" max="14587" width="8.7109375" style="35" customWidth="1"/>
    <col min="14588" max="14588" width="8.85546875" style="35"/>
    <col min="14589" max="14589" width="14" style="35" customWidth="1"/>
    <col min="14590" max="14590" width="22.42578125" style="35" customWidth="1"/>
    <col min="14591" max="14728" width="80.7109375" style="35" customWidth="1"/>
    <col min="14729" max="14832" width="8.85546875" style="35"/>
    <col min="14833" max="14833" width="1.7109375" style="35" customWidth="1"/>
    <col min="14834" max="14834" width="11.28515625" style="35" customWidth="1"/>
    <col min="14835" max="14835" width="7.42578125" style="35" customWidth="1"/>
    <col min="14836" max="14837" width="7.28515625" style="35" customWidth="1"/>
    <col min="14838" max="14838" width="8.140625" style="35" customWidth="1"/>
    <col min="14839" max="14839" width="7.42578125" style="35" customWidth="1"/>
    <col min="14840" max="14840" width="7.28515625" style="35" customWidth="1"/>
    <col min="14841" max="14841" width="6.7109375" style="35" customWidth="1"/>
    <col min="14842" max="14842" width="7.28515625" style="35" customWidth="1"/>
    <col min="14843" max="14843" width="8.7109375" style="35" customWidth="1"/>
    <col min="14844" max="14844" width="8.85546875" style="35"/>
    <col min="14845" max="14845" width="14" style="35" customWidth="1"/>
    <col min="14846" max="14846" width="22.42578125" style="35" customWidth="1"/>
    <col min="14847" max="14984" width="80.7109375" style="35" customWidth="1"/>
    <col min="14985" max="15088" width="8.85546875" style="35"/>
    <col min="15089" max="15089" width="1.7109375" style="35" customWidth="1"/>
    <col min="15090" max="15090" width="11.28515625" style="35" customWidth="1"/>
    <col min="15091" max="15091" width="7.42578125" style="35" customWidth="1"/>
    <col min="15092" max="15093" width="7.28515625" style="35" customWidth="1"/>
    <col min="15094" max="15094" width="8.140625" style="35" customWidth="1"/>
    <col min="15095" max="15095" width="7.42578125" style="35" customWidth="1"/>
    <col min="15096" max="15096" width="7.28515625" style="35" customWidth="1"/>
    <col min="15097" max="15097" width="6.7109375" style="35" customWidth="1"/>
    <col min="15098" max="15098" width="7.28515625" style="35" customWidth="1"/>
    <col min="15099" max="15099" width="8.7109375" style="35" customWidth="1"/>
    <col min="15100" max="15100" width="8.85546875" style="35"/>
    <col min="15101" max="15101" width="14" style="35" customWidth="1"/>
    <col min="15102" max="15102" width="22.42578125" style="35" customWidth="1"/>
    <col min="15103" max="15240" width="80.7109375" style="35" customWidth="1"/>
    <col min="15241" max="15344" width="8.85546875" style="35"/>
    <col min="15345" max="15345" width="1.7109375" style="35" customWidth="1"/>
    <col min="15346" max="15346" width="11.28515625" style="35" customWidth="1"/>
    <col min="15347" max="15347" width="7.42578125" style="35" customWidth="1"/>
    <col min="15348" max="15349" width="7.28515625" style="35" customWidth="1"/>
    <col min="15350" max="15350" width="8.140625" style="35" customWidth="1"/>
    <col min="15351" max="15351" width="7.42578125" style="35" customWidth="1"/>
    <col min="15352" max="15352" width="7.28515625" style="35" customWidth="1"/>
    <col min="15353" max="15353" width="6.7109375" style="35" customWidth="1"/>
    <col min="15354" max="15354" width="7.28515625" style="35" customWidth="1"/>
    <col min="15355" max="15355" width="8.7109375" style="35" customWidth="1"/>
    <col min="15356" max="15356" width="8.85546875" style="35"/>
    <col min="15357" max="15357" width="14" style="35" customWidth="1"/>
    <col min="15358" max="15358" width="22.42578125" style="35" customWidth="1"/>
    <col min="15359" max="15496" width="80.7109375" style="35" customWidth="1"/>
    <col min="15497" max="15600" width="8.85546875" style="35"/>
    <col min="15601" max="15601" width="1.7109375" style="35" customWidth="1"/>
    <col min="15602" max="15602" width="11.28515625" style="35" customWidth="1"/>
    <col min="15603" max="15603" width="7.42578125" style="35" customWidth="1"/>
    <col min="15604" max="15605" width="7.28515625" style="35" customWidth="1"/>
    <col min="15606" max="15606" width="8.140625" style="35" customWidth="1"/>
    <col min="15607" max="15607" width="7.42578125" style="35" customWidth="1"/>
    <col min="15608" max="15608" width="7.28515625" style="35" customWidth="1"/>
    <col min="15609" max="15609" width="6.7109375" style="35" customWidth="1"/>
    <col min="15610" max="15610" width="7.28515625" style="35" customWidth="1"/>
    <col min="15611" max="15611" width="8.7109375" style="35" customWidth="1"/>
    <col min="15612" max="15612" width="8.85546875" style="35"/>
    <col min="15613" max="15613" width="14" style="35" customWidth="1"/>
    <col min="15614" max="15614" width="22.42578125" style="35" customWidth="1"/>
    <col min="15615" max="15752" width="80.7109375" style="35" customWidth="1"/>
    <col min="15753" max="15856" width="8.85546875" style="35"/>
    <col min="15857" max="15857" width="1.7109375" style="35" customWidth="1"/>
    <col min="15858" max="15858" width="11.28515625" style="35" customWidth="1"/>
    <col min="15859" max="15859" width="7.42578125" style="35" customWidth="1"/>
    <col min="15860" max="15861" width="7.28515625" style="35" customWidth="1"/>
    <col min="15862" max="15862" width="8.140625" style="35" customWidth="1"/>
    <col min="15863" max="15863" width="7.42578125" style="35" customWidth="1"/>
    <col min="15864" max="15864" width="7.28515625" style="35" customWidth="1"/>
    <col min="15865" max="15865" width="6.7109375" style="35" customWidth="1"/>
    <col min="15866" max="15866" width="7.28515625" style="35" customWidth="1"/>
    <col min="15867" max="15867" width="8.7109375" style="35" customWidth="1"/>
    <col min="15868" max="15868" width="8.85546875" style="35"/>
    <col min="15869" max="15869" width="14" style="35" customWidth="1"/>
    <col min="15870" max="15870" width="22.42578125" style="35" customWidth="1"/>
    <col min="15871" max="16008" width="80.7109375" style="35" customWidth="1"/>
    <col min="16009" max="16112" width="8.85546875" style="35"/>
    <col min="16113" max="16113" width="1.7109375" style="35" customWidth="1"/>
    <col min="16114" max="16114" width="11.28515625" style="35" customWidth="1"/>
    <col min="16115" max="16115" width="7.42578125" style="35" customWidth="1"/>
    <col min="16116" max="16117" width="7.28515625" style="35" customWidth="1"/>
    <col min="16118" max="16118" width="8.140625" style="35" customWidth="1"/>
    <col min="16119" max="16119" width="7.42578125" style="35" customWidth="1"/>
    <col min="16120" max="16120" width="7.28515625" style="35" customWidth="1"/>
    <col min="16121" max="16121" width="6.7109375" style="35" customWidth="1"/>
    <col min="16122" max="16122" width="7.28515625" style="35" customWidth="1"/>
    <col min="16123" max="16123" width="8.7109375" style="35" customWidth="1"/>
    <col min="16124" max="16124" width="8.85546875" style="35"/>
    <col min="16125" max="16125" width="14" style="35" customWidth="1"/>
    <col min="16126" max="16126" width="22.42578125" style="35" customWidth="1"/>
    <col min="16127" max="16264" width="80.7109375" style="35" customWidth="1"/>
    <col min="16265" max="16382" width="8.85546875" style="35"/>
    <col min="16383" max="16384" width="9.140625" style="35" customWidth="1"/>
  </cols>
  <sheetData>
    <row r="1" spans="1:14" ht="39.950000000000003" customHeight="1"/>
    <row r="2" spans="1:14" s="9" customFormat="1" ht="20.85" customHeight="1">
      <c r="B2" s="987" t="s">
        <v>1590</v>
      </c>
      <c r="C2" s="987"/>
      <c r="D2" s="987"/>
      <c r="E2" s="987"/>
      <c r="F2" s="987"/>
      <c r="G2" s="987"/>
      <c r="H2" s="987"/>
      <c r="I2" s="987"/>
      <c r="J2" s="987"/>
      <c r="K2" s="987"/>
      <c r="L2" s="987"/>
      <c r="M2" s="987"/>
      <c r="N2" s="987"/>
    </row>
    <row r="3" spans="1:14" ht="14.25" customHeight="1">
      <c r="A3" s="34"/>
      <c r="B3" s="1002" t="s">
        <v>1460</v>
      </c>
      <c r="C3" s="1129" t="s">
        <v>1461</v>
      </c>
      <c r="D3" s="1132"/>
      <c r="E3" s="1132"/>
      <c r="F3" s="1132"/>
      <c r="G3" s="1132"/>
      <c r="H3" s="1132"/>
      <c r="I3" s="1132"/>
      <c r="J3" s="1132"/>
      <c r="K3" s="1132"/>
      <c r="L3" s="1132"/>
      <c r="M3" s="960" t="s">
        <v>1462</v>
      </c>
      <c r="N3" s="1133" t="s">
        <v>1582</v>
      </c>
    </row>
    <row r="4" spans="1:14" ht="25.5">
      <c r="B4" s="1003"/>
      <c r="C4" s="1130"/>
      <c r="D4" s="138" t="s">
        <v>355</v>
      </c>
      <c r="E4" s="138" t="s">
        <v>356</v>
      </c>
      <c r="F4" s="138" t="s">
        <v>1583</v>
      </c>
      <c r="G4" s="138" t="s">
        <v>1584</v>
      </c>
      <c r="H4" s="138" t="s">
        <v>1585</v>
      </c>
      <c r="I4" s="138" t="s">
        <v>1586</v>
      </c>
      <c r="J4" s="138" t="s">
        <v>1587</v>
      </c>
      <c r="K4" s="138" t="s">
        <v>1588</v>
      </c>
      <c r="L4" s="138" t="s">
        <v>1589</v>
      </c>
      <c r="M4" s="961"/>
      <c r="N4" s="1134"/>
    </row>
    <row r="5" spans="1:14" ht="14.25" customHeight="1">
      <c r="B5" s="1004"/>
      <c r="C5" s="1131"/>
      <c r="D5" s="617" t="s">
        <v>1445</v>
      </c>
      <c r="E5" s="617" t="s">
        <v>1446</v>
      </c>
      <c r="F5" s="617" t="s">
        <v>1445</v>
      </c>
      <c r="G5" s="617" t="s">
        <v>1447</v>
      </c>
      <c r="H5" s="617" t="s">
        <v>1447</v>
      </c>
      <c r="I5" s="617" t="s">
        <v>357</v>
      </c>
      <c r="J5" s="617" t="s">
        <v>357</v>
      </c>
      <c r="K5" s="617" t="s">
        <v>1448</v>
      </c>
      <c r="L5" s="617" t="s">
        <v>1449</v>
      </c>
      <c r="M5" s="962"/>
      <c r="N5" s="625">
        <f>'DISCOUNT CARD'!J22</f>
        <v>0</v>
      </c>
    </row>
    <row r="6" spans="1:14" s="9" customFormat="1" ht="14.25" customHeight="1" thickBot="1">
      <c r="A6" s="36"/>
      <c r="B6" s="71"/>
      <c r="C6" s="71"/>
      <c r="D6" s="71"/>
      <c r="E6" s="71"/>
      <c r="F6" s="71"/>
      <c r="G6" s="71"/>
      <c r="H6" s="71"/>
      <c r="I6" s="71"/>
      <c r="J6" s="71"/>
      <c r="K6" s="71"/>
      <c r="L6" s="71"/>
      <c r="M6" s="71"/>
      <c r="N6" s="71"/>
    </row>
    <row r="7" spans="1:14" s="9" customFormat="1" ht="14.25" customHeight="1">
      <c r="A7" s="36"/>
      <c r="B7" s="72"/>
      <c r="C7" s="73"/>
      <c r="D7" s="73"/>
      <c r="E7" s="73"/>
      <c r="F7" s="73"/>
      <c r="G7" s="73"/>
      <c r="H7" s="73"/>
      <c r="I7" s="73"/>
      <c r="J7" s="73"/>
      <c r="K7" s="73"/>
      <c r="L7" s="73"/>
      <c r="M7" s="73"/>
      <c r="N7" s="74"/>
    </row>
    <row r="8" spans="1:14" s="9" customFormat="1" ht="14.25" customHeight="1">
      <c r="A8" s="36"/>
      <c r="B8" s="87"/>
      <c r="C8" s="88"/>
      <c r="D8" s="88"/>
      <c r="E8" s="88"/>
      <c r="F8" s="88"/>
      <c r="G8" s="88"/>
      <c r="H8" s="88"/>
      <c r="I8" s="88"/>
      <c r="J8" s="88"/>
      <c r="K8" s="88"/>
      <c r="L8" s="88"/>
      <c r="M8" s="88"/>
      <c r="N8" s="89"/>
    </row>
    <row r="9" spans="1:14" ht="14.25" customHeight="1">
      <c r="B9" s="75" t="s">
        <v>2456</v>
      </c>
      <c r="C9" s="139" t="s">
        <v>1017</v>
      </c>
      <c r="D9" s="140">
        <v>12</v>
      </c>
      <c r="E9" s="140">
        <v>16</v>
      </c>
      <c r="F9" s="140">
        <f>(E9-D9)/2</f>
        <v>2</v>
      </c>
      <c r="G9" s="140">
        <v>7</v>
      </c>
      <c r="H9" s="140">
        <v>22</v>
      </c>
      <c r="I9" s="141">
        <v>6</v>
      </c>
      <c r="J9" s="141">
        <v>2.5</v>
      </c>
      <c r="K9" s="141"/>
      <c r="L9" s="141">
        <v>3.75</v>
      </c>
      <c r="M9" s="473" t="s">
        <v>1459</v>
      </c>
      <c r="N9" s="474" t="s">
        <v>1459</v>
      </c>
    </row>
    <row r="10" spans="1:14" ht="14.25" customHeight="1">
      <c r="B10" s="75"/>
      <c r="C10" s="139" t="s">
        <v>1018</v>
      </c>
      <c r="D10" s="140">
        <v>13</v>
      </c>
      <c r="E10" s="140">
        <v>16</v>
      </c>
      <c r="F10" s="140">
        <f t="shared" ref="F10:F19" si="0">(E10-D10)/2</f>
        <v>1.5</v>
      </c>
      <c r="G10" s="140">
        <v>7</v>
      </c>
      <c r="H10" s="140">
        <v>22</v>
      </c>
      <c r="I10" s="141">
        <v>6</v>
      </c>
      <c r="J10" s="141">
        <v>2.5</v>
      </c>
      <c r="K10" s="141"/>
      <c r="L10" s="141">
        <v>3.75</v>
      </c>
      <c r="M10" s="473" t="s">
        <v>1459</v>
      </c>
      <c r="N10" s="474" t="s">
        <v>1459</v>
      </c>
    </row>
    <row r="11" spans="1:14" ht="14.25" customHeight="1">
      <c r="B11" s="75"/>
      <c r="C11" s="139" t="s">
        <v>1019</v>
      </c>
      <c r="D11" s="140">
        <v>16</v>
      </c>
      <c r="E11" s="140">
        <v>20</v>
      </c>
      <c r="F11" s="140">
        <f t="shared" si="0"/>
        <v>2</v>
      </c>
      <c r="G11" s="140">
        <v>7</v>
      </c>
      <c r="H11" s="140">
        <v>22</v>
      </c>
      <c r="I11" s="141">
        <v>7</v>
      </c>
      <c r="J11" s="141">
        <v>4</v>
      </c>
      <c r="K11" s="141"/>
      <c r="L11" s="141">
        <v>5</v>
      </c>
      <c r="M11" s="473" t="s">
        <v>1459</v>
      </c>
      <c r="N11" s="474" t="s">
        <v>1459</v>
      </c>
    </row>
    <row r="12" spans="1:14" ht="14.25" customHeight="1">
      <c r="B12" s="75"/>
      <c r="C12" s="139" t="s">
        <v>1020</v>
      </c>
      <c r="D12" s="140">
        <v>20</v>
      </c>
      <c r="E12" s="140">
        <v>25</v>
      </c>
      <c r="F12" s="140">
        <f t="shared" si="0"/>
        <v>2.5</v>
      </c>
      <c r="G12" s="140">
        <v>7</v>
      </c>
      <c r="H12" s="140">
        <v>22</v>
      </c>
      <c r="I12" s="141">
        <v>7.5</v>
      </c>
      <c r="J12" s="141">
        <v>4.4000000000000004</v>
      </c>
      <c r="K12" s="141"/>
      <c r="L12" s="141">
        <v>7.5</v>
      </c>
      <c r="M12" s="473" t="s">
        <v>1459</v>
      </c>
      <c r="N12" s="474" t="s">
        <v>1459</v>
      </c>
    </row>
    <row r="13" spans="1:14" ht="14.25" customHeight="1">
      <c r="B13" s="75"/>
      <c r="C13" s="139" t="s">
        <v>1021</v>
      </c>
      <c r="D13" s="140">
        <v>26</v>
      </c>
      <c r="E13" s="140">
        <v>32</v>
      </c>
      <c r="F13" s="140">
        <f t="shared" si="0"/>
        <v>3</v>
      </c>
      <c r="G13" s="140">
        <v>5</v>
      </c>
      <c r="H13" s="140">
        <v>16</v>
      </c>
      <c r="I13" s="141">
        <v>9</v>
      </c>
      <c r="J13" s="141">
        <v>5.5</v>
      </c>
      <c r="K13" s="141"/>
      <c r="L13" s="141">
        <v>8.5</v>
      </c>
      <c r="M13" s="473" t="s">
        <v>1459</v>
      </c>
      <c r="N13" s="474" t="s">
        <v>1459</v>
      </c>
    </row>
    <row r="14" spans="1:14" ht="14.25" customHeight="1">
      <c r="B14" s="75"/>
      <c r="C14" s="139" t="s">
        <v>1022</v>
      </c>
      <c r="D14" s="140">
        <v>34</v>
      </c>
      <c r="E14" s="140">
        <v>40</v>
      </c>
      <c r="F14" s="140">
        <f t="shared" si="0"/>
        <v>3</v>
      </c>
      <c r="G14" s="140">
        <v>5</v>
      </c>
      <c r="H14" s="140">
        <v>16</v>
      </c>
      <c r="I14" s="141">
        <v>9</v>
      </c>
      <c r="J14" s="141">
        <v>6</v>
      </c>
      <c r="K14" s="141"/>
      <c r="L14" s="141">
        <v>12</v>
      </c>
      <c r="M14" s="473" t="s">
        <v>1459</v>
      </c>
      <c r="N14" s="474" t="s">
        <v>1459</v>
      </c>
    </row>
    <row r="15" spans="1:14" ht="14.25" customHeight="1">
      <c r="B15" s="75"/>
      <c r="C15" s="139" t="s">
        <v>1023</v>
      </c>
      <c r="D15" s="140">
        <v>42</v>
      </c>
      <c r="E15" s="140">
        <v>50</v>
      </c>
      <c r="F15" s="140">
        <f t="shared" si="0"/>
        <v>4</v>
      </c>
      <c r="G15" s="140">
        <v>5</v>
      </c>
      <c r="H15" s="140">
        <v>16</v>
      </c>
      <c r="I15" s="141">
        <v>9.5</v>
      </c>
      <c r="J15" s="141">
        <v>6</v>
      </c>
      <c r="K15" s="141">
        <v>25</v>
      </c>
      <c r="L15" s="141">
        <v>18</v>
      </c>
      <c r="M15" s="473" t="s">
        <v>1459</v>
      </c>
      <c r="N15" s="474" t="s">
        <v>1459</v>
      </c>
    </row>
    <row r="16" spans="1:14" ht="14.25" customHeight="1">
      <c r="B16" s="75"/>
      <c r="C16" s="139" t="s">
        <v>1024</v>
      </c>
      <c r="D16" s="140">
        <v>43</v>
      </c>
      <c r="E16" s="140">
        <v>50</v>
      </c>
      <c r="F16" s="140">
        <f t="shared" si="0"/>
        <v>3.5</v>
      </c>
      <c r="G16" s="140">
        <v>5</v>
      </c>
      <c r="H16" s="140">
        <v>16</v>
      </c>
      <c r="I16" s="141">
        <v>10</v>
      </c>
      <c r="J16" s="141">
        <v>6</v>
      </c>
      <c r="K16" s="141"/>
      <c r="L16" s="141">
        <v>18</v>
      </c>
      <c r="M16" s="473" t="s">
        <v>1459</v>
      </c>
      <c r="N16" s="474" t="s">
        <v>1459</v>
      </c>
    </row>
    <row r="17" spans="2:14" ht="14.25" customHeight="1">
      <c r="B17" s="75"/>
      <c r="C17" s="139" t="s">
        <v>1025</v>
      </c>
      <c r="D17" s="140">
        <v>55</v>
      </c>
      <c r="E17" s="140">
        <v>63</v>
      </c>
      <c r="F17" s="140">
        <f t="shared" si="0"/>
        <v>4</v>
      </c>
      <c r="G17" s="140">
        <v>5</v>
      </c>
      <c r="H17" s="140">
        <v>16</v>
      </c>
      <c r="I17" s="141">
        <v>10.5</v>
      </c>
      <c r="J17" s="141">
        <v>6.3</v>
      </c>
      <c r="K17" s="141"/>
      <c r="L17" s="141">
        <v>25</v>
      </c>
      <c r="M17" s="473" t="s">
        <v>1459</v>
      </c>
      <c r="N17" s="474" t="s">
        <v>1459</v>
      </c>
    </row>
    <row r="18" spans="2:14" ht="14.25" customHeight="1">
      <c r="B18" s="75"/>
      <c r="C18" s="139" t="s">
        <v>1026</v>
      </c>
      <c r="D18" s="140">
        <v>63</v>
      </c>
      <c r="E18" s="140">
        <v>75</v>
      </c>
      <c r="F18" s="140">
        <f t="shared" si="0"/>
        <v>6</v>
      </c>
      <c r="G18" s="140">
        <v>4</v>
      </c>
      <c r="H18" s="140">
        <v>12.5</v>
      </c>
      <c r="I18" s="141">
        <v>11.5</v>
      </c>
      <c r="J18" s="141">
        <v>7</v>
      </c>
      <c r="K18" s="141"/>
      <c r="L18" s="141">
        <v>35</v>
      </c>
      <c r="M18" s="473" t="s">
        <v>1459</v>
      </c>
      <c r="N18" s="474" t="s">
        <v>1459</v>
      </c>
    </row>
    <row r="19" spans="2:14" ht="14.25" customHeight="1">
      <c r="B19" s="75"/>
      <c r="C19" s="139" t="s">
        <v>1027</v>
      </c>
      <c r="D19" s="140">
        <v>80</v>
      </c>
      <c r="E19" s="140">
        <v>90</v>
      </c>
      <c r="F19" s="140">
        <f t="shared" si="0"/>
        <v>5</v>
      </c>
      <c r="G19" s="140">
        <v>4</v>
      </c>
      <c r="H19" s="140">
        <v>12.5</v>
      </c>
      <c r="I19" s="141">
        <v>13</v>
      </c>
      <c r="J19" s="141">
        <v>7.5</v>
      </c>
      <c r="K19" s="141"/>
      <c r="L19" s="141">
        <v>45</v>
      </c>
      <c r="M19" s="473" t="s">
        <v>1459</v>
      </c>
      <c r="N19" s="474" t="s">
        <v>1459</v>
      </c>
    </row>
    <row r="20" spans="2:14" ht="14.25" customHeight="1">
      <c r="B20" s="75"/>
      <c r="C20" s="139" t="s">
        <v>1028</v>
      </c>
      <c r="D20" s="140">
        <v>100</v>
      </c>
      <c r="E20" s="140">
        <v>110</v>
      </c>
      <c r="F20" s="140">
        <f>(E20-D20)/2</f>
        <v>5</v>
      </c>
      <c r="G20" s="140">
        <v>3</v>
      </c>
      <c r="H20" s="140">
        <v>9.5</v>
      </c>
      <c r="I20" s="141">
        <v>14</v>
      </c>
      <c r="J20" s="141">
        <v>7.5</v>
      </c>
      <c r="K20" s="141"/>
      <c r="L20" s="141">
        <v>55</v>
      </c>
      <c r="M20" s="473" t="s">
        <v>1459</v>
      </c>
      <c r="N20" s="474" t="s">
        <v>1459</v>
      </c>
    </row>
    <row r="21" spans="2:14" ht="14.25" customHeight="1">
      <c r="B21" s="75"/>
      <c r="C21" s="139" t="s">
        <v>1029</v>
      </c>
      <c r="D21" s="140">
        <v>125</v>
      </c>
      <c r="E21" s="140" t="s">
        <v>15</v>
      </c>
      <c r="F21" s="140" t="s">
        <v>15</v>
      </c>
      <c r="G21" s="140">
        <v>3</v>
      </c>
      <c r="H21" s="140">
        <v>9.5</v>
      </c>
      <c r="I21" s="141">
        <v>14</v>
      </c>
      <c r="J21" s="141">
        <v>7.5</v>
      </c>
      <c r="K21" s="141"/>
      <c r="L21" s="141">
        <v>55</v>
      </c>
      <c r="M21" s="473" t="s">
        <v>1459</v>
      </c>
      <c r="N21" s="474" t="s">
        <v>1459</v>
      </c>
    </row>
    <row r="22" spans="2:14" ht="14.25" customHeight="1">
      <c r="B22" s="75"/>
      <c r="C22" s="76"/>
      <c r="D22" s="77"/>
      <c r="E22" s="77"/>
      <c r="F22" s="77"/>
      <c r="G22" s="77"/>
      <c r="H22" s="77"/>
      <c r="I22" s="78"/>
      <c r="J22" s="78"/>
      <c r="K22" s="78"/>
      <c r="L22" s="78"/>
      <c r="M22" s="79"/>
      <c r="N22" s="80"/>
    </row>
    <row r="23" spans="2:14" ht="14.25" customHeight="1" thickBot="1">
      <c r="B23" s="81"/>
      <c r="C23" s="82"/>
      <c r="D23" s="83"/>
      <c r="E23" s="83"/>
      <c r="F23" s="83"/>
      <c r="G23" s="83"/>
      <c r="H23" s="83"/>
      <c r="I23" s="84"/>
      <c r="J23" s="84"/>
      <c r="K23" s="84"/>
      <c r="L23" s="84"/>
      <c r="M23" s="85"/>
      <c r="N23" s="86"/>
    </row>
    <row r="24" spans="2:14" ht="14.25" customHeight="1" thickBot="1">
      <c r="B24" s="78"/>
      <c r="C24" s="76"/>
      <c r="D24" s="77"/>
      <c r="E24" s="77"/>
      <c r="F24" s="77"/>
      <c r="G24" s="77"/>
      <c r="H24" s="77"/>
      <c r="I24" s="78"/>
      <c r="J24" s="78"/>
      <c r="K24" s="78"/>
      <c r="L24" s="78"/>
      <c r="M24" s="79"/>
      <c r="N24" s="884"/>
    </row>
    <row r="25" spans="2:14" ht="14.25" customHeight="1">
      <c r="B25" s="72"/>
      <c r="C25" s="73"/>
      <c r="D25" s="73"/>
      <c r="E25" s="73"/>
      <c r="F25" s="73"/>
      <c r="G25" s="73"/>
      <c r="H25" s="73"/>
      <c r="I25" s="73"/>
      <c r="J25" s="73"/>
      <c r="K25" s="73"/>
      <c r="L25" s="73"/>
      <c r="M25" s="73"/>
      <c r="N25" s="74"/>
    </row>
    <row r="26" spans="2:14" ht="14.25" customHeight="1">
      <c r="B26" s="87" t="s">
        <v>2423</v>
      </c>
      <c r="C26" s="88"/>
      <c r="D26" s="88"/>
      <c r="E26" s="88"/>
      <c r="F26" s="88"/>
      <c r="G26" s="88"/>
      <c r="H26" s="88"/>
      <c r="I26" s="88"/>
      <c r="J26" s="88"/>
      <c r="K26" s="88"/>
      <c r="L26" s="88"/>
      <c r="M26" s="88"/>
      <c r="N26" s="89"/>
    </row>
    <row r="27" spans="2:14" ht="14.25" customHeight="1">
      <c r="B27" s="87"/>
      <c r="C27" s="88"/>
      <c r="D27" s="88"/>
      <c r="E27" s="88"/>
      <c r="F27" s="88"/>
      <c r="G27" s="88"/>
      <c r="H27" s="88"/>
      <c r="I27" s="88"/>
      <c r="J27" s="88"/>
      <c r="K27" s="88"/>
      <c r="L27" s="88"/>
      <c r="M27" s="88"/>
      <c r="N27" s="89"/>
    </row>
    <row r="28" spans="2:14" ht="14.25" customHeight="1">
      <c r="B28" s="885"/>
      <c r="C28" s="139" t="s">
        <v>2424</v>
      </c>
      <c r="D28" s="140">
        <v>42</v>
      </c>
      <c r="E28" s="140">
        <v>50</v>
      </c>
      <c r="F28" s="140"/>
      <c r="G28" s="140">
        <v>5</v>
      </c>
      <c r="H28" s="140">
        <v>15</v>
      </c>
      <c r="I28" s="141"/>
      <c r="J28" s="141"/>
      <c r="K28" s="141">
        <v>25</v>
      </c>
      <c r="L28" s="141">
        <v>20</v>
      </c>
      <c r="M28" s="473" t="s">
        <v>1459</v>
      </c>
      <c r="N28" s="474" t="s">
        <v>1459</v>
      </c>
    </row>
    <row r="29" spans="2:14" ht="14.25" customHeight="1">
      <c r="B29" s="75"/>
      <c r="C29" s="139" t="s">
        <v>2425</v>
      </c>
      <c r="D29" s="140">
        <v>55</v>
      </c>
      <c r="E29" s="140">
        <v>63</v>
      </c>
      <c r="F29" s="140"/>
      <c r="G29" s="140">
        <v>5</v>
      </c>
      <c r="H29" s="140">
        <v>15</v>
      </c>
      <c r="I29" s="141"/>
      <c r="J29" s="141"/>
      <c r="K29" s="141">
        <v>25</v>
      </c>
      <c r="L29" s="141">
        <v>28</v>
      </c>
      <c r="M29" s="473" t="s">
        <v>1459</v>
      </c>
      <c r="N29" s="474" t="s">
        <v>1459</v>
      </c>
    </row>
    <row r="30" spans="2:14" ht="14.25" customHeight="1">
      <c r="B30" s="75"/>
      <c r="C30" s="76"/>
      <c r="D30" s="77"/>
      <c r="E30" s="77"/>
      <c r="F30" s="77"/>
      <c r="G30" s="77"/>
      <c r="H30" s="77"/>
      <c r="I30" s="78"/>
      <c r="J30" s="78"/>
      <c r="K30" s="78"/>
      <c r="L30" s="78"/>
      <c r="M30" s="95"/>
      <c r="N30" s="94"/>
    </row>
    <row r="31" spans="2:14" ht="14.25" customHeight="1">
      <c r="B31" s="75"/>
      <c r="C31" s="78"/>
      <c r="D31" s="78"/>
      <c r="E31" s="78"/>
      <c r="F31" s="78"/>
      <c r="G31" s="78"/>
      <c r="H31" s="78"/>
      <c r="I31" s="78"/>
      <c r="J31" s="78"/>
      <c r="K31" s="78"/>
      <c r="L31" s="78"/>
      <c r="M31" s="78"/>
      <c r="N31" s="886"/>
    </row>
    <row r="32" spans="2:14" ht="14.25" customHeight="1" thickBot="1">
      <c r="B32" s="81"/>
      <c r="C32" s="84"/>
      <c r="D32" s="84"/>
      <c r="E32" s="84"/>
      <c r="F32" s="84"/>
      <c r="G32" s="84"/>
      <c r="H32" s="84"/>
      <c r="I32" s="84"/>
      <c r="J32" s="84"/>
      <c r="K32" s="84"/>
      <c r="L32" s="84"/>
      <c r="M32" s="84"/>
      <c r="N32" s="887"/>
    </row>
    <row r="33" spans="2:14" ht="14.25" customHeight="1">
      <c r="B33" s="78"/>
      <c r="C33" s="78"/>
      <c r="D33" s="78"/>
      <c r="E33" s="78"/>
      <c r="F33" s="78"/>
      <c r="G33" s="78"/>
      <c r="H33" s="78"/>
      <c r="I33" s="78"/>
      <c r="J33" s="78"/>
      <c r="K33" s="78"/>
      <c r="L33" s="78"/>
      <c r="M33" s="78"/>
      <c r="N33" s="78"/>
    </row>
    <row r="34" spans="2:14" ht="14.25" customHeight="1">
      <c r="B34" s="78"/>
      <c r="C34" s="78"/>
      <c r="D34" s="78"/>
      <c r="E34" s="78"/>
      <c r="F34" s="78"/>
      <c r="G34" s="78"/>
      <c r="H34" s="78"/>
      <c r="I34" s="78"/>
      <c r="J34" s="78"/>
      <c r="K34" s="78"/>
      <c r="L34" s="78"/>
      <c r="M34" s="78"/>
      <c r="N34" s="78"/>
    </row>
    <row r="35" spans="2:14" ht="14.25" customHeight="1">
      <c r="B35" s="78"/>
      <c r="C35" s="78"/>
      <c r="D35" s="78"/>
      <c r="E35" s="78"/>
      <c r="F35" s="78"/>
      <c r="G35" s="78"/>
      <c r="H35" s="78"/>
      <c r="I35" s="78"/>
      <c r="J35" s="78"/>
      <c r="K35" s="78"/>
      <c r="L35" s="78"/>
      <c r="M35" s="78"/>
      <c r="N35" s="78"/>
    </row>
    <row r="36" spans="2:14" ht="14.25" customHeight="1">
      <c r="B36" s="78"/>
      <c r="C36" s="78"/>
      <c r="D36" s="78"/>
      <c r="E36" s="78"/>
      <c r="F36" s="78"/>
      <c r="G36" s="78"/>
      <c r="H36" s="78"/>
      <c r="I36" s="78"/>
      <c r="J36" s="78"/>
      <c r="K36" s="78"/>
      <c r="L36" s="78"/>
      <c r="M36" s="78"/>
      <c r="N36" s="78"/>
    </row>
    <row r="37" spans="2:14" ht="14.25" customHeight="1">
      <c r="B37" s="78"/>
      <c r="C37" s="78"/>
      <c r="D37" s="78"/>
      <c r="E37" s="78"/>
      <c r="F37" s="78"/>
      <c r="G37" s="78"/>
      <c r="H37" s="78"/>
      <c r="I37" s="78"/>
      <c r="J37" s="78"/>
      <c r="K37" s="78"/>
      <c r="L37" s="78"/>
      <c r="M37" s="78"/>
      <c r="N37" s="78"/>
    </row>
    <row r="38" spans="2:14" ht="14.25" customHeight="1">
      <c r="B38" s="78"/>
      <c r="C38" s="78"/>
      <c r="D38" s="78"/>
      <c r="E38" s="78"/>
      <c r="F38" s="78"/>
      <c r="G38" s="78"/>
      <c r="H38" s="78"/>
      <c r="I38" s="78"/>
      <c r="J38" s="78"/>
      <c r="K38" s="78"/>
      <c r="L38" s="78"/>
      <c r="M38" s="78"/>
      <c r="N38" s="78"/>
    </row>
    <row r="39" spans="2:14" ht="14.25" customHeight="1">
      <c r="B39" s="78"/>
      <c r="C39" s="78"/>
      <c r="D39" s="78"/>
      <c r="E39" s="78"/>
      <c r="F39" s="78"/>
      <c r="G39" s="78"/>
      <c r="H39" s="78"/>
      <c r="I39" s="78"/>
      <c r="J39" s="78"/>
      <c r="K39" s="78"/>
      <c r="L39" s="78"/>
      <c r="M39" s="78"/>
      <c r="N39" s="78"/>
    </row>
    <row r="40" spans="2:14" ht="14.25" customHeight="1">
      <c r="B40" s="78"/>
      <c r="C40" s="78"/>
      <c r="D40" s="78"/>
      <c r="E40" s="78"/>
      <c r="F40" s="78"/>
      <c r="G40" s="78"/>
      <c r="H40" s="78"/>
      <c r="I40" s="78"/>
      <c r="J40" s="78"/>
      <c r="K40" s="78"/>
      <c r="L40" s="78"/>
      <c r="M40" s="78"/>
      <c r="N40" s="78"/>
    </row>
    <row r="41" spans="2:14" ht="14.25" customHeight="1">
      <c r="B41" s="1128"/>
      <c r="C41" s="1128"/>
      <c r="D41" s="1128"/>
      <c r="E41" s="1128"/>
      <c r="F41" s="1128"/>
      <c r="G41" s="1128"/>
      <c r="H41" s="1128"/>
      <c r="I41" s="1128"/>
      <c r="J41" s="1128"/>
      <c r="K41" s="1128"/>
      <c r="L41" s="1128"/>
      <c r="M41" s="1128"/>
      <c r="N41" s="1128"/>
    </row>
    <row r="49" spans="8:8" ht="14.25" customHeight="1">
      <c r="H49" s="37"/>
    </row>
  </sheetData>
  <mergeCells count="7">
    <mergeCell ref="B41:N41"/>
    <mergeCell ref="B2:N2"/>
    <mergeCell ref="B3:B5"/>
    <mergeCell ref="C3:C5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scaleWithDoc="0">
    <oddFooter>&amp;L
&amp;"-,Obyčejné"
&amp;"-,Tučné"CLEVELINGS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18">
    <tabColor theme="2"/>
  </sheetPr>
  <dimension ref="B1:G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257" customWidth="1"/>
    <col min="2" max="2" width="35.7109375" style="257" customWidth="1"/>
    <col min="3" max="3" width="13.28515625" style="257" customWidth="1"/>
    <col min="4" max="4" width="28.42578125" style="257" bestFit="1" customWidth="1"/>
    <col min="5" max="6" width="14.7109375" style="257" customWidth="1"/>
    <col min="7" max="7" width="1" style="257" customWidth="1"/>
    <col min="8" max="16384" width="8.85546875" style="257"/>
  </cols>
  <sheetData>
    <row r="1" spans="2:7" ht="12.75" customHeight="1"/>
    <row r="2" spans="2:7" ht="20.85" customHeight="1">
      <c r="B2" s="1103" t="s">
        <v>1551</v>
      </c>
      <c r="C2" s="1103"/>
      <c r="D2" s="1103"/>
      <c r="E2" s="1103"/>
      <c r="F2" s="1103"/>
    </row>
    <row r="3" spans="2:7" ht="14.25" customHeight="1">
      <c r="B3" s="1002" t="s">
        <v>1460</v>
      </c>
      <c r="C3" s="1005" t="s">
        <v>1461</v>
      </c>
      <c r="D3" s="960" t="s">
        <v>1569</v>
      </c>
      <c r="E3" s="960" t="s">
        <v>1462</v>
      </c>
      <c r="F3" s="963" t="s">
        <v>1491</v>
      </c>
    </row>
    <row r="4" spans="2:7" ht="14.25" customHeight="1">
      <c r="B4" s="1003"/>
      <c r="C4" s="1006"/>
      <c r="D4" s="961"/>
      <c r="E4" s="961"/>
      <c r="F4" s="964"/>
    </row>
    <row r="5" spans="2:7" ht="14.25" customHeight="1">
      <c r="B5" s="1004"/>
      <c r="C5" s="1007"/>
      <c r="D5" s="962"/>
      <c r="E5" s="962"/>
      <c r="F5" s="612">
        <f>'DISCOUNT CARD'!J23</f>
        <v>0</v>
      </c>
    </row>
    <row r="6" spans="2:7" ht="14.25" customHeight="1" thickBot="1"/>
    <row r="7" spans="2:7" ht="14.25" customHeight="1">
      <c r="B7" s="258"/>
      <c r="C7" s="427"/>
      <c r="D7" s="427"/>
      <c r="E7" s="427"/>
      <c r="F7" s="448"/>
    </row>
    <row r="8" spans="2:7" ht="14.25" customHeight="1">
      <c r="B8" s="246"/>
      <c r="C8" s="983" t="s">
        <v>1450</v>
      </c>
      <c r="D8" s="983"/>
      <c r="E8" s="983"/>
      <c r="F8" s="984"/>
      <c r="G8" s="449"/>
    </row>
    <row r="9" spans="2:7" ht="14.25" customHeight="1">
      <c r="B9" s="450" t="s">
        <v>1552</v>
      </c>
      <c r="C9" s="983"/>
      <c r="D9" s="983"/>
      <c r="E9" s="983"/>
      <c r="F9" s="984"/>
      <c r="G9" s="449"/>
    </row>
    <row r="10" spans="2:7" ht="14.25" customHeight="1">
      <c r="B10" s="1135"/>
      <c r="C10" s="451" t="s">
        <v>1440</v>
      </c>
      <c r="D10" s="354" t="s">
        <v>1553</v>
      </c>
      <c r="E10" s="452" t="s">
        <v>1459</v>
      </c>
      <c r="F10" s="453" t="s">
        <v>1459</v>
      </c>
    </row>
    <row r="11" spans="2:7" ht="14.25" customHeight="1">
      <c r="B11" s="1135"/>
      <c r="C11" s="454" t="s">
        <v>1441</v>
      </c>
      <c r="D11" s="455" t="s">
        <v>1554</v>
      </c>
      <c r="E11" s="240" t="s">
        <v>1459</v>
      </c>
      <c r="F11" s="241" t="s">
        <v>1459</v>
      </c>
    </row>
    <row r="12" spans="2:7" ht="14.25" customHeight="1">
      <c r="B12" s="1135"/>
      <c r="C12" s="454" t="s">
        <v>1412</v>
      </c>
      <c r="D12" s="455" t="s">
        <v>1555</v>
      </c>
      <c r="E12" s="240" t="s">
        <v>1459</v>
      </c>
      <c r="F12" s="241" t="s">
        <v>1459</v>
      </c>
    </row>
    <row r="13" spans="2:7" ht="14.25" customHeight="1">
      <c r="B13" s="1135"/>
      <c r="C13" s="454" t="s">
        <v>1413</v>
      </c>
      <c r="D13" s="455" t="s">
        <v>1691</v>
      </c>
      <c r="E13" s="240" t="s">
        <v>1459</v>
      </c>
      <c r="F13" s="241" t="s">
        <v>1459</v>
      </c>
    </row>
    <row r="14" spans="2:7" ht="14.25" customHeight="1">
      <c r="B14" s="1135"/>
      <c r="C14" s="454" t="s">
        <v>1414</v>
      </c>
      <c r="D14" s="455" t="s">
        <v>1692</v>
      </c>
      <c r="E14" s="240" t="s">
        <v>1459</v>
      </c>
      <c r="F14" s="241" t="s">
        <v>1459</v>
      </c>
    </row>
    <row r="15" spans="2:7" ht="14.25" customHeight="1">
      <c r="B15" s="1135"/>
      <c r="C15" s="454" t="s">
        <v>1415</v>
      </c>
      <c r="D15" s="455" t="s">
        <v>1693</v>
      </c>
      <c r="E15" s="240" t="s">
        <v>1459</v>
      </c>
      <c r="F15" s="241" t="s">
        <v>1459</v>
      </c>
    </row>
    <row r="16" spans="2:7" ht="14.25" customHeight="1">
      <c r="B16" s="1135"/>
      <c r="C16" s="454" t="s">
        <v>1416</v>
      </c>
      <c r="D16" s="455" t="s">
        <v>1556</v>
      </c>
      <c r="E16" s="240" t="s">
        <v>1459</v>
      </c>
      <c r="F16" s="241" t="s">
        <v>1459</v>
      </c>
    </row>
    <row r="17" spans="2:6" ht="14.25" customHeight="1">
      <c r="B17" s="1135"/>
      <c r="C17" s="454" t="s">
        <v>1417</v>
      </c>
      <c r="D17" s="455" t="s">
        <v>1557</v>
      </c>
      <c r="E17" s="240" t="s">
        <v>1459</v>
      </c>
      <c r="F17" s="241" t="s">
        <v>1459</v>
      </c>
    </row>
    <row r="18" spans="2:6" ht="14.25" customHeight="1">
      <c r="B18" s="1135"/>
      <c r="C18" s="454" t="s">
        <v>1418</v>
      </c>
      <c r="D18" s="455" t="s">
        <v>445</v>
      </c>
      <c r="E18" s="240" t="s">
        <v>1459</v>
      </c>
      <c r="F18" s="241" t="s">
        <v>1459</v>
      </c>
    </row>
    <row r="19" spans="2:6" ht="14.25" customHeight="1">
      <c r="B19" s="1135"/>
      <c r="C19" s="454" t="s">
        <v>1419</v>
      </c>
      <c r="D19" s="455" t="s">
        <v>1558</v>
      </c>
      <c r="E19" s="240" t="s">
        <v>1459</v>
      </c>
      <c r="F19" s="241" t="s">
        <v>1459</v>
      </c>
    </row>
    <row r="20" spans="2:6" ht="14.25" customHeight="1">
      <c r="B20" s="1135"/>
      <c r="C20" s="454" t="s">
        <v>1420</v>
      </c>
      <c r="D20" s="455" t="s">
        <v>1559</v>
      </c>
      <c r="E20" s="240" t="s">
        <v>1459</v>
      </c>
      <c r="F20" s="241" t="s">
        <v>1459</v>
      </c>
    </row>
    <row r="21" spans="2:6" ht="14.25" customHeight="1">
      <c r="B21" s="1135"/>
      <c r="C21" s="454" t="s">
        <v>1421</v>
      </c>
      <c r="D21" s="455" t="s">
        <v>447</v>
      </c>
      <c r="E21" s="240" t="s">
        <v>1459</v>
      </c>
      <c r="F21" s="241" t="s">
        <v>1459</v>
      </c>
    </row>
    <row r="22" spans="2:6" ht="14.25" customHeight="1">
      <c r="B22" s="1135"/>
      <c r="C22" s="454" t="s">
        <v>1422</v>
      </c>
      <c r="D22" s="455" t="s">
        <v>1560</v>
      </c>
      <c r="E22" s="240" t="s">
        <v>1459</v>
      </c>
      <c r="F22" s="241" t="s">
        <v>1459</v>
      </c>
    </row>
    <row r="23" spans="2:6" ht="14.25" customHeight="1">
      <c r="B23" s="1135"/>
      <c r="C23" s="454" t="s">
        <v>1423</v>
      </c>
      <c r="D23" s="455" t="s">
        <v>446</v>
      </c>
      <c r="E23" s="240" t="s">
        <v>1459</v>
      </c>
      <c r="F23" s="241" t="s">
        <v>1459</v>
      </c>
    </row>
    <row r="24" spans="2:6" ht="14.25" customHeight="1">
      <c r="B24" s="1135"/>
      <c r="C24" s="454" t="s">
        <v>1424</v>
      </c>
      <c r="D24" s="455" t="s">
        <v>1561</v>
      </c>
      <c r="E24" s="240" t="s">
        <v>1459</v>
      </c>
      <c r="F24" s="241" t="s">
        <v>1459</v>
      </c>
    </row>
    <row r="25" spans="2:6" ht="14.25" customHeight="1">
      <c r="B25" s="1135"/>
      <c r="C25" s="454" t="s">
        <v>1425</v>
      </c>
      <c r="D25" s="455" t="s">
        <v>1761</v>
      </c>
      <c r="E25" s="240" t="s">
        <v>1459</v>
      </c>
      <c r="F25" s="241" t="s">
        <v>1459</v>
      </c>
    </row>
    <row r="26" spans="2:6" ht="14.25" customHeight="1">
      <c r="B26" s="1135"/>
      <c r="C26" s="432"/>
      <c r="D26" s="509"/>
      <c r="E26" s="224"/>
      <c r="F26" s="618"/>
    </row>
    <row r="27" spans="2:6" ht="14.25" customHeight="1">
      <c r="B27" s="1135"/>
      <c r="C27" s="983" t="s">
        <v>1451</v>
      </c>
      <c r="D27" s="983"/>
      <c r="E27" s="983"/>
      <c r="F27" s="984"/>
    </row>
    <row r="28" spans="2:6" ht="14.25" customHeight="1">
      <c r="B28" s="1135"/>
      <c r="C28" s="983"/>
      <c r="D28" s="983"/>
      <c r="E28" s="983"/>
      <c r="F28" s="984"/>
    </row>
    <row r="29" spans="2:6" ht="14.25" customHeight="1">
      <c r="B29" s="1135"/>
      <c r="C29" s="451" t="s">
        <v>1426</v>
      </c>
      <c r="D29" s="354" t="s">
        <v>1562</v>
      </c>
      <c r="E29" s="452" t="s">
        <v>1459</v>
      </c>
      <c r="F29" s="453" t="s">
        <v>1459</v>
      </c>
    </row>
    <row r="30" spans="2:6" ht="14.25" customHeight="1">
      <c r="B30" s="1135"/>
      <c r="C30" s="454" t="s">
        <v>1427</v>
      </c>
      <c r="D30" s="455" t="s">
        <v>1563</v>
      </c>
      <c r="E30" s="240" t="s">
        <v>1459</v>
      </c>
      <c r="F30" s="241" t="s">
        <v>1459</v>
      </c>
    </row>
    <row r="31" spans="2:6" ht="14.25" customHeight="1">
      <c r="B31" s="1135"/>
      <c r="C31" s="454" t="s">
        <v>1428</v>
      </c>
      <c r="D31" s="455" t="s">
        <v>1564</v>
      </c>
      <c r="E31" s="240" t="s">
        <v>1459</v>
      </c>
      <c r="F31" s="241" t="s">
        <v>1459</v>
      </c>
    </row>
    <row r="32" spans="2:6" ht="14.25" customHeight="1">
      <c r="B32" s="1135"/>
      <c r="C32" s="454" t="s">
        <v>1429</v>
      </c>
      <c r="D32" s="455" t="s">
        <v>1565</v>
      </c>
      <c r="E32" s="240" t="s">
        <v>1459</v>
      </c>
      <c r="F32" s="241" t="s">
        <v>1459</v>
      </c>
    </row>
    <row r="33" spans="2:7" ht="14.25" customHeight="1">
      <c r="B33" s="1135"/>
      <c r="C33" s="454" t="s">
        <v>1430</v>
      </c>
      <c r="D33" s="455" t="s">
        <v>1566</v>
      </c>
      <c r="E33" s="240" t="s">
        <v>1459</v>
      </c>
      <c r="F33" s="241" t="s">
        <v>1459</v>
      </c>
      <c r="G33" s="456"/>
    </row>
    <row r="34" spans="2:7" ht="14.25" customHeight="1">
      <c r="B34" s="1135"/>
      <c r="C34" s="454" t="s">
        <v>1431</v>
      </c>
      <c r="D34" s="455" t="s">
        <v>1567</v>
      </c>
      <c r="E34" s="240" t="s">
        <v>1459</v>
      </c>
      <c r="F34" s="241" t="s">
        <v>1459</v>
      </c>
    </row>
    <row r="35" spans="2:7" ht="14.25" customHeight="1">
      <c r="B35" s="1135"/>
      <c r="C35" s="454" t="s">
        <v>1432</v>
      </c>
      <c r="D35" s="455" t="s">
        <v>1694</v>
      </c>
      <c r="E35" s="240" t="s">
        <v>1459</v>
      </c>
      <c r="F35" s="241" t="s">
        <v>1459</v>
      </c>
    </row>
    <row r="36" spans="2:7" ht="14.25" customHeight="1">
      <c r="B36" s="1135"/>
      <c r="C36" s="454" t="s">
        <v>1433</v>
      </c>
      <c r="D36" s="455" t="s">
        <v>1695</v>
      </c>
      <c r="E36" s="240" t="s">
        <v>1459</v>
      </c>
      <c r="F36" s="241" t="s">
        <v>1459</v>
      </c>
    </row>
    <row r="37" spans="2:7" ht="14.25" customHeight="1">
      <c r="B37" s="1135"/>
      <c r="C37" s="454" t="s">
        <v>1434</v>
      </c>
      <c r="D37" s="455" t="s">
        <v>1696</v>
      </c>
      <c r="E37" s="240" t="s">
        <v>1459</v>
      </c>
      <c r="F37" s="241" t="s">
        <v>1459</v>
      </c>
    </row>
    <row r="38" spans="2:7" ht="14.25" customHeight="1">
      <c r="B38" s="1135"/>
      <c r="C38" s="454" t="s">
        <v>1435</v>
      </c>
      <c r="D38" s="455" t="s">
        <v>1568</v>
      </c>
      <c r="E38" s="240" t="s">
        <v>1459</v>
      </c>
      <c r="F38" s="241" t="s">
        <v>1459</v>
      </c>
    </row>
    <row r="39" spans="2:7">
      <c r="B39" s="246"/>
      <c r="C39" s="252"/>
      <c r="D39" s="252"/>
      <c r="E39" s="252"/>
      <c r="F39" s="457"/>
    </row>
    <row r="40" spans="2:7" ht="13.5" thickBot="1">
      <c r="B40" s="256"/>
      <c r="C40" s="434"/>
      <c r="D40" s="434"/>
      <c r="E40" s="434"/>
      <c r="F40" s="458"/>
    </row>
  </sheetData>
  <mergeCells count="9">
    <mergeCell ref="C8:F9"/>
    <mergeCell ref="B10:B38"/>
    <mergeCell ref="C27:F28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 activeCell="A2" sqref="A2"/>
    </sheetView>
  </sheetViews>
  <sheetFormatPr defaultColWidth="9.140625" defaultRowHeight="15"/>
  <cols>
    <col min="1" max="1" width="2.42578125" style="459" customWidth="1"/>
    <col min="2" max="2" width="35.7109375" style="459" customWidth="1"/>
    <col min="3" max="3" width="13.28515625" style="459" customWidth="1"/>
    <col min="4" max="4" width="33.7109375" style="459" customWidth="1"/>
    <col min="5" max="5" width="21.7109375" style="459" customWidth="1"/>
    <col min="6" max="6" width="2" style="459" customWidth="1"/>
    <col min="7" max="8" width="9.140625" style="459"/>
    <col min="9" max="9" width="32.7109375" style="459" bestFit="1" customWidth="1"/>
    <col min="10" max="16384" width="9.140625" style="459"/>
  </cols>
  <sheetData>
    <row r="1" spans="2:9" ht="12.75" customHeight="1"/>
    <row r="2" spans="2:9" ht="20.85" customHeight="1">
      <c r="B2" s="1146" t="s">
        <v>1581</v>
      </c>
      <c r="C2" s="1146"/>
      <c r="D2" s="1146"/>
      <c r="E2" s="1146"/>
    </row>
    <row r="3" spans="2:9">
      <c r="B3" s="1147" t="s">
        <v>1460</v>
      </c>
      <c r="C3" s="1150" t="s">
        <v>1571</v>
      </c>
      <c r="D3" s="1153" t="s">
        <v>1572</v>
      </c>
      <c r="E3" s="1156" t="s">
        <v>1573</v>
      </c>
    </row>
    <row r="4" spans="2:9">
      <c r="B4" s="1148"/>
      <c r="C4" s="1151"/>
      <c r="D4" s="1154"/>
      <c r="E4" s="1157"/>
    </row>
    <row r="5" spans="2:9">
      <c r="B5" s="1149"/>
      <c r="C5" s="1152"/>
      <c r="D5" s="1155"/>
      <c r="E5" s="1158"/>
    </row>
    <row r="6" spans="2:9" ht="15.75" thickBot="1">
      <c r="D6" s="67"/>
    </row>
    <row r="7" spans="2:9">
      <c r="B7" s="460"/>
      <c r="C7" s="142"/>
      <c r="D7" s="142"/>
      <c r="E7" s="143"/>
    </row>
    <row r="8" spans="2:9">
      <c r="B8" s="461"/>
      <c r="C8" s="1142" t="s">
        <v>1570</v>
      </c>
      <c r="D8" s="1142"/>
      <c r="E8" s="1143"/>
    </row>
    <row r="9" spans="2:9">
      <c r="B9" s="66" t="s">
        <v>1580</v>
      </c>
      <c r="C9" s="1144"/>
      <c r="D9" s="1144"/>
      <c r="E9" s="1145"/>
    </row>
    <row r="10" spans="2:9">
      <c r="B10" s="1138"/>
      <c r="C10" s="1140" t="s">
        <v>986</v>
      </c>
      <c r="D10" s="462" t="s">
        <v>511</v>
      </c>
      <c r="E10" s="463" t="s">
        <v>1459</v>
      </c>
      <c r="H10" s="33"/>
      <c r="I10" s="33"/>
    </row>
    <row r="11" spans="2:9">
      <c r="B11" s="1138"/>
      <c r="C11" s="1141"/>
      <c r="D11" s="464" t="s">
        <v>512</v>
      </c>
      <c r="E11" s="465" t="s">
        <v>1459</v>
      </c>
      <c r="H11" s="33"/>
      <c r="I11" s="33"/>
    </row>
    <row r="12" spans="2:9">
      <c r="B12" s="1138"/>
      <c r="C12" s="1136" t="s">
        <v>987</v>
      </c>
      <c r="D12" s="462" t="s">
        <v>513</v>
      </c>
      <c r="E12" s="466" t="s">
        <v>1459</v>
      </c>
      <c r="I12" s="33"/>
    </row>
    <row r="13" spans="2:9">
      <c r="B13" s="1138"/>
      <c r="C13" s="1136"/>
      <c r="D13" s="462" t="s">
        <v>514</v>
      </c>
      <c r="E13" s="466" t="s">
        <v>1459</v>
      </c>
      <c r="I13" s="33"/>
    </row>
    <row r="14" spans="2:9">
      <c r="B14" s="1138"/>
      <c r="C14" s="1136" t="s">
        <v>1002</v>
      </c>
      <c r="D14" s="462" t="s">
        <v>515</v>
      </c>
      <c r="E14" s="466" t="s">
        <v>1459</v>
      </c>
      <c r="I14" s="33"/>
    </row>
    <row r="15" spans="2:9">
      <c r="B15" s="1138"/>
      <c r="C15" s="1136"/>
      <c r="D15" s="462" t="s">
        <v>516</v>
      </c>
      <c r="E15" s="466" t="s">
        <v>1459</v>
      </c>
      <c r="I15" s="33"/>
    </row>
    <row r="16" spans="2:9">
      <c r="B16" s="1138"/>
      <c r="C16" s="1136" t="s">
        <v>988</v>
      </c>
      <c r="D16" s="462" t="s">
        <v>517</v>
      </c>
      <c r="E16" s="466" t="s">
        <v>1459</v>
      </c>
      <c r="I16" s="33"/>
    </row>
    <row r="17" spans="2:9">
      <c r="B17" s="1138"/>
      <c r="C17" s="1136"/>
      <c r="D17" s="462" t="s">
        <v>518</v>
      </c>
      <c r="E17" s="466" t="s">
        <v>1459</v>
      </c>
      <c r="I17" s="33"/>
    </row>
    <row r="18" spans="2:9">
      <c r="B18" s="1138"/>
      <c r="C18" s="1136" t="s">
        <v>1003</v>
      </c>
      <c r="D18" s="462" t="s">
        <v>519</v>
      </c>
      <c r="E18" s="466" t="s">
        <v>1459</v>
      </c>
      <c r="I18" s="33"/>
    </row>
    <row r="19" spans="2:9">
      <c r="B19" s="1138"/>
      <c r="C19" s="1136"/>
      <c r="D19" s="462" t="s">
        <v>520</v>
      </c>
      <c r="E19" s="466" t="s">
        <v>1459</v>
      </c>
      <c r="I19" s="33"/>
    </row>
    <row r="20" spans="2:9">
      <c r="B20" s="1138"/>
      <c r="C20" s="1136" t="s">
        <v>989</v>
      </c>
      <c r="D20" s="462" t="s">
        <v>521</v>
      </c>
      <c r="E20" s="466" t="s">
        <v>1459</v>
      </c>
      <c r="I20" s="33"/>
    </row>
    <row r="21" spans="2:9">
      <c r="B21" s="1138"/>
      <c r="C21" s="1136"/>
      <c r="D21" s="462" t="s">
        <v>522</v>
      </c>
      <c r="E21" s="466" t="s">
        <v>1459</v>
      </c>
      <c r="I21" s="33"/>
    </row>
    <row r="22" spans="2:9">
      <c r="B22" s="1138"/>
      <c r="C22" s="1136" t="s">
        <v>1004</v>
      </c>
      <c r="D22" s="462" t="s">
        <v>523</v>
      </c>
      <c r="E22" s="466" t="s">
        <v>1459</v>
      </c>
      <c r="I22" s="33"/>
    </row>
    <row r="23" spans="2:9">
      <c r="B23" s="1138"/>
      <c r="C23" s="1136"/>
      <c r="D23" s="462" t="s">
        <v>524</v>
      </c>
      <c r="E23" s="466" t="s">
        <v>1459</v>
      </c>
      <c r="I23" s="33"/>
    </row>
    <row r="24" spans="2:9">
      <c r="B24" s="1138"/>
      <c r="C24" s="1136" t="s">
        <v>990</v>
      </c>
      <c r="D24" s="462" t="s">
        <v>525</v>
      </c>
      <c r="E24" s="466" t="s">
        <v>1459</v>
      </c>
      <c r="I24" s="33"/>
    </row>
    <row r="25" spans="2:9">
      <c r="B25" s="1138"/>
      <c r="C25" s="1136"/>
      <c r="D25" s="462" t="s">
        <v>526</v>
      </c>
      <c r="E25" s="466" t="s">
        <v>1459</v>
      </c>
      <c r="I25" s="33"/>
    </row>
    <row r="26" spans="2:9">
      <c r="B26" s="1138"/>
      <c r="C26" s="1136" t="s">
        <v>1005</v>
      </c>
      <c r="D26" s="462" t="s">
        <v>527</v>
      </c>
      <c r="E26" s="466" t="s">
        <v>1459</v>
      </c>
      <c r="I26" s="33"/>
    </row>
    <row r="27" spans="2:9">
      <c r="B27" s="1138"/>
      <c r="C27" s="1136"/>
      <c r="D27" s="462" t="s">
        <v>528</v>
      </c>
      <c r="E27" s="466" t="s">
        <v>1459</v>
      </c>
      <c r="I27" s="33"/>
    </row>
    <row r="28" spans="2:9">
      <c r="B28" s="1138"/>
      <c r="C28" s="1136" t="s">
        <v>991</v>
      </c>
      <c r="D28" s="462" t="s">
        <v>529</v>
      </c>
      <c r="E28" s="466" t="s">
        <v>1459</v>
      </c>
      <c r="I28" s="33"/>
    </row>
    <row r="29" spans="2:9">
      <c r="B29" s="1138"/>
      <c r="C29" s="1136"/>
      <c r="D29" s="462" t="s">
        <v>530</v>
      </c>
      <c r="E29" s="466" t="s">
        <v>1459</v>
      </c>
      <c r="I29" s="33"/>
    </row>
    <row r="30" spans="2:9">
      <c r="B30" s="1138"/>
      <c r="C30" s="1136" t="s">
        <v>1006</v>
      </c>
      <c r="D30" s="462" t="s">
        <v>531</v>
      </c>
      <c r="E30" s="466" t="s">
        <v>1459</v>
      </c>
      <c r="I30" s="33"/>
    </row>
    <row r="31" spans="2:9">
      <c r="B31" s="1138"/>
      <c r="C31" s="1136"/>
      <c r="D31" s="462" t="s">
        <v>532</v>
      </c>
      <c r="E31" s="466" t="s">
        <v>1459</v>
      </c>
      <c r="I31" s="33"/>
    </row>
    <row r="32" spans="2:9">
      <c r="B32" s="1138"/>
      <c r="C32" s="1136" t="s">
        <v>992</v>
      </c>
      <c r="D32" s="462" t="s">
        <v>533</v>
      </c>
      <c r="E32" s="466" t="s">
        <v>1459</v>
      </c>
      <c r="I32" s="33"/>
    </row>
    <row r="33" spans="2:9">
      <c r="B33" s="1138"/>
      <c r="C33" s="1136"/>
      <c r="D33" s="462" t="s">
        <v>534</v>
      </c>
      <c r="E33" s="466" t="s">
        <v>1459</v>
      </c>
      <c r="I33" s="33"/>
    </row>
    <row r="34" spans="2:9">
      <c r="B34" s="1138"/>
      <c r="C34" s="1136"/>
      <c r="D34" s="462" t="s">
        <v>535</v>
      </c>
      <c r="E34" s="466" t="s">
        <v>1459</v>
      </c>
      <c r="I34" s="33"/>
    </row>
    <row r="35" spans="2:9">
      <c r="B35" s="1138"/>
      <c r="C35" s="1136" t="s">
        <v>1007</v>
      </c>
      <c r="D35" s="462" t="s">
        <v>536</v>
      </c>
      <c r="E35" s="466" t="s">
        <v>1459</v>
      </c>
      <c r="I35" s="33"/>
    </row>
    <row r="36" spans="2:9">
      <c r="B36" s="1138"/>
      <c r="C36" s="1136"/>
      <c r="D36" s="462" t="s">
        <v>537</v>
      </c>
      <c r="E36" s="466" t="s">
        <v>1459</v>
      </c>
      <c r="I36" s="33"/>
    </row>
    <row r="37" spans="2:9">
      <c r="B37" s="1138"/>
      <c r="C37" s="1136"/>
      <c r="D37" s="462" t="s">
        <v>538</v>
      </c>
      <c r="E37" s="466" t="s">
        <v>1459</v>
      </c>
      <c r="I37" s="33"/>
    </row>
    <row r="38" spans="2:9">
      <c r="B38" s="1138"/>
      <c r="C38" s="1136" t="s">
        <v>993</v>
      </c>
      <c r="D38" s="462" t="s">
        <v>539</v>
      </c>
      <c r="E38" s="466" t="s">
        <v>1459</v>
      </c>
      <c r="I38" s="33"/>
    </row>
    <row r="39" spans="2:9">
      <c r="B39" s="1138"/>
      <c r="C39" s="1136"/>
      <c r="D39" s="462" t="s">
        <v>540</v>
      </c>
      <c r="E39" s="466" t="s">
        <v>1459</v>
      </c>
      <c r="I39" s="33"/>
    </row>
    <row r="40" spans="2:9">
      <c r="B40" s="1138"/>
      <c r="C40" s="1136"/>
      <c r="D40" s="462" t="s">
        <v>541</v>
      </c>
      <c r="E40" s="466" t="s">
        <v>1459</v>
      </c>
      <c r="I40" s="33"/>
    </row>
    <row r="41" spans="2:9">
      <c r="B41" s="1138"/>
      <c r="C41" s="1136" t="s">
        <v>1008</v>
      </c>
      <c r="D41" s="462" t="s">
        <v>542</v>
      </c>
      <c r="E41" s="466" t="s">
        <v>1459</v>
      </c>
      <c r="I41" s="33"/>
    </row>
    <row r="42" spans="2:9">
      <c r="B42" s="1138"/>
      <c r="C42" s="1136"/>
      <c r="D42" s="462" t="s">
        <v>543</v>
      </c>
      <c r="E42" s="466" t="s">
        <v>1459</v>
      </c>
      <c r="I42" s="33"/>
    </row>
    <row r="43" spans="2:9">
      <c r="B43" s="1138"/>
      <c r="C43" s="1136"/>
      <c r="D43" s="462" t="s">
        <v>544</v>
      </c>
      <c r="E43" s="466" t="s">
        <v>1459</v>
      </c>
      <c r="I43" s="33"/>
    </row>
    <row r="44" spans="2:9">
      <c r="B44" s="1138"/>
      <c r="C44" s="1136" t="s">
        <v>994</v>
      </c>
      <c r="D44" s="462" t="s">
        <v>545</v>
      </c>
      <c r="E44" s="466" t="s">
        <v>1459</v>
      </c>
      <c r="I44" s="33"/>
    </row>
    <row r="45" spans="2:9">
      <c r="B45" s="1138"/>
      <c r="C45" s="1136"/>
      <c r="D45" s="462" t="s">
        <v>546</v>
      </c>
      <c r="E45" s="466" t="s">
        <v>1459</v>
      </c>
      <c r="I45" s="33"/>
    </row>
    <row r="46" spans="2:9">
      <c r="B46" s="1138"/>
      <c r="C46" s="1136" t="s">
        <v>1009</v>
      </c>
      <c r="D46" s="462" t="s">
        <v>547</v>
      </c>
      <c r="E46" s="466" t="s">
        <v>1459</v>
      </c>
      <c r="I46" s="33"/>
    </row>
    <row r="47" spans="2:9">
      <c r="B47" s="1138"/>
      <c r="C47" s="1136"/>
      <c r="D47" s="462" t="s">
        <v>548</v>
      </c>
      <c r="E47" s="466" t="s">
        <v>1459</v>
      </c>
      <c r="I47" s="33"/>
    </row>
    <row r="48" spans="2:9">
      <c r="B48" s="1138"/>
      <c r="C48" s="1136" t="s">
        <v>991</v>
      </c>
      <c r="D48" s="462" t="s">
        <v>549</v>
      </c>
      <c r="E48" s="466" t="s">
        <v>1459</v>
      </c>
      <c r="I48" s="33"/>
    </row>
    <row r="49" spans="2:9">
      <c r="B49" s="1138"/>
      <c r="C49" s="1136"/>
      <c r="D49" s="462" t="s">
        <v>550</v>
      </c>
      <c r="E49" s="466" t="s">
        <v>1459</v>
      </c>
      <c r="I49" s="33"/>
    </row>
    <row r="50" spans="2:9">
      <c r="B50" s="1138"/>
      <c r="C50" s="1136" t="s">
        <v>995</v>
      </c>
      <c r="D50" s="462" t="s">
        <v>551</v>
      </c>
      <c r="E50" s="466" t="s">
        <v>1459</v>
      </c>
      <c r="I50" s="33"/>
    </row>
    <row r="51" spans="2:9">
      <c r="B51" s="1138"/>
      <c r="C51" s="1136"/>
      <c r="D51" s="462" t="s">
        <v>552</v>
      </c>
      <c r="E51" s="466" t="s">
        <v>1459</v>
      </c>
      <c r="I51" s="33"/>
    </row>
    <row r="52" spans="2:9">
      <c r="B52" s="1138"/>
      <c r="C52" s="1136" t="s">
        <v>1010</v>
      </c>
      <c r="D52" s="462" t="s">
        <v>553</v>
      </c>
      <c r="E52" s="466" t="s">
        <v>1459</v>
      </c>
      <c r="I52" s="33"/>
    </row>
    <row r="53" spans="2:9">
      <c r="B53" s="1138"/>
      <c r="C53" s="1136"/>
      <c r="D53" s="462" t="s">
        <v>554</v>
      </c>
      <c r="E53" s="466" t="s">
        <v>1459</v>
      </c>
      <c r="I53" s="33"/>
    </row>
    <row r="54" spans="2:9">
      <c r="B54" s="1138"/>
      <c r="C54" s="467" t="s">
        <v>996</v>
      </c>
      <c r="D54" s="462" t="s">
        <v>555</v>
      </c>
      <c r="E54" s="463" t="s">
        <v>1459</v>
      </c>
      <c r="I54" s="33"/>
    </row>
    <row r="55" spans="2:9">
      <c r="B55" s="1138"/>
      <c r="C55" s="467" t="s">
        <v>1011</v>
      </c>
      <c r="D55" s="462" t="s">
        <v>556</v>
      </c>
      <c r="E55" s="463" t="s">
        <v>1459</v>
      </c>
      <c r="I55" s="33"/>
    </row>
    <row r="56" spans="2:9">
      <c r="B56" s="1138"/>
      <c r="C56" s="467" t="s">
        <v>997</v>
      </c>
      <c r="D56" s="462" t="s">
        <v>557</v>
      </c>
      <c r="E56" s="466" t="s">
        <v>1459</v>
      </c>
      <c r="I56" s="33"/>
    </row>
    <row r="57" spans="2:9">
      <c r="B57" s="1138"/>
      <c r="C57" s="467" t="s">
        <v>1012</v>
      </c>
      <c r="D57" s="462" t="s">
        <v>558</v>
      </c>
      <c r="E57" s="466" t="s">
        <v>1459</v>
      </c>
      <c r="I57" s="33"/>
    </row>
    <row r="58" spans="2:9">
      <c r="B58" s="1138"/>
      <c r="C58" s="1136" t="s">
        <v>998</v>
      </c>
      <c r="D58" s="462" t="s">
        <v>559</v>
      </c>
      <c r="E58" s="466" t="s">
        <v>1459</v>
      </c>
      <c r="I58" s="33"/>
    </row>
    <row r="59" spans="2:9">
      <c r="B59" s="1138"/>
      <c r="C59" s="1136"/>
      <c r="D59" s="462" t="s">
        <v>560</v>
      </c>
      <c r="E59" s="466" t="s">
        <v>1459</v>
      </c>
      <c r="I59" s="33"/>
    </row>
    <row r="60" spans="2:9">
      <c r="B60" s="1138"/>
      <c r="C60" s="1136" t="s">
        <v>1013</v>
      </c>
      <c r="D60" s="462" t="s">
        <v>561</v>
      </c>
      <c r="E60" s="466" t="s">
        <v>1459</v>
      </c>
      <c r="I60" s="33"/>
    </row>
    <row r="61" spans="2:9">
      <c r="B61" s="1138"/>
      <c r="C61" s="1136"/>
      <c r="D61" s="462" t="s">
        <v>562</v>
      </c>
      <c r="E61" s="466" t="s">
        <v>1459</v>
      </c>
      <c r="I61" s="33"/>
    </row>
    <row r="62" spans="2:9">
      <c r="B62" s="1138"/>
      <c r="C62" s="467" t="s">
        <v>999</v>
      </c>
      <c r="D62" s="462" t="s">
        <v>563</v>
      </c>
      <c r="E62" s="466" t="s">
        <v>1459</v>
      </c>
      <c r="I62" s="33"/>
    </row>
    <row r="63" spans="2:9">
      <c r="B63" s="1138"/>
      <c r="C63" s="467" t="s">
        <v>1014</v>
      </c>
      <c r="D63" s="462" t="s">
        <v>564</v>
      </c>
      <c r="E63" s="466" t="s">
        <v>1459</v>
      </c>
      <c r="I63" s="33"/>
    </row>
    <row r="64" spans="2:9">
      <c r="B64" s="1138"/>
      <c r="C64" s="467" t="s">
        <v>1000</v>
      </c>
      <c r="D64" s="462" t="s">
        <v>565</v>
      </c>
      <c r="E64" s="466" t="s">
        <v>1459</v>
      </c>
      <c r="I64" s="33"/>
    </row>
    <row r="65" spans="2:9">
      <c r="B65" s="1138"/>
      <c r="C65" s="467" t="s">
        <v>1015</v>
      </c>
      <c r="D65" s="462" t="s">
        <v>566</v>
      </c>
      <c r="E65" s="463" t="s">
        <v>1459</v>
      </c>
      <c r="I65" s="33"/>
    </row>
    <row r="66" spans="2:9">
      <c r="B66" s="1138"/>
      <c r="C66" s="468" t="s">
        <v>1001</v>
      </c>
      <c r="D66" s="464" t="s">
        <v>567</v>
      </c>
      <c r="E66" s="465" t="s">
        <v>1459</v>
      </c>
      <c r="I66" s="33"/>
    </row>
    <row r="67" spans="2:9">
      <c r="B67" s="1138"/>
      <c r="C67" s="467" t="s">
        <v>1016</v>
      </c>
      <c r="D67" s="462" t="s">
        <v>568</v>
      </c>
      <c r="E67" s="463" t="s">
        <v>1459</v>
      </c>
      <c r="I67" s="33"/>
    </row>
    <row r="68" spans="2:9">
      <c r="B68" s="1138"/>
      <c r="C68" s="144"/>
      <c r="D68" s="145"/>
      <c r="E68" s="146"/>
      <c r="I68" s="33"/>
    </row>
    <row r="69" spans="2:9" ht="15.75" thickBot="1">
      <c r="B69" s="1139"/>
      <c r="C69" s="147"/>
      <c r="D69" s="148"/>
      <c r="E69" s="149"/>
      <c r="I69" s="33"/>
    </row>
    <row r="71" spans="2:9">
      <c r="B71" s="1137" t="s">
        <v>1574</v>
      </c>
      <c r="C71" s="1137"/>
      <c r="D71" s="1137"/>
      <c r="E71" s="1137"/>
    </row>
  </sheetData>
  <mergeCells count="30"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  <mergeCell ref="C24:C25"/>
    <mergeCell ref="C26:C27"/>
    <mergeCell ref="C28:C29"/>
    <mergeCell ref="C30:C31"/>
    <mergeCell ref="C32:C34"/>
    <mergeCell ref="C35:C37"/>
    <mergeCell ref="C38:C40"/>
    <mergeCell ref="C60:C61"/>
    <mergeCell ref="B71:E71"/>
    <mergeCell ref="C44:C45"/>
    <mergeCell ref="C46:C47"/>
    <mergeCell ref="C48:C49"/>
    <mergeCell ref="C50:C51"/>
    <mergeCell ref="C52:C53"/>
    <mergeCell ref="C58:C5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F26FD-263F-44C9-ADD4-9F0064DC71C5}">
  <sheetPr>
    <tabColor theme="4"/>
  </sheetPr>
  <dimension ref="B1:AWB364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357" customWidth="1"/>
    <col min="2" max="2" width="37.7109375" style="358" customWidth="1"/>
    <col min="3" max="3" width="13.42578125" style="359" bestFit="1" customWidth="1"/>
    <col min="4" max="4" width="17.7109375" style="360" customWidth="1"/>
    <col min="5" max="5" width="22.7109375" style="357" customWidth="1"/>
    <col min="6" max="6" width="12.42578125" style="361" bestFit="1" customWidth="1"/>
    <col min="7" max="7" width="10.7109375" style="362" customWidth="1"/>
    <col min="8" max="8" width="2.140625" style="357" customWidth="1"/>
    <col min="9" max="16384" width="9.140625" style="357"/>
  </cols>
  <sheetData>
    <row r="1" spans="2:9" ht="12.75" customHeight="1"/>
    <row r="2" spans="2:9" ht="20.85" customHeight="1">
      <c r="B2" s="1067" t="s">
        <v>1851</v>
      </c>
      <c r="C2" s="1068"/>
      <c r="D2" s="1068"/>
      <c r="E2" s="1068"/>
      <c r="F2" s="1068"/>
      <c r="G2" s="1069"/>
      <c r="H2" s="363"/>
    </row>
    <row r="3" spans="2:9" ht="14.25" customHeight="1">
      <c r="B3" s="1167" t="s">
        <v>1852</v>
      </c>
      <c r="C3" s="1170" t="s">
        <v>1461</v>
      </c>
      <c r="D3" s="1173" t="s">
        <v>1460</v>
      </c>
      <c r="E3" s="1173"/>
      <c r="F3" s="1176" t="s">
        <v>1853</v>
      </c>
      <c r="G3" s="1179" t="s">
        <v>1854</v>
      </c>
    </row>
    <row r="4" spans="2:9" ht="14.25" customHeight="1">
      <c r="B4" s="1168"/>
      <c r="C4" s="1171"/>
      <c r="D4" s="1174"/>
      <c r="E4" s="1174"/>
      <c r="F4" s="1177"/>
      <c r="G4" s="1180"/>
    </row>
    <row r="5" spans="2:9" ht="14.25" customHeight="1">
      <c r="B5" s="1169"/>
      <c r="C5" s="1172"/>
      <c r="D5" s="1175"/>
      <c r="E5" s="1175"/>
      <c r="F5" s="1178"/>
      <c r="G5" s="1181"/>
    </row>
    <row r="6" spans="2:9" ht="9.9499999999999993" customHeight="1">
      <c r="B6" s="364"/>
      <c r="C6" s="365"/>
      <c r="D6" s="366"/>
      <c r="E6" s="366"/>
      <c r="F6" s="367"/>
      <c r="G6" s="368"/>
    </row>
    <row r="7" spans="2:9" ht="14.25" customHeight="1">
      <c r="B7" s="1189" t="s">
        <v>1855</v>
      </c>
      <c r="C7" s="1190"/>
      <c r="D7" s="1190"/>
      <c r="E7" s="1190"/>
      <c r="F7" s="1190"/>
      <c r="G7" s="691" t="str">
        <f>MID('DISCOUNT CARD'!J25,1,2)</f>
        <v>00</v>
      </c>
    </row>
    <row r="8" spans="2:9" ht="9.9499999999999993" customHeight="1" thickBot="1">
      <c r="B8" s="364"/>
      <c r="C8" s="365"/>
      <c r="D8" s="366"/>
      <c r="E8" s="366"/>
      <c r="F8" s="367"/>
      <c r="G8" s="368"/>
    </row>
    <row r="9" spans="2:9" ht="14.25" customHeight="1">
      <c r="B9" s="392"/>
      <c r="C9" s="692"/>
      <c r="D9" s="692"/>
      <c r="E9" s="692"/>
      <c r="F9" s="692"/>
      <c r="G9" s="693"/>
    </row>
    <row r="10" spans="2:9" ht="14.25" customHeight="1">
      <c r="B10" s="379"/>
      <c r="C10" s="1184" t="s">
        <v>1856</v>
      </c>
      <c r="D10" s="1191" t="s">
        <v>1857</v>
      </c>
      <c r="E10" s="1191"/>
      <c r="F10" s="1188">
        <v>8.7100000000000009</v>
      </c>
      <c r="G10" s="1159">
        <f>F10*(100-$G$7)/100</f>
        <v>8.7100000000000009</v>
      </c>
    </row>
    <row r="11" spans="2:9" ht="14.25" customHeight="1">
      <c r="B11" s="379"/>
      <c r="C11" s="1184"/>
      <c r="D11" s="1191"/>
      <c r="E11" s="1191"/>
      <c r="F11" s="1188"/>
      <c r="G11" s="1159"/>
      <c r="I11" s="380"/>
    </row>
    <row r="12" spans="2:9" ht="14.25" customHeight="1">
      <c r="B12" s="379"/>
      <c r="C12" s="1184"/>
      <c r="D12" s="1191"/>
      <c r="E12" s="1191"/>
      <c r="F12" s="1188"/>
      <c r="G12" s="1159"/>
      <c r="I12" s="380"/>
    </row>
    <row r="13" spans="2:9" ht="14.25" customHeight="1">
      <c r="B13" s="379"/>
      <c r="C13" s="1185"/>
      <c r="D13" s="1192"/>
      <c r="E13" s="1192"/>
      <c r="F13" s="1166"/>
      <c r="G13" s="1160"/>
      <c r="I13" s="380"/>
    </row>
    <row r="14" spans="2:9" ht="14.25" customHeight="1" thickBot="1">
      <c r="B14" s="381"/>
      <c r="C14" s="396"/>
      <c r="D14" s="396"/>
      <c r="E14" s="396"/>
      <c r="F14" s="396"/>
      <c r="G14" s="397"/>
    </row>
    <row r="15" spans="2:9" ht="8.1" customHeight="1" thickBot="1">
      <c r="B15" s="364"/>
      <c r="C15" s="365"/>
      <c r="D15" s="366"/>
      <c r="E15" s="366"/>
      <c r="F15" s="367"/>
      <c r="G15" s="368"/>
    </row>
    <row r="16" spans="2:9" ht="14.25" customHeight="1">
      <c r="B16" s="369"/>
      <c r="C16" s="384"/>
      <c r="D16" s="385"/>
      <c r="E16" s="385"/>
      <c r="F16" s="386"/>
      <c r="G16" s="387"/>
      <c r="I16" s="380"/>
    </row>
    <row r="17" spans="2:9" ht="12.75" customHeight="1">
      <c r="B17" s="374"/>
      <c r="C17" s="1184" t="s">
        <v>1858</v>
      </c>
      <c r="D17" s="1186" t="s">
        <v>1859</v>
      </c>
      <c r="E17" s="1186"/>
      <c r="F17" s="1188">
        <v>12.01</v>
      </c>
      <c r="G17" s="1159">
        <f>F17*(100-$G$7)/100</f>
        <v>12.01</v>
      </c>
      <c r="I17" s="380"/>
    </row>
    <row r="18" spans="2:9" ht="14.25" customHeight="1">
      <c r="B18" s="379"/>
      <c r="C18" s="1184"/>
      <c r="D18" s="1186"/>
      <c r="E18" s="1186"/>
      <c r="F18" s="1188"/>
      <c r="G18" s="1159"/>
      <c r="I18" s="380"/>
    </row>
    <row r="19" spans="2:9" ht="14.25" customHeight="1">
      <c r="B19" s="379"/>
      <c r="C19" s="1184"/>
      <c r="D19" s="1186"/>
      <c r="E19" s="1186"/>
      <c r="F19" s="1188"/>
      <c r="G19" s="1159"/>
      <c r="I19" s="380"/>
    </row>
    <row r="20" spans="2:9" ht="14.25" customHeight="1">
      <c r="B20" s="379"/>
      <c r="C20" s="1185"/>
      <c r="D20" s="1187"/>
      <c r="E20" s="1187"/>
      <c r="F20" s="1166"/>
      <c r="G20" s="1160"/>
      <c r="I20" s="380"/>
    </row>
    <row r="21" spans="2:9" ht="14.25" customHeight="1" thickBot="1">
      <c r="B21" s="381"/>
      <c r="C21" s="1182"/>
      <c r="D21" s="1182"/>
      <c r="E21" s="1182"/>
      <c r="F21" s="1182"/>
      <c r="G21" s="1183"/>
      <c r="I21" s="380"/>
    </row>
    <row r="22" spans="2:9" ht="8.1" customHeight="1" thickBot="1">
      <c r="B22" s="364"/>
      <c r="C22" s="365"/>
      <c r="D22" s="366"/>
      <c r="E22" s="366"/>
      <c r="F22" s="367"/>
      <c r="G22" s="368"/>
    </row>
    <row r="23" spans="2:9" ht="14.25" customHeight="1">
      <c r="B23" s="369"/>
      <c r="C23" s="384"/>
      <c r="D23" s="385"/>
      <c r="E23" s="385"/>
      <c r="F23" s="386"/>
      <c r="G23" s="387"/>
      <c r="I23" s="380"/>
    </row>
    <row r="24" spans="2:9" ht="14.25" customHeight="1">
      <c r="B24" s="374"/>
      <c r="C24" s="1184" t="s">
        <v>1860</v>
      </c>
      <c r="D24" s="1186" t="s">
        <v>1859</v>
      </c>
      <c r="E24" s="1186"/>
      <c r="F24" s="1188">
        <v>11.29</v>
      </c>
      <c r="G24" s="1159">
        <f>F24*(100-$G$7)/100</f>
        <v>11.29</v>
      </c>
      <c r="I24" s="380"/>
    </row>
    <row r="25" spans="2:9" ht="14.25" customHeight="1">
      <c r="B25" s="379"/>
      <c r="C25" s="1184"/>
      <c r="D25" s="1186"/>
      <c r="E25" s="1186"/>
      <c r="F25" s="1188"/>
      <c r="G25" s="1159"/>
      <c r="I25" s="380"/>
    </row>
    <row r="26" spans="2:9" ht="14.25" customHeight="1">
      <c r="B26" s="379"/>
      <c r="C26" s="1184"/>
      <c r="D26" s="1186"/>
      <c r="E26" s="1186"/>
      <c r="F26" s="1188"/>
      <c r="G26" s="1159"/>
      <c r="I26" s="380"/>
    </row>
    <row r="27" spans="2:9" ht="14.25" customHeight="1">
      <c r="B27" s="379"/>
      <c r="C27" s="1185"/>
      <c r="D27" s="1187"/>
      <c r="E27" s="1187"/>
      <c r="F27" s="1166"/>
      <c r="G27" s="1160"/>
      <c r="I27" s="380"/>
    </row>
    <row r="28" spans="2:9" ht="14.25" customHeight="1" thickBot="1">
      <c r="B28" s="381"/>
      <c r="C28" s="1182"/>
      <c r="D28" s="1182"/>
      <c r="E28" s="1182"/>
      <c r="F28" s="1182"/>
      <c r="G28" s="1183"/>
      <c r="I28" s="380"/>
    </row>
    <row r="29" spans="2:9" ht="9.9499999999999993" customHeight="1">
      <c r="B29" s="364"/>
      <c r="C29" s="365"/>
      <c r="D29" s="366"/>
      <c r="E29" s="366"/>
      <c r="F29" s="367"/>
      <c r="G29" s="368"/>
    </row>
    <row r="30" spans="2:9" ht="14.25" customHeight="1">
      <c r="B30" s="1189" t="s">
        <v>1861</v>
      </c>
      <c r="C30" s="1190"/>
      <c r="D30" s="1190"/>
      <c r="E30" s="1190"/>
      <c r="F30" s="1190"/>
      <c r="G30" s="691" t="str">
        <f>MID('DISCOUNT CARD'!J25,1,2)</f>
        <v>00</v>
      </c>
    </row>
    <row r="31" spans="2:9" ht="9.9499999999999993" customHeight="1" thickBot="1">
      <c r="B31" s="364"/>
      <c r="C31" s="365"/>
      <c r="D31" s="366"/>
      <c r="E31" s="366"/>
      <c r="F31" s="367"/>
      <c r="G31" s="368"/>
    </row>
    <row r="32" spans="2:9" ht="14.25" customHeight="1">
      <c r="B32" s="369"/>
      <c r="C32" s="370"/>
      <c r="D32" s="371"/>
      <c r="E32" s="371"/>
      <c r="F32" s="372"/>
      <c r="G32" s="373"/>
    </row>
    <row r="33" spans="2:1276" s="695" customFormat="1" ht="14.25" customHeight="1">
      <c r="B33" s="374"/>
      <c r="C33" s="1184" t="s">
        <v>1862</v>
      </c>
      <c r="D33" s="1195" t="s">
        <v>1863</v>
      </c>
      <c r="E33" s="1195"/>
      <c r="F33" s="1188">
        <v>13.49</v>
      </c>
      <c r="G33" s="1159">
        <f>F33*(100-$G$30)/100</f>
        <v>13.49</v>
      </c>
      <c r="H33" s="357"/>
      <c r="I33" s="357"/>
      <c r="J33" s="357"/>
      <c r="K33" s="357"/>
      <c r="L33" s="357"/>
      <c r="M33" s="357"/>
      <c r="N33" s="357"/>
      <c r="O33" s="357"/>
      <c r="P33" s="357"/>
      <c r="Q33" s="357"/>
      <c r="R33" s="357"/>
      <c r="S33" s="357"/>
      <c r="T33" s="357"/>
      <c r="U33" s="357"/>
      <c r="V33" s="357"/>
      <c r="W33" s="357"/>
      <c r="X33" s="357"/>
      <c r="Y33" s="357"/>
      <c r="Z33" s="357"/>
      <c r="AA33" s="357"/>
      <c r="AB33" s="357"/>
      <c r="AC33" s="357"/>
      <c r="AD33" s="357"/>
      <c r="AE33" s="357"/>
      <c r="AF33" s="357"/>
      <c r="AG33" s="357"/>
      <c r="AH33" s="357"/>
      <c r="AI33" s="357"/>
      <c r="AJ33" s="357"/>
      <c r="AK33" s="357"/>
      <c r="AL33" s="357"/>
      <c r="AM33" s="357"/>
      <c r="AN33" s="357"/>
      <c r="AO33" s="357"/>
      <c r="AP33" s="357"/>
      <c r="AQ33" s="357"/>
      <c r="AR33" s="357"/>
      <c r="AS33" s="357"/>
      <c r="AT33" s="357"/>
      <c r="AU33" s="357"/>
      <c r="AV33" s="357"/>
      <c r="AW33" s="357"/>
      <c r="AX33" s="357"/>
      <c r="AY33" s="357"/>
      <c r="AZ33" s="357"/>
      <c r="BA33" s="357"/>
      <c r="BB33" s="357"/>
      <c r="BC33" s="357"/>
      <c r="BD33" s="357"/>
      <c r="BE33" s="357"/>
      <c r="BF33" s="357"/>
      <c r="BG33" s="357"/>
      <c r="BH33" s="357"/>
      <c r="BI33" s="357"/>
      <c r="BJ33" s="357"/>
      <c r="BK33" s="357"/>
      <c r="BL33" s="357"/>
      <c r="BM33" s="357"/>
      <c r="BN33" s="357"/>
      <c r="BO33" s="357"/>
      <c r="BP33" s="357"/>
      <c r="BQ33" s="357"/>
      <c r="BR33" s="357"/>
      <c r="BS33" s="357"/>
      <c r="BT33" s="357"/>
      <c r="BU33" s="357"/>
      <c r="BV33" s="357"/>
      <c r="BW33" s="357"/>
      <c r="BX33" s="357"/>
      <c r="BY33" s="357"/>
      <c r="BZ33" s="357"/>
      <c r="CA33" s="357"/>
      <c r="CB33" s="357"/>
      <c r="CC33" s="357"/>
      <c r="CD33" s="357"/>
      <c r="CE33" s="357"/>
      <c r="CF33" s="357"/>
      <c r="CG33" s="357"/>
      <c r="CH33" s="357"/>
      <c r="CI33" s="357"/>
      <c r="CJ33" s="357"/>
      <c r="CK33" s="357"/>
      <c r="CL33" s="357"/>
      <c r="CM33" s="357"/>
      <c r="CN33" s="357"/>
      <c r="CO33" s="357"/>
      <c r="CP33" s="357"/>
      <c r="CQ33" s="357"/>
      <c r="CR33" s="357"/>
      <c r="CS33" s="357"/>
      <c r="CT33" s="357"/>
      <c r="CU33" s="357"/>
      <c r="CV33" s="357"/>
      <c r="CW33" s="357"/>
      <c r="CX33" s="357"/>
      <c r="CY33" s="357"/>
      <c r="CZ33" s="357"/>
      <c r="DA33" s="357"/>
      <c r="DB33" s="357"/>
      <c r="DC33" s="357"/>
      <c r="DD33" s="357"/>
      <c r="DE33" s="357"/>
      <c r="DF33" s="357"/>
      <c r="DG33" s="357"/>
      <c r="DH33" s="357"/>
      <c r="DI33" s="357"/>
      <c r="DJ33" s="357"/>
      <c r="DK33" s="357"/>
      <c r="DL33" s="357"/>
      <c r="DM33" s="357"/>
      <c r="DN33" s="357"/>
      <c r="DO33" s="357"/>
      <c r="DP33" s="357"/>
      <c r="DQ33" s="357"/>
      <c r="DR33" s="357"/>
      <c r="DS33" s="357"/>
      <c r="DT33" s="357"/>
      <c r="DU33" s="357"/>
      <c r="DV33" s="357"/>
      <c r="DW33" s="357"/>
      <c r="DX33" s="357"/>
      <c r="DY33" s="357"/>
      <c r="DZ33" s="357"/>
      <c r="EA33" s="357"/>
      <c r="EB33" s="357"/>
      <c r="EC33" s="357"/>
      <c r="ED33" s="357"/>
      <c r="EE33" s="357"/>
      <c r="EF33" s="357"/>
      <c r="EG33" s="357"/>
      <c r="EH33" s="357"/>
      <c r="EI33" s="357"/>
      <c r="EJ33" s="357"/>
      <c r="EK33" s="357"/>
      <c r="EL33" s="357"/>
      <c r="EM33" s="357"/>
      <c r="EN33" s="357"/>
      <c r="EO33" s="357"/>
      <c r="EP33" s="357"/>
      <c r="EQ33" s="357"/>
      <c r="ER33" s="357"/>
      <c r="ES33" s="357"/>
      <c r="ET33" s="357"/>
      <c r="EU33" s="357"/>
      <c r="EV33" s="357"/>
      <c r="EW33" s="357"/>
      <c r="EX33" s="357"/>
      <c r="EY33" s="357"/>
      <c r="EZ33" s="357"/>
      <c r="FA33" s="357"/>
      <c r="FB33" s="357"/>
      <c r="FC33" s="357"/>
      <c r="FD33" s="357"/>
      <c r="FE33" s="357"/>
      <c r="FF33" s="357"/>
      <c r="FG33" s="357"/>
      <c r="FH33" s="357"/>
      <c r="FI33" s="357"/>
      <c r="FJ33" s="357"/>
      <c r="FK33" s="357"/>
      <c r="FL33" s="357"/>
      <c r="FM33" s="357"/>
      <c r="FN33" s="357"/>
      <c r="FO33" s="357"/>
      <c r="FP33" s="357"/>
      <c r="FQ33" s="357"/>
      <c r="FR33" s="357"/>
      <c r="FS33" s="357"/>
      <c r="FT33" s="357"/>
      <c r="FU33" s="357"/>
      <c r="FV33" s="357"/>
      <c r="FW33" s="357"/>
      <c r="FX33" s="357"/>
      <c r="FY33" s="357"/>
      <c r="FZ33" s="357"/>
      <c r="GA33" s="357"/>
      <c r="GB33" s="357"/>
      <c r="GC33" s="357"/>
      <c r="GD33" s="357"/>
      <c r="GE33" s="357"/>
      <c r="GF33" s="357"/>
      <c r="GG33" s="357"/>
      <c r="GH33" s="357"/>
      <c r="GI33" s="357"/>
      <c r="GJ33" s="357"/>
      <c r="GK33" s="357"/>
      <c r="GL33" s="357"/>
      <c r="GM33" s="357"/>
      <c r="GN33" s="357"/>
      <c r="GO33" s="357"/>
      <c r="GP33" s="357"/>
      <c r="GQ33" s="357"/>
      <c r="GR33" s="357"/>
      <c r="GS33" s="357"/>
      <c r="GT33" s="357"/>
      <c r="GU33" s="357"/>
      <c r="GV33" s="357"/>
      <c r="GW33" s="357"/>
      <c r="GX33" s="357"/>
      <c r="GY33" s="357"/>
      <c r="GZ33" s="357"/>
      <c r="HA33" s="357"/>
      <c r="HB33" s="357"/>
      <c r="HC33" s="357"/>
      <c r="HD33" s="357"/>
      <c r="HE33" s="357"/>
      <c r="HF33" s="357"/>
      <c r="HG33" s="357"/>
      <c r="HH33" s="357"/>
      <c r="HI33" s="357"/>
      <c r="HJ33" s="357"/>
      <c r="HK33" s="357"/>
      <c r="HL33" s="357"/>
      <c r="HM33" s="357"/>
      <c r="HN33" s="357"/>
      <c r="HO33" s="357"/>
      <c r="HP33" s="357"/>
      <c r="HQ33" s="357"/>
      <c r="HR33" s="357"/>
      <c r="HS33" s="357"/>
      <c r="HT33" s="357"/>
      <c r="HU33" s="357"/>
      <c r="HV33" s="357"/>
      <c r="HW33" s="357"/>
      <c r="HX33" s="357"/>
      <c r="HY33" s="357"/>
      <c r="HZ33" s="357"/>
      <c r="IA33" s="357"/>
      <c r="IB33" s="357"/>
      <c r="IC33" s="357"/>
      <c r="ID33" s="357"/>
      <c r="IE33" s="357"/>
      <c r="IF33" s="357"/>
      <c r="IG33" s="357"/>
      <c r="IH33" s="357"/>
      <c r="II33" s="357"/>
      <c r="IJ33" s="357"/>
      <c r="IK33" s="357"/>
      <c r="IL33" s="357"/>
      <c r="IM33" s="357"/>
      <c r="IN33" s="357"/>
      <c r="IO33" s="357"/>
      <c r="IP33" s="357"/>
      <c r="IQ33" s="357"/>
      <c r="IR33" s="357"/>
      <c r="IS33" s="357"/>
      <c r="IT33" s="357"/>
      <c r="IU33" s="357"/>
      <c r="IV33" s="357"/>
      <c r="IW33" s="357"/>
      <c r="IX33" s="357"/>
      <c r="IY33" s="357"/>
      <c r="IZ33" s="357"/>
      <c r="JA33" s="357"/>
      <c r="JB33" s="357"/>
      <c r="JC33" s="357"/>
      <c r="JD33" s="357"/>
      <c r="JE33" s="357"/>
      <c r="JF33" s="357"/>
      <c r="JG33" s="357"/>
      <c r="JH33" s="357"/>
      <c r="JI33" s="357"/>
      <c r="JJ33" s="357"/>
      <c r="JK33" s="357"/>
      <c r="JL33" s="357"/>
      <c r="JM33" s="357"/>
      <c r="JN33" s="357"/>
      <c r="JO33" s="357"/>
      <c r="JP33" s="357"/>
      <c r="JQ33" s="357"/>
      <c r="JR33" s="357"/>
      <c r="JS33" s="357"/>
      <c r="JT33" s="357"/>
      <c r="JU33" s="357"/>
      <c r="JV33" s="357"/>
      <c r="JW33" s="357"/>
      <c r="JX33" s="357"/>
      <c r="JY33" s="357"/>
      <c r="JZ33" s="357"/>
      <c r="KA33" s="357"/>
      <c r="KB33" s="357"/>
      <c r="KC33" s="357"/>
      <c r="KD33" s="357"/>
      <c r="KE33" s="357"/>
      <c r="KF33" s="357"/>
      <c r="KG33" s="357"/>
      <c r="KH33" s="357"/>
      <c r="KI33" s="357"/>
      <c r="KJ33" s="357"/>
      <c r="KK33" s="357"/>
      <c r="KL33" s="357"/>
      <c r="KM33" s="357"/>
      <c r="KN33" s="357"/>
      <c r="KO33" s="357"/>
      <c r="KP33" s="357"/>
      <c r="KQ33" s="357"/>
      <c r="KR33" s="357"/>
      <c r="KS33" s="357"/>
      <c r="KT33" s="357"/>
      <c r="KU33" s="357"/>
      <c r="KV33" s="357"/>
      <c r="KW33" s="357"/>
      <c r="KX33" s="357"/>
      <c r="KY33" s="357"/>
      <c r="KZ33" s="357"/>
      <c r="LA33" s="357"/>
      <c r="LB33" s="357"/>
      <c r="LC33" s="357"/>
      <c r="LD33" s="357"/>
      <c r="LE33" s="357"/>
      <c r="LF33" s="357"/>
      <c r="LG33" s="357"/>
      <c r="LH33" s="357"/>
      <c r="LI33" s="357"/>
      <c r="LJ33" s="357"/>
      <c r="LK33" s="357"/>
      <c r="LL33" s="357"/>
      <c r="LM33" s="357"/>
      <c r="LN33" s="357"/>
      <c r="LO33" s="357"/>
      <c r="LP33" s="357"/>
      <c r="LQ33" s="357"/>
      <c r="LR33" s="357"/>
      <c r="LS33" s="357"/>
      <c r="LT33" s="357"/>
      <c r="LU33" s="357"/>
      <c r="LV33" s="357"/>
      <c r="LW33" s="357"/>
      <c r="LX33" s="357"/>
      <c r="LY33" s="357"/>
      <c r="LZ33" s="357"/>
      <c r="MA33" s="357"/>
      <c r="MB33" s="357"/>
      <c r="MC33" s="357"/>
      <c r="MD33" s="357"/>
      <c r="ME33" s="357"/>
      <c r="MF33" s="357"/>
      <c r="MG33" s="357"/>
      <c r="MH33" s="357"/>
      <c r="MI33" s="357"/>
      <c r="MJ33" s="357"/>
      <c r="MK33" s="357"/>
      <c r="ML33" s="357"/>
      <c r="MM33" s="357"/>
      <c r="MN33" s="357"/>
      <c r="MO33" s="357"/>
      <c r="MP33" s="357"/>
      <c r="MQ33" s="357"/>
      <c r="MR33" s="357"/>
      <c r="MS33" s="357"/>
      <c r="MT33" s="357"/>
      <c r="MU33" s="357"/>
      <c r="MV33" s="357"/>
      <c r="MW33" s="357"/>
      <c r="MX33" s="357"/>
      <c r="MY33" s="357"/>
      <c r="MZ33" s="357"/>
      <c r="NA33" s="357"/>
      <c r="NB33" s="357"/>
      <c r="NC33" s="357"/>
      <c r="ND33" s="357"/>
      <c r="NE33" s="357"/>
      <c r="NF33" s="357"/>
      <c r="NG33" s="357"/>
      <c r="NH33" s="357"/>
      <c r="NI33" s="357"/>
      <c r="NJ33" s="357"/>
      <c r="NK33" s="357"/>
      <c r="NL33" s="357"/>
      <c r="NM33" s="357"/>
      <c r="NN33" s="357"/>
      <c r="NO33" s="357"/>
      <c r="NP33" s="357"/>
      <c r="NQ33" s="357"/>
      <c r="NR33" s="357"/>
      <c r="NS33" s="357"/>
      <c r="NT33" s="357"/>
      <c r="NU33" s="357"/>
      <c r="NV33" s="357"/>
      <c r="NW33" s="357"/>
      <c r="NX33" s="357"/>
      <c r="NY33" s="357"/>
      <c r="NZ33" s="357"/>
      <c r="OA33" s="357"/>
      <c r="OB33" s="357"/>
      <c r="OC33" s="357"/>
      <c r="OD33" s="357"/>
      <c r="OE33" s="357"/>
      <c r="OF33" s="357"/>
      <c r="OG33" s="357"/>
      <c r="OH33" s="357"/>
      <c r="OI33" s="357"/>
      <c r="OJ33" s="357"/>
      <c r="OK33" s="357"/>
      <c r="OL33" s="357"/>
      <c r="OM33" s="357"/>
      <c r="ON33" s="357"/>
      <c r="OO33" s="357"/>
      <c r="OP33" s="357"/>
      <c r="OQ33" s="357"/>
      <c r="OR33" s="357"/>
      <c r="OS33" s="357"/>
      <c r="OT33" s="357"/>
      <c r="OU33" s="357"/>
      <c r="OV33" s="357"/>
      <c r="OW33" s="357"/>
      <c r="OX33" s="357"/>
      <c r="OY33" s="357"/>
      <c r="OZ33" s="357"/>
      <c r="PA33" s="357"/>
      <c r="PB33" s="357"/>
      <c r="PC33" s="357"/>
      <c r="PD33" s="357"/>
      <c r="PE33" s="357"/>
      <c r="PF33" s="357"/>
      <c r="PG33" s="357"/>
      <c r="PH33" s="357"/>
      <c r="PI33" s="357"/>
      <c r="PJ33" s="357"/>
      <c r="PK33" s="357"/>
      <c r="PL33" s="357"/>
      <c r="PM33" s="357"/>
      <c r="PN33" s="357"/>
      <c r="PO33" s="357"/>
      <c r="PP33" s="357"/>
      <c r="PQ33" s="357"/>
      <c r="PR33" s="357"/>
      <c r="PS33" s="357"/>
      <c r="PT33" s="357"/>
      <c r="PU33" s="357"/>
      <c r="PV33" s="357"/>
      <c r="PW33" s="357"/>
      <c r="PX33" s="357"/>
      <c r="PY33" s="357"/>
      <c r="PZ33" s="357"/>
      <c r="QA33" s="357"/>
      <c r="QB33" s="357"/>
      <c r="QC33" s="357"/>
      <c r="QD33" s="357"/>
      <c r="QE33" s="357"/>
      <c r="QF33" s="357"/>
      <c r="QG33" s="357"/>
      <c r="QH33" s="357"/>
      <c r="QI33" s="357"/>
      <c r="QJ33" s="357"/>
      <c r="QK33" s="357"/>
      <c r="QL33" s="357"/>
      <c r="QM33" s="357"/>
      <c r="QN33" s="357"/>
      <c r="QO33" s="357"/>
      <c r="QP33" s="357"/>
      <c r="QQ33" s="357"/>
      <c r="QR33" s="357"/>
      <c r="QS33" s="357"/>
      <c r="QT33" s="357"/>
      <c r="QU33" s="357"/>
      <c r="QV33" s="357"/>
      <c r="QW33" s="357"/>
      <c r="QX33" s="357"/>
      <c r="QY33" s="357"/>
      <c r="QZ33" s="357"/>
      <c r="RA33" s="357"/>
      <c r="RB33" s="357"/>
      <c r="RC33" s="357"/>
      <c r="RD33" s="357"/>
      <c r="RE33" s="357"/>
      <c r="RF33" s="357"/>
      <c r="RG33" s="357"/>
      <c r="RH33" s="357"/>
      <c r="RI33" s="357"/>
      <c r="RJ33" s="357"/>
      <c r="RK33" s="357"/>
      <c r="RL33" s="357"/>
      <c r="RM33" s="357"/>
      <c r="RN33" s="357"/>
      <c r="RO33" s="357"/>
      <c r="RP33" s="357"/>
      <c r="RQ33" s="357"/>
      <c r="RR33" s="357"/>
      <c r="RS33" s="357"/>
      <c r="RT33" s="357"/>
      <c r="RU33" s="357"/>
      <c r="RV33" s="357"/>
      <c r="RW33" s="357"/>
      <c r="RX33" s="357"/>
      <c r="RY33" s="357"/>
      <c r="RZ33" s="357"/>
      <c r="SA33" s="357"/>
      <c r="SB33" s="357"/>
      <c r="SC33" s="357"/>
      <c r="SD33" s="357"/>
      <c r="SE33" s="357"/>
      <c r="SF33" s="357"/>
      <c r="SG33" s="357"/>
      <c r="SH33" s="357"/>
      <c r="SI33" s="357"/>
      <c r="SJ33" s="357"/>
      <c r="SK33" s="357"/>
      <c r="SL33" s="357"/>
      <c r="SM33" s="357"/>
      <c r="SN33" s="357"/>
      <c r="SO33" s="357"/>
      <c r="SP33" s="357"/>
      <c r="SQ33" s="357"/>
      <c r="SR33" s="357"/>
      <c r="SS33" s="357"/>
      <c r="ST33" s="357"/>
      <c r="SU33" s="357"/>
      <c r="SV33" s="357"/>
      <c r="SW33" s="357"/>
      <c r="SX33" s="357"/>
      <c r="SY33" s="357"/>
      <c r="SZ33" s="357"/>
      <c r="TA33" s="357"/>
      <c r="TB33" s="357"/>
      <c r="TC33" s="357"/>
      <c r="TD33" s="357"/>
      <c r="TE33" s="357"/>
      <c r="TF33" s="357"/>
      <c r="TG33" s="357"/>
      <c r="TH33" s="357"/>
      <c r="TI33" s="357"/>
      <c r="TJ33" s="357"/>
      <c r="TK33" s="357"/>
      <c r="TL33" s="357"/>
      <c r="TM33" s="357"/>
      <c r="TN33" s="357"/>
      <c r="TO33" s="357"/>
      <c r="TP33" s="357"/>
      <c r="TQ33" s="357"/>
      <c r="TR33" s="357"/>
      <c r="TS33" s="357"/>
      <c r="TT33" s="357"/>
      <c r="TU33" s="357"/>
      <c r="TV33" s="357"/>
      <c r="TW33" s="357"/>
      <c r="TX33" s="357"/>
      <c r="TY33" s="357"/>
      <c r="TZ33" s="357"/>
      <c r="UA33" s="357"/>
      <c r="UB33" s="357"/>
      <c r="UC33" s="357"/>
      <c r="UD33" s="357"/>
      <c r="UE33" s="357"/>
      <c r="UF33" s="357"/>
      <c r="UG33" s="357"/>
      <c r="UH33" s="357"/>
      <c r="UI33" s="357"/>
      <c r="UJ33" s="357"/>
      <c r="UK33" s="357"/>
      <c r="UL33" s="357"/>
      <c r="UM33" s="357"/>
      <c r="UN33" s="357"/>
      <c r="UO33" s="357"/>
      <c r="UP33" s="357"/>
      <c r="UQ33" s="357"/>
      <c r="UR33" s="357"/>
      <c r="US33" s="357"/>
      <c r="UT33" s="357"/>
      <c r="UU33" s="357"/>
      <c r="UV33" s="357"/>
      <c r="UW33" s="357"/>
      <c r="UX33" s="357"/>
      <c r="UY33" s="357"/>
      <c r="UZ33" s="357"/>
      <c r="VA33" s="357"/>
      <c r="VB33" s="357"/>
      <c r="VC33" s="357"/>
      <c r="VD33" s="357"/>
      <c r="VE33" s="357"/>
      <c r="VF33" s="357"/>
      <c r="VG33" s="357"/>
      <c r="VH33" s="357"/>
      <c r="VI33" s="357"/>
      <c r="VJ33" s="357"/>
      <c r="VK33" s="357"/>
      <c r="VL33" s="357"/>
      <c r="VM33" s="357"/>
      <c r="VN33" s="357"/>
      <c r="VO33" s="357"/>
      <c r="VP33" s="357"/>
      <c r="VQ33" s="357"/>
      <c r="VR33" s="357"/>
      <c r="VS33" s="357"/>
      <c r="VT33" s="357"/>
      <c r="VU33" s="357"/>
      <c r="VV33" s="357"/>
      <c r="VW33" s="357"/>
      <c r="VX33" s="357"/>
      <c r="VY33" s="357"/>
      <c r="VZ33" s="357"/>
      <c r="WA33" s="357"/>
      <c r="WB33" s="357"/>
      <c r="WC33" s="357"/>
      <c r="WD33" s="357"/>
      <c r="WE33" s="357"/>
      <c r="WF33" s="357"/>
      <c r="WG33" s="357"/>
      <c r="WH33" s="357"/>
      <c r="WI33" s="357"/>
      <c r="WJ33" s="357"/>
      <c r="WK33" s="357"/>
      <c r="WL33" s="357"/>
      <c r="WM33" s="357"/>
      <c r="WN33" s="357"/>
      <c r="WO33" s="357"/>
      <c r="WP33" s="357"/>
      <c r="WQ33" s="357"/>
      <c r="WR33" s="357"/>
      <c r="WS33" s="357"/>
      <c r="WT33" s="357"/>
      <c r="WU33" s="357"/>
      <c r="WV33" s="357"/>
      <c r="WW33" s="357"/>
      <c r="WX33" s="357"/>
      <c r="WY33" s="357"/>
      <c r="WZ33" s="357"/>
      <c r="XA33" s="357"/>
      <c r="XB33" s="357"/>
      <c r="XC33" s="357"/>
      <c r="XD33" s="357"/>
      <c r="XE33" s="357"/>
      <c r="XF33" s="357"/>
      <c r="XG33" s="357"/>
      <c r="XH33" s="357"/>
      <c r="XI33" s="357"/>
      <c r="XJ33" s="357"/>
      <c r="XK33" s="357"/>
      <c r="XL33" s="357"/>
      <c r="XM33" s="357"/>
      <c r="XN33" s="357"/>
      <c r="XO33" s="357"/>
      <c r="XP33" s="357"/>
      <c r="XQ33" s="357"/>
      <c r="XR33" s="357"/>
      <c r="XS33" s="357"/>
      <c r="XT33" s="357"/>
      <c r="XU33" s="357"/>
      <c r="XV33" s="357"/>
      <c r="XW33" s="357"/>
      <c r="XX33" s="357"/>
      <c r="XY33" s="357"/>
      <c r="XZ33" s="357"/>
      <c r="YA33" s="357"/>
      <c r="YB33" s="357"/>
      <c r="YC33" s="357"/>
      <c r="YD33" s="357"/>
      <c r="YE33" s="357"/>
      <c r="YF33" s="357"/>
      <c r="YG33" s="357"/>
      <c r="YH33" s="357"/>
      <c r="YI33" s="357"/>
      <c r="YJ33" s="357"/>
      <c r="YK33" s="357"/>
      <c r="YL33" s="357"/>
      <c r="YM33" s="357"/>
      <c r="YN33" s="357"/>
      <c r="YO33" s="357"/>
      <c r="YP33" s="357"/>
      <c r="YQ33" s="357"/>
      <c r="YR33" s="357"/>
      <c r="YS33" s="357"/>
      <c r="YT33" s="357"/>
      <c r="YU33" s="357"/>
      <c r="YV33" s="357"/>
      <c r="YW33" s="357"/>
      <c r="YX33" s="357"/>
      <c r="YY33" s="357"/>
      <c r="YZ33" s="357"/>
      <c r="ZA33" s="357"/>
      <c r="ZB33" s="357"/>
      <c r="ZC33" s="357"/>
      <c r="ZD33" s="357"/>
      <c r="ZE33" s="357"/>
      <c r="ZF33" s="357"/>
      <c r="ZG33" s="357"/>
      <c r="ZH33" s="357"/>
      <c r="ZI33" s="357"/>
      <c r="ZJ33" s="357"/>
      <c r="ZK33" s="357"/>
      <c r="ZL33" s="357"/>
      <c r="ZM33" s="357"/>
      <c r="ZN33" s="357"/>
      <c r="ZO33" s="357"/>
      <c r="ZP33" s="357"/>
      <c r="ZQ33" s="357"/>
      <c r="ZR33" s="357"/>
      <c r="ZS33" s="357"/>
      <c r="ZT33" s="357"/>
      <c r="ZU33" s="357"/>
      <c r="ZV33" s="357"/>
      <c r="ZW33" s="357"/>
      <c r="ZX33" s="357"/>
      <c r="ZY33" s="357"/>
      <c r="ZZ33" s="357"/>
      <c r="AAA33" s="357"/>
      <c r="AAB33" s="357"/>
      <c r="AAC33" s="357"/>
      <c r="AAD33" s="357"/>
      <c r="AAE33" s="357"/>
      <c r="AAF33" s="357"/>
      <c r="AAG33" s="357"/>
      <c r="AAH33" s="357"/>
      <c r="AAI33" s="357"/>
      <c r="AAJ33" s="357"/>
      <c r="AAK33" s="357"/>
      <c r="AAL33" s="357"/>
      <c r="AAM33" s="357"/>
      <c r="AAN33" s="357"/>
      <c r="AAO33" s="357"/>
      <c r="AAP33" s="357"/>
      <c r="AAQ33" s="357"/>
      <c r="AAR33" s="357"/>
      <c r="AAS33" s="357"/>
      <c r="AAT33" s="357"/>
      <c r="AAU33" s="357"/>
      <c r="AAV33" s="357"/>
      <c r="AAW33" s="357"/>
      <c r="AAX33" s="357"/>
      <c r="AAY33" s="357"/>
      <c r="AAZ33" s="357"/>
      <c r="ABA33" s="357"/>
      <c r="ABB33" s="357"/>
      <c r="ABC33" s="357"/>
      <c r="ABD33" s="357"/>
      <c r="ABE33" s="357"/>
      <c r="ABF33" s="357"/>
      <c r="ABG33" s="357"/>
      <c r="ABH33" s="357"/>
      <c r="ABI33" s="357"/>
      <c r="ABJ33" s="357"/>
      <c r="ABK33" s="357"/>
      <c r="ABL33" s="357"/>
      <c r="ABM33" s="357"/>
      <c r="ABN33" s="357"/>
      <c r="ABO33" s="357"/>
      <c r="ABP33" s="357"/>
      <c r="ABQ33" s="357"/>
      <c r="ABR33" s="357"/>
      <c r="ABS33" s="357"/>
      <c r="ABT33" s="357"/>
      <c r="ABU33" s="357"/>
      <c r="ABV33" s="357"/>
      <c r="ABW33" s="357"/>
      <c r="ABX33" s="357"/>
      <c r="ABY33" s="357"/>
      <c r="ABZ33" s="357"/>
      <c r="ACA33" s="357"/>
      <c r="ACB33" s="357"/>
      <c r="ACC33" s="357"/>
      <c r="ACD33" s="357"/>
      <c r="ACE33" s="357"/>
      <c r="ACF33" s="357"/>
      <c r="ACG33" s="357"/>
      <c r="ACH33" s="357"/>
      <c r="ACI33" s="357"/>
      <c r="ACJ33" s="357"/>
      <c r="ACK33" s="357"/>
      <c r="ACL33" s="357"/>
      <c r="ACM33" s="357"/>
      <c r="ACN33" s="357"/>
      <c r="ACO33" s="357"/>
      <c r="ACP33" s="357"/>
      <c r="ACQ33" s="357"/>
      <c r="ACR33" s="357"/>
      <c r="ACS33" s="357"/>
      <c r="ACT33" s="357"/>
      <c r="ACU33" s="357"/>
      <c r="ACV33" s="357"/>
      <c r="ACW33" s="357"/>
      <c r="ACX33" s="357"/>
      <c r="ACY33" s="357"/>
      <c r="ACZ33" s="357"/>
      <c r="ADA33" s="357"/>
      <c r="ADB33" s="357"/>
      <c r="ADC33" s="357"/>
      <c r="ADD33" s="357"/>
      <c r="ADE33" s="357"/>
      <c r="ADF33" s="357"/>
      <c r="ADG33" s="357"/>
      <c r="ADH33" s="357"/>
      <c r="ADI33" s="357"/>
      <c r="ADJ33" s="357"/>
      <c r="ADK33" s="357"/>
      <c r="ADL33" s="357"/>
      <c r="ADM33" s="357"/>
      <c r="ADN33" s="357"/>
      <c r="ADO33" s="357"/>
      <c r="ADP33" s="357"/>
      <c r="ADQ33" s="357"/>
      <c r="ADR33" s="357"/>
      <c r="ADS33" s="357"/>
      <c r="ADT33" s="357"/>
      <c r="ADU33" s="357"/>
      <c r="ADV33" s="357"/>
      <c r="ADW33" s="357"/>
      <c r="ADX33" s="357"/>
      <c r="ADY33" s="357"/>
      <c r="ADZ33" s="357"/>
      <c r="AEA33" s="357"/>
      <c r="AEB33" s="357"/>
      <c r="AEC33" s="357"/>
      <c r="AED33" s="357"/>
      <c r="AEE33" s="357"/>
      <c r="AEF33" s="357"/>
      <c r="AEG33" s="357"/>
      <c r="AEH33" s="357"/>
      <c r="AEI33" s="357"/>
      <c r="AEJ33" s="357"/>
      <c r="AEK33" s="357"/>
      <c r="AEL33" s="357"/>
      <c r="AEM33" s="357"/>
      <c r="AEN33" s="357"/>
      <c r="AEO33" s="357"/>
      <c r="AEP33" s="357"/>
      <c r="AEQ33" s="357"/>
      <c r="AER33" s="357"/>
      <c r="AES33" s="357"/>
      <c r="AET33" s="357"/>
      <c r="AEU33" s="357"/>
      <c r="AEV33" s="357"/>
      <c r="AEW33" s="357"/>
      <c r="AEX33" s="357"/>
      <c r="AEY33" s="357"/>
      <c r="AEZ33" s="357"/>
      <c r="AFA33" s="357"/>
      <c r="AFB33" s="357"/>
      <c r="AFC33" s="357"/>
      <c r="AFD33" s="357"/>
      <c r="AFE33" s="357"/>
      <c r="AFF33" s="357"/>
      <c r="AFG33" s="357"/>
      <c r="AFH33" s="357"/>
      <c r="AFI33" s="357"/>
      <c r="AFJ33" s="357"/>
      <c r="AFK33" s="357"/>
      <c r="AFL33" s="357"/>
      <c r="AFM33" s="357"/>
      <c r="AFN33" s="357"/>
      <c r="AFO33" s="357"/>
      <c r="AFP33" s="357"/>
      <c r="AFQ33" s="357"/>
      <c r="AFR33" s="357"/>
      <c r="AFS33" s="357"/>
      <c r="AFT33" s="357"/>
      <c r="AFU33" s="357"/>
      <c r="AFV33" s="357"/>
      <c r="AFW33" s="357"/>
      <c r="AFX33" s="357"/>
      <c r="AFY33" s="357"/>
      <c r="AFZ33" s="357"/>
      <c r="AGA33" s="357"/>
      <c r="AGB33" s="357"/>
      <c r="AGC33" s="357"/>
      <c r="AGD33" s="357"/>
      <c r="AGE33" s="357"/>
      <c r="AGF33" s="357"/>
      <c r="AGG33" s="357"/>
      <c r="AGH33" s="357"/>
      <c r="AGI33" s="357"/>
      <c r="AGJ33" s="357"/>
      <c r="AGK33" s="357"/>
      <c r="AGL33" s="357"/>
      <c r="AGM33" s="357"/>
      <c r="AGN33" s="357"/>
      <c r="AGO33" s="357"/>
      <c r="AGP33" s="357"/>
      <c r="AGQ33" s="357"/>
      <c r="AGR33" s="357"/>
      <c r="AGS33" s="357"/>
      <c r="AGT33" s="357"/>
      <c r="AGU33" s="357"/>
      <c r="AGV33" s="357"/>
      <c r="AGW33" s="357"/>
      <c r="AGX33" s="357"/>
      <c r="AGY33" s="357"/>
      <c r="AGZ33" s="357"/>
      <c r="AHA33" s="357"/>
      <c r="AHB33" s="357"/>
      <c r="AHC33" s="357"/>
      <c r="AHD33" s="357"/>
      <c r="AHE33" s="357"/>
      <c r="AHF33" s="357"/>
      <c r="AHG33" s="357"/>
      <c r="AHH33" s="357"/>
      <c r="AHI33" s="357"/>
      <c r="AHJ33" s="357"/>
      <c r="AHK33" s="357"/>
      <c r="AHL33" s="357"/>
      <c r="AHM33" s="357"/>
      <c r="AHN33" s="357"/>
      <c r="AHO33" s="357"/>
      <c r="AHP33" s="357"/>
      <c r="AHQ33" s="357"/>
      <c r="AHR33" s="357"/>
      <c r="AHS33" s="357"/>
      <c r="AHT33" s="357"/>
      <c r="AHU33" s="357"/>
      <c r="AHV33" s="357"/>
      <c r="AHW33" s="357"/>
      <c r="AHX33" s="357"/>
      <c r="AHY33" s="357"/>
      <c r="AHZ33" s="357"/>
      <c r="AIA33" s="357"/>
      <c r="AIB33" s="357"/>
      <c r="AIC33" s="357"/>
      <c r="AID33" s="357"/>
      <c r="AIE33" s="357"/>
      <c r="AIF33" s="357"/>
      <c r="AIG33" s="357"/>
      <c r="AIH33" s="357"/>
      <c r="AII33" s="357"/>
      <c r="AIJ33" s="357"/>
      <c r="AIK33" s="357"/>
      <c r="AIL33" s="357"/>
      <c r="AIM33" s="357"/>
      <c r="AIN33" s="357"/>
      <c r="AIO33" s="357"/>
      <c r="AIP33" s="357"/>
      <c r="AIQ33" s="357"/>
      <c r="AIR33" s="357"/>
      <c r="AIS33" s="357"/>
      <c r="AIT33" s="357"/>
      <c r="AIU33" s="357"/>
      <c r="AIV33" s="357"/>
      <c r="AIW33" s="357"/>
      <c r="AIX33" s="357"/>
      <c r="AIY33" s="357"/>
      <c r="AIZ33" s="357"/>
      <c r="AJA33" s="357"/>
      <c r="AJB33" s="357"/>
      <c r="AJC33" s="357"/>
      <c r="AJD33" s="357"/>
      <c r="AJE33" s="357"/>
      <c r="AJF33" s="357"/>
      <c r="AJG33" s="357"/>
      <c r="AJH33" s="357"/>
      <c r="AJI33" s="357"/>
      <c r="AJJ33" s="357"/>
      <c r="AJK33" s="357"/>
      <c r="AJL33" s="357"/>
      <c r="AJM33" s="357"/>
      <c r="AJN33" s="357"/>
      <c r="AJO33" s="357"/>
      <c r="AJP33" s="357"/>
      <c r="AJQ33" s="357"/>
      <c r="AJR33" s="357"/>
      <c r="AJS33" s="357"/>
      <c r="AJT33" s="357"/>
      <c r="AJU33" s="357"/>
      <c r="AJV33" s="357"/>
      <c r="AJW33" s="357"/>
      <c r="AJX33" s="357"/>
      <c r="AJY33" s="357"/>
      <c r="AJZ33" s="357"/>
      <c r="AKA33" s="357"/>
      <c r="AKB33" s="357"/>
      <c r="AKC33" s="357"/>
      <c r="AKD33" s="357"/>
      <c r="AKE33" s="357"/>
      <c r="AKF33" s="357"/>
      <c r="AKG33" s="357"/>
      <c r="AKH33" s="357"/>
      <c r="AKI33" s="357"/>
      <c r="AKJ33" s="357"/>
      <c r="AKK33" s="357"/>
      <c r="AKL33" s="357"/>
      <c r="AKM33" s="357"/>
      <c r="AKN33" s="357"/>
      <c r="AKO33" s="357"/>
      <c r="AKP33" s="357"/>
      <c r="AKQ33" s="357"/>
      <c r="AKR33" s="357"/>
      <c r="AKS33" s="357"/>
      <c r="AKT33" s="357"/>
      <c r="AKU33" s="357"/>
      <c r="AKV33" s="357"/>
      <c r="AKW33" s="357"/>
      <c r="AKX33" s="357"/>
      <c r="AKY33" s="357"/>
      <c r="AKZ33" s="357"/>
      <c r="ALA33" s="357"/>
      <c r="ALB33" s="357"/>
      <c r="ALC33" s="357"/>
      <c r="ALD33" s="357"/>
      <c r="ALE33" s="357"/>
      <c r="ALF33" s="357"/>
      <c r="ALG33" s="357"/>
      <c r="ALH33" s="357"/>
      <c r="ALI33" s="357"/>
      <c r="ALJ33" s="357"/>
      <c r="ALK33" s="357"/>
      <c r="ALL33" s="357"/>
      <c r="ALM33" s="357"/>
      <c r="ALN33" s="357"/>
      <c r="ALO33" s="357"/>
      <c r="ALP33" s="357"/>
      <c r="ALQ33" s="357"/>
      <c r="ALR33" s="357"/>
      <c r="ALS33" s="357"/>
      <c r="ALT33" s="357"/>
      <c r="ALU33" s="357"/>
      <c r="ALV33" s="357"/>
      <c r="ALW33" s="357"/>
      <c r="ALX33" s="357"/>
      <c r="ALY33" s="357"/>
      <c r="ALZ33" s="357"/>
      <c r="AMA33" s="357"/>
      <c r="AMB33" s="357"/>
      <c r="AMC33" s="357"/>
      <c r="AMD33" s="357"/>
      <c r="AME33" s="357"/>
      <c r="AMF33" s="357"/>
      <c r="AMG33" s="357"/>
      <c r="AMH33" s="357"/>
      <c r="AMI33" s="357"/>
      <c r="AMJ33" s="357"/>
      <c r="AMK33" s="357"/>
      <c r="AML33" s="357"/>
      <c r="AMM33" s="357"/>
      <c r="AMN33" s="357"/>
      <c r="AMO33" s="357"/>
      <c r="AMP33" s="357"/>
      <c r="AMQ33" s="357"/>
      <c r="AMR33" s="357"/>
      <c r="AMS33" s="357"/>
      <c r="AMT33" s="357"/>
      <c r="AMU33" s="357"/>
      <c r="AMV33" s="357"/>
      <c r="AMW33" s="357"/>
      <c r="AMX33" s="357"/>
      <c r="AMY33" s="357"/>
      <c r="AMZ33" s="357"/>
      <c r="ANA33" s="357"/>
      <c r="ANB33" s="357"/>
      <c r="ANC33" s="357"/>
      <c r="AND33" s="357"/>
      <c r="ANE33" s="357"/>
      <c r="ANF33" s="357"/>
      <c r="ANG33" s="357"/>
      <c r="ANH33" s="357"/>
      <c r="ANI33" s="357"/>
      <c r="ANJ33" s="357"/>
      <c r="ANK33" s="357"/>
      <c r="ANL33" s="357"/>
      <c r="ANM33" s="357"/>
      <c r="ANN33" s="357"/>
      <c r="ANO33" s="357"/>
      <c r="ANP33" s="357"/>
      <c r="ANQ33" s="357"/>
      <c r="ANR33" s="357"/>
      <c r="ANS33" s="357"/>
      <c r="ANT33" s="357"/>
      <c r="ANU33" s="357"/>
      <c r="ANV33" s="357"/>
      <c r="ANW33" s="357"/>
      <c r="ANX33" s="357"/>
      <c r="ANY33" s="357"/>
      <c r="ANZ33" s="357"/>
      <c r="AOA33" s="357"/>
      <c r="AOB33" s="357"/>
      <c r="AOC33" s="357"/>
      <c r="AOD33" s="357"/>
      <c r="AOE33" s="357"/>
      <c r="AOF33" s="357"/>
      <c r="AOG33" s="357"/>
      <c r="AOH33" s="357"/>
      <c r="AOI33" s="357"/>
      <c r="AOJ33" s="357"/>
      <c r="AOK33" s="357"/>
      <c r="AOL33" s="357"/>
      <c r="AOM33" s="357"/>
      <c r="AON33" s="357"/>
      <c r="AOO33" s="357"/>
      <c r="AOP33" s="357"/>
      <c r="AOQ33" s="357"/>
      <c r="AOR33" s="357"/>
      <c r="AOS33" s="357"/>
      <c r="AOT33" s="357"/>
      <c r="AOU33" s="357"/>
      <c r="AOV33" s="357"/>
      <c r="AOW33" s="357"/>
      <c r="AOX33" s="357"/>
      <c r="AOY33" s="357"/>
      <c r="AOZ33" s="357"/>
      <c r="APA33" s="357"/>
      <c r="APB33" s="357"/>
      <c r="APC33" s="357"/>
      <c r="APD33" s="357"/>
      <c r="APE33" s="357"/>
      <c r="APF33" s="357"/>
      <c r="APG33" s="357"/>
      <c r="APH33" s="357"/>
      <c r="API33" s="357"/>
      <c r="APJ33" s="357"/>
      <c r="APK33" s="357"/>
      <c r="APL33" s="357"/>
      <c r="APM33" s="357"/>
      <c r="APN33" s="357"/>
      <c r="APO33" s="357"/>
      <c r="APP33" s="357"/>
      <c r="APQ33" s="357"/>
      <c r="APR33" s="357"/>
      <c r="APS33" s="357"/>
      <c r="APT33" s="357"/>
      <c r="APU33" s="357"/>
      <c r="APV33" s="357"/>
      <c r="APW33" s="357"/>
      <c r="APX33" s="357"/>
      <c r="APY33" s="357"/>
      <c r="APZ33" s="357"/>
      <c r="AQA33" s="357"/>
      <c r="AQB33" s="357"/>
      <c r="AQC33" s="357"/>
      <c r="AQD33" s="357"/>
      <c r="AQE33" s="357"/>
      <c r="AQF33" s="357"/>
      <c r="AQG33" s="357"/>
      <c r="AQH33" s="357"/>
      <c r="AQI33" s="357"/>
      <c r="AQJ33" s="357"/>
      <c r="AQK33" s="357"/>
      <c r="AQL33" s="357"/>
      <c r="AQM33" s="357"/>
      <c r="AQN33" s="357"/>
      <c r="AQO33" s="357"/>
      <c r="AQP33" s="357"/>
      <c r="AQQ33" s="357"/>
      <c r="AQR33" s="357"/>
      <c r="AQS33" s="357"/>
      <c r="AQT33" s="357"/>
      <c r="AQU33" s="357"/>
      <c r="AQV33" s="357"/>
      <c r="AQW33" s="357"/>
      <c r="AQX33" s="357"/>
      <c r="AQY33" s="357"/>
      <c r="AQZ33" s="357"/>
      <c r="ARA33" s="357"/>
      <c r="ARB33" s="357"/>
      <c r="ARC33" s="357"/>
      <c r="ARD33" s="357"/>
      <c r="ARE33" s="357"/>
      <c r="ARF33" s="357"/>
      <c r="ARG33" s="357"/>
      <c r="ARH33" s="357"/>
      <c r="ARI33" s="357"/>
      <c r="ARJ33" s="357"/>
      <c r="ARK33" s="357"/>
      <c r="ARL33" s="357"/>
      <c r="ARM33" s="357"/>
      <c r="ARN33" s="357"/>
      <c r="ARO33" s="357"/>
      <c r="ARP33" s="357"/>
      <c r="ARQ33" s="357"/>
      <c r="ARR33" s="357"/>
      <c r="ARS33" s="357"/>
      <c r="ART33" s="357"/>
      <c r="ARU33" s="357"/>
      <c r="ARV33" s="357"/>
      <c r="ARW33" s="357"/>
      <c r="ARX33" s="357"/>
      <c r="ARY33" s="357"/>
      <c r="ARZ33" s="357"/>
      <c r="ASA33" s="357"/>
      <c r="ASB33" s="357"/>
      <c r="ASC33" s="357"/>
      <c r="ASD33" s="357"/>
      <c r="ASE33" s="357"/>
      <c r="ASF33" s="357"/>
      <c r="ASG33" s="357"/>
      <c r="ASH33" s="357"/>
      <c r="ASI33" s="357"/>
      <c r="ASJ33" s="357"/>
      <c r="ASK33" s="357"/>
      <c r="ASL33" s="357"/>
      <c r="ASM33" s="357"/>
      <c r="ASN33" s="357"/>
      <c r="ASO33" s="357"/>
      <c r="ASP33" s="357"/>
      <c r="ASQ33" s="357"/>
      <c r="ASR33" s="357"/>
      <c r="ASS33" s="357"/>
      <c r="AST33" s="357"/>
      <c r="ASU33" s="357"/>
      <c r="ASV33" s="357"/>
      <c r="ASW33" s="357"/>
      <c r="ASX33" s="357"/>
      <c r="ASY33" s="357"/>
      <c r="ASZ33" s="357"/>
      <c r="ATA33" s="357"/>
      <c r="ATB33" s="357"/>
      <c r="ATC33" s="357"/>
      <c r="ATD33" s="357"/>
      <c r="ATE33" s="357"/>
      <c r="ATF33" s="357"/>
      <c r="ATG33" s="357"/>
      <c r="ATH33" s="357"/>
      <c r="ATI33" s="357"/>
      <c r="ATJ33" s="357"/>
      <c r="ATK33" s="357"/>
      <c r="ATL33" s="357"/>
      <c r="ATM33" s="357"/>
      <c r="ATN33" s="357"/>
      <c r="ATO33" s="357"/>
      <c r="ATP33" s="357"/>
      <c r="ATQ33" s="357"/>
      <c r="ATR33" s="357"/>
      <c r="ATS33" s="357"/>
      <c r="ATT33" s="357"/>
      <c r="ATU33" s="357"/>
      <c r="ATV33" s="357"/>
      <c r="ATW33" s="357"/>
      <c r="ATX33" s="357"/>
      <c r="ATY33" s="357"/>
      <c r="ATZ33" s="357"/>
      <c r="AUA33" s="357"/>
      <c r="AUB33" s="357"/>
      <c r="AUC33" s="357"/>
      <c r="AUD33" s="357"/>
      <c r="AUE33" s="357"/>
      <c r="AUF33" s="357"/>
      <c r="AUG33" s="357"/>
      <c r="AUH33" s="357"/>
      <c r="AUI33" s="357"/>
      <c r="AUJ33" s="357"/>
      <c r="AUK33" s="357"/>
      <c r="AUL33" s="357"/>
      <c r="AUM33" s="357"/>
      <c r="AUN33" s="357"/>
      <c r="AUO33" s="357"/>
      <c r="AUP33" s="357"/>
      <c r="AUQ33" s="357"/>
      <c r="AUR33" s="357"/>
      <c r="AUS33" s="357"/>
      <c r="AUT33" s="357"/>
      <c r="AUU33" s="357"/>
      <c r="AUV33" s="357"/>
      <c r="AUW33" s="357"/>
      <c r="AUX33" s="357"/>
      <c r="AUY33" s="357"/>
      <c r="AUZ33" s="357"/>
      <c r="AVA33" s="357"/>
      <c r="AVB33" s="357"/>
      <c r="AVC33" s="357"/>
      <c r="AVD33" s="357"/>
      <c r="AVE33" s="357"/>
      <c r="AVF33" s="357"/>
      <c r="AVG33" s="357"/>
      <c r="AVH33" s="357"/>
      <c r="AVI33" s="357"/>
      <c r="AVJ33" s="357"/>
      <c r="AVK33" s="357"/>
      <c r="AVL33" s="357"/>
      <c r="AVM33" s="357"/>
      <c r="AVN33" s="357"/>
      <c r="AVO33" s="357"/>
      <c r="AVP33" s="357"/>
      <c r="AVQ33" s="357"/>
      <c r="AVR33" s="357"/>
      <c r="AVS33" s="357"/>
      <c r="AVT33" s="357"/>
      <c r="AVU33" s="357"/>
      <c r="AVV33" s="357"/>
      <c r="AVW33" s="357"/>
      <c r="AVX33" s="357"/>
      <c r="AVY33" s="357"/>
      <c r="AVZ33" s="357"/>
      <c r="AWA33" s="357"/>
      <c r="AWB33" s="357"/>
    </row>
    <row r="34" spans="2:1276" ht="14.25" customHeight="1">
      <c r="B34" s="379"/>
      <c r="C34" s="1184"/>
      <c r="D34" s="1195"/>
      <c r="E34" s="1195"/>
      <c r="F34" s="1188"/>
      <c r="G34" s="1159"/>
      <c r="I34" s="380"/>
    </row>
    <row r="35" spans="2:1276" ht="14.25" customHeight="1">
      <c r="B35" s="379"/>
      <c r="C35" s="1184"/>
      <c r="D35" s="1195"/>
      <c r="E35" s="1195"/>
      <c r="F35" s="1188"/>
      <c r="G35" s="1159"/>
      <c r="I35" s="380"/>
    </row>
    <row r="36" spans="2:1276" ht="14.25" customHeight="1">
      <c r="B36" s="379"/>
      <c r="C36" s="1185"/>
      <c r="D36" s="1196"/>
      <c r="E36" s="1196"/>
      <c r="F36" s="1166"/>
      <c r="G36" s="1160"/>
      <c r="I36" s="380"/>
    </row>
    <row r="37" spans="2:1276" ht="14.25" customHeight="1" thickBot="1">
      <c r="B37" s="381"/>
      <c r="C37" s="1182"/>
      <c r="D37" s="1182"/>
      <c r="E37" s="1182"/>
      <c r="F37" s="1182"/>
      <c r="G37" s="1183"/>
      <c r="I37" s="380"/>
    </row>
    <row r="38" spans="2:1276" ht="9.9499999999999993" customHeight="1" thickBot="1">
      <c r="B38" s="382"/>
      <c r="C38" s="383"/>
      <c r="D38" s="383"/>
      <c r="E38" s="383"/>
      <c r="F38" s="383"/>
      <c r="G38" s="383"/>
      <c r="I38" s="380"/>
    </row>
    <row r="39" spans="2:1276" ht="14.25" customHeight="1">
      <c r="B39" s="392"/>
      <c r="C39" s="398"/>
      <c r="D39" s="398"/>
      <c r="E39" s="398"/>
      <c r="F39" s="398"/>
      <c r="G39" s="399"/>
    </row>
    <row r="40" spans="2:1276" ht="14.25" customHeight="1">
      <c r="B40" s="379"/>
      <c r="C40" s="1184" t="s">
        <v>1864</v>
      </c>
      <c r="D40" s="1193" t="s">
        <v>1865</v>
      </c>
      <c r="E40" s="1193"/>
      <c r="F40" s="1188">
        <v>16.920000000000002</v>
      </c>
      <c r="G40" s="1159">
        <f>F40*(100-$G$30)/100</f>
        <v>16.920000000000002</v>
      </c>
    </row>
    <row r="41" spans="2:1276" ht="14.25" customHeight="1">
      <c r="B41" s="379"/>
      <c r="C41" s="1184"/>
      <c r="D41" s="1193"/>
      <c r="E41" s="1193"/>
      <c r="F41" s="1188"/>
      <c r="G41" s="1159"/>
    </row>
    <row r="42" spans="2:1276" ht="14.25" customHeight="1">
      <c r="B42" s="379"/>
      <c r="C42" s="1184"/>
      <c r="D42" s="1193"/>
      <c r="E42" s="1193"/>
      <c r="F42" s="1188"/>
      <c r="G42" s="1159"/>
    </row>
    <row r="43" spans="2:1276" ht="14.25" customHeight="1">
      <c r="B43" s="379"/>
      <c r="C43" s="1185"/>
      <c r="D43" s="1194"/>
      <c r="E43" s="1194"/>
      <c r="F43" s="1166"/>
      <c r="G43" s="1160"/>
    </row>
    <row r="44" spans="2:1276" ht="14.25" customHeight="1" thickBot="1">
      <c r="B44" s="381"/>
      <c r="C44" s="396"/>
      <c r="D44" s="396"/>
      <c r="E44" s="396"/>
      <c r="F44" s="396"/>
      <c r="G44" s="397"/>
    </row>
    <row r="45" spans="2:1276" ht="9.9499999999999993" customHeight="1" thickBot="1">
      <c r="B45" s="382"/>
      <c r="C45" s="394"/>
      <c r="D45" s="394"/>
      <c r="E45" s="394"/>
      <c r="F45" s="394"/>
      <c r="G45" s="394"/>
    </row>
    <row r="46" spans="2:1276" ht="14.25" customHeight="1">
      <c r="B46" s="392"/>
      <c r="C46" s="398"/>
      <c r="D46" s="398"/>
      <c r="E46" s="398"/>
      <c r="F46" s="398"/>
      <c r="G46" s="399"/>
    </row>
    <row r="47" spans="2:1276" ht="14.25" customHeight="1">
      <c r="B47" s="379"/>
      <c r="C47" s="1184" t="s">
        <v>1866</v>
      </c>
      <c r="D47" s="1195" t="s">
        <v>1863</v>
      </c>
      <c r="E47" s="1195"/>
      <c r="F47" s="1188">
        <v>32</v>
      </c>
      <c r="G47" s="1159">
        <f>F47*(100-$G$30)/100</f>
        <v>32</v>
      </c>
    </row>
    <row r="48" spans="2:1276" ht="14.25" customHeight="1">
      <c r="B48" s="379"/>
      <c r="C48" s="1184"/>
      <c r="D48" s="1195"/>
      <c r="E48" s="1195"/>
      <c r="F48" s="1188"/>
      <c r="G48" s="1159"/>
    </row>
    <row r="49" spans="2:7" ht="14.25" customHeight="1">
      <c r="B49" s="379"/>
      <c r="C49" s="1184"/>
      <c r="D49" s="1195"/>
      <c r="E49" s="1195"/>
      <c r="F49" s="1188"/>
      <c r="G49" s="1159"/>
    </row>
    <row r="50" spans="2:7" ht="14.25" customHeight="1">
      <c r="B50" s="379"/>
      <c r="C50" s="1185"/>
      <c r="D50" s="1196"/>
      <c r="E50" s="1196"/>
      <c r="F50" s="1166"/>
      <c r="G50" s="1160"/>
    </row>
    <row r="51" spans="2:7" ht="14.25" customHeight="1" thickBot="1">
      <c r="B51" s="381"/>
      <c r="C51" s="396"/>
      <c r="D51" s="396"/>
      <c r="E51" s="396"/>
      <c r="F51" s="396"/>
      <c r="G51" s="397"/>
    </row>
    <row r="52" spans="2:7" ht="14.25" customHeight="1" thickBot="1">
      <c r="B52" s="382"/>
      <c r="C52" s="394"/>
      <c r="D52" s="394"/>
      <c r="E52" s="394"/>
      <c r="F52" s="394"/>
      <c r="G52" s="394"/>
    </row>
    <row r="53" spans="2:7" ht="14.25" customHeight="1">
      <c r="B53" s="392"/>
      <c r="C53" s="398"/>
      <c r="D53" s="398"/>
      <c r="E53" s="398"/>
      <c r="F53" s="398"/>
      <c r="G53" s="399"/>
    </row>
    <row r="54" spans="2:7" ht="14.25" customHeight="1">
      <c r="B54" s="379"/>
      <c r="C54" s="1184" t="s">
        <v>1867</v>
      </c>
      <c r="D54" s="1193" t="s">
        <v>1865</v>
      </c>
      <c r="E54" s="1193"/>
      <c r="F54" s="1188">
        <v>28.02</v>
      </c>
      <c r="G54" s="1159">
        <f>F54*(100-$G$30)/100</f>
        <v>28.02</v>
      </c>
    </row>
    <row r="55" spans="2:7" ht="14.25" customHeight="1">
      <c r="B55" s="379"/>
      <c r="C55" s="1184"/>
      <c r="D55" s="1193"/>
      <c r="E55" s="1193"/>
      <c r="F55" s="1188"/>
      <c r="G55" s="1159"/>
    </row>
    <row r="56" spans="2:7" ht="14.25" customHeight="1">
      <c r="B56" s="379"/>
      <c r="C56" s="1184"/>
      <c r="D56" s="1193"/>
      <c r="E56" s="1193"/>
      <c r="F56" s="1188"/>
      <c r="G56" s="1159"/>
    </row>
    <row r="57" spans="2:7" ht="14.25" customHeight="1">
      <c r="B57" s="379"/>
      <c r="C57" s="1185"/>
      <c r="D57" s="1194"/>
      <c r="E57" s="1194"/>
      <c r="F57" s="1166"/>
      <c r="G57" s="1160"/>
    </row>
    <row r="58" spans="2:7" ht="14.25" customHeight="1" thickBot="1">
      <c r="B58" s="381"/>
      <c r="C58" s="396"/>
      <c r="D58" s="396"/>
      <c r="E58" s="396"/>
      <c r="F58" s="396"/>
      <c r="G58" s="397"/>
    </row>
    <row r="59" spans="2:7" ht="9.9499999999999993" customHeight="1">
      <c r="B59" s="382"/>
      <c r="C59" s="394"/>
      <c r="D59" s="394"/>
      <c r="E59" s="394"/>
      <c r="F59" s="394"/>
      <c r="G59" s="394"/>
    </row>
    <row r="60" spans="2:7" ht="14.25" customHeight="1">
      <c r="B60" s="382"/>
      <c r="C60" s="394"/>
      <c r="D60" s="394"/>
      <c r="E60" s="394"/>
      <c r="F60" s="394"/>
      <c r="G60" s="394"/>
    </row>
    <row r="61" spans="2:7" ht="14.25" customHeight="1">
      <c r="B61" s="382"/>
      <c r="C61" s="394"/>
      <c r="D61" s="394"/>
      <c r="E61" s="394"/>
      <c r="F61" s="394"/>
      <c r="G61" s="394"/>
    </row>
    <row r="62" spans="2:7" ht="14.25" customHeight="1">
      <c r="B62" s="1189" t="s">
        <v>1868</v>
      </c>
      <c r="C62" s="1190"/>
      <c r="D62" s="1190"/>
      <c r="E62" s="1190"/>
      <c r="F62" s="1190"/>
      <c r="G62" s="691" t="str">
        <f>MID('DISCOUNT CARD'!J25,1,2)</f>
        <v>00</v>
      </c>
    </row>
    <row r="63" spans="2:7" ht="9.9499999999999993" customHeight="1" thickBot="1">
      <c r="B63" s="382"/>
      <c r="C63" s="394"/>
      <c r="D63" s="394"/>
      <c r="E63" s="394"/>
      <c r="F63" s="394"/>
      <c r="G63" s="394"/>
    </row>
    <row r="64" spans="2:7" ht="14.25" customHeight="1">
      <c r="B64" s="392"/>
      <c r="C64" s="398"/>
      <c r="D64" s="398"/>
      <c r="E64" s="398"/>
      <c r="F64" s="398"/>
      <c r="G64" s="399"/>
    </row>
    <row r="65" spans="2:7" ht="14.25" customHeight="1">
      <c r="B65" s="379"/>
      <c r="C65" s="1184" t="s">
        <v>1869</v>
      </c>
      <c r="D65" s="1193" t="s">
        <v>1870</v>
      </c>
      <c r="E65" s="1193"/>
      <c r="F65" s="1188">
        <v>14.68</v>
      </c>
      <c r="G65" s="1159">
        <f>F65*(100-$G$62)/100</f>
        <v>14.68</v>
      </c>
    </row>
    <row r="66" spans="2:7" ht="14.25" customHeight="1">
      <c r="B66" s="379"/>
      <c r="C66" s="1184"/>
      <c r="D66" s="1193"/>
      <c r="E66" s="1193"/>
      <c r="F66" s="1188"/>
      <c r="G66" s="1159"/>
    </row>
    <row r="67" spans="2:7" ht="14.25" customHeight="1">
      <c r="B67" s="379"/>
      <c r="C67" s="1184"/>
      <c r="D67" s="1193"/>
      <c r="E67" s="1193"/>
      <c r="F67" s="1188"/>
      <c r="G67" s="1159"/>
    </row>
    <row r="68" spans="2:7" ht="14.25" customHeight="1">
      <c r="B68" s="379"/>
      <c r="C68" s="1185"/>
      <c r="D68" s="1194"/>
      <c r="E68" s="1194"/>
      <c r="F68" s="1166"/>
      <c r="G68" s="1160"/>
    </row>
    <row r="69" spans="2:7" ht="14.25" customHeight="1" thickBot="1">
      <c r="B69" s="381"/>
      <c r="C69" s="396"/>
      <c r="D69" s="396"/>
      <c r="E69" s="396"/>
      <c r="F69" s="396"/>
      <c r="G69" s="397"/>
    </row>
    <row r="70" spans="2:7" ht="9.9499999999999993" customHeight="1" thickBot="1">
      <c r="B70" s="382"/>
      <c r="C70" s="394"/>
      <c r="D70" s="394"/>
      <c r="E70" s="394"/>
      <c r="F70" s="394"/>
      <c r="G70" s="394"/>
    </row>
    <row r="71" spans="2:7" ht="14.25" customHeight="1">
      <c r="B71" s="392"/>
      <c r="C71" s="398"/>
      <c r="D71" s="398"/>
      <c r="E71" s="398"/>
      <c r="F71" s="398"/>
      <c r="G71" s="399"/>
    </row>
    <row r="72" spans="2:7" ht="14.25" customHeight="1">
      <c r="B72" s="379"/>
      <c r="C72" s="1184" t="s">
        <v>1871</v>
      </c>
      <c r="D72" s="1193" t="s">
        <v>1872</v>
      </c>
      <c r="E72" s="1193"/>
      <c r="F72" s="1188">
        <v>14.7</v>
      </c>
      <c r="G72" s="1159">
        <f>F72*(100-$G$62)/100</f>
        <v>14.7</v>
      </c>
    </row>
    <row r="73" spans="2:7" ht="14.25" customHeight="1">
      <c r="B73" s="379"/>
      <c r="C73" s="1184"/>
      <c r="D73" s="1193"/>
      <c r="E73" s="1193"/>
      <c r="F73" s="1188"/>
      <c r="G73" s="1159"/>
    </row>
    <row r="74" spans="2:7" ht="14.25" customHeight="1">
      <c r="B74" s="379"/>
      <c r="C74" s="1184"/>
      <c r="D74" s="1193"/>
      <c r="E74" s="1193"/>
      <c r="F74" s="1188"/>
      <c r="G74" s="1159"/>
    </row>
    <row r="75" spans="2:7" ht="14.25" customHeight="1">
      <c r="B75" s="379"/>
      <c r="C75" s="1185"/>
      <c r="D75" s="1194"/>
      <c r="E75" s="1194"/>
      <c r="F75" s="1166"/>
      <c r="G75" s="1160"/>
    </row>
    <row r="76" spans="2:7" ht="14.25" customHeight="1" thickBot="1">
      <c r="B76" s="381"/>
      <c r="C76" s="396"/>
      <c r="D76" s="396"/>
      <c r="E76" s="396"/>
      <c r="F76" s="396"/>
      <c r="G76" s="397"/>
    </row>
    <row r="77" spans="2:7" ht="9.9499999999999993" customHeight="1">
      <c r="B77" s="382"/>
      <c r="C77" s="394"/>
      <c r="D77" s="394"/>
      <c r="E77" s="394"/>
      <c r="F77" s="394"/>
      <c r="G77" s="394"/>
    </row>
    <row r="78" spans="2:7" ht="14.25" customHeight="1">
      <c r="B78" s="1189" t="s">
        <v>1873</v>
      </c>
      <c r="C78" s="1190"/>
      <c r="D78" s="1190"/>
      <c r="E78" s="1190"/>
      <c r="F78" s="1190"/>
      <c r="G78" s="691" t="str">
        <f>MID('DISCOUNT CARD'!J25,1,2)</f>
        <v>00</v>
      </c>
    </row>
    <row r="79" spans="2:7" ht="9.9499999999999993" customHeight="1" thickBot="1">
      <c r="B79" s="382"/>
      <c r="C79" s="394"/>
      <c r="D79" s="394"/>
      <c r="E79" s="394"/>
      <c r="F79" s="394"/>
      <c r="G79" s="394"/>
    </row>
    <row r="80" spans="2:7" ht="14.25" customHeight="1">
      <c r="B80" s="392"/>
      <c r="C80" s="398"/>
      <c r="D80" s="398"/>
      <c r="E80" s="398"/>
      <c r="F80" s="398"/>
      <c r="G80" s="399"/>
    </row>
    <row r="81" spans="2:7" ht="14.25" customHeight="1">
      <c r="B81" s="379"/>
      <c r="C81" s="1184" t="s">
        <v>1874</v>
      </c>
      <c r="D81" s="1193" t="s">
        <v>1875</v>
      </c>
      <c r="E81" s="1193"/>
      <c r="F81" s="1188">
        <v>24.68</v>
      </c>
      <c r="G81" s="1159">
        <f>F81*(100-$G$78)/100</f>
        <v>24.68</v>
      </c>
    </row>
    <row r="82" spans="2:7" ht="14.25" customHeight="1">
      <c r="B82" s="379"/>
      <c r="C82" s="1184"/>
      <c r="D82" s="1193"/>
      <c r="E82" s="1193"/>
      <c r="F82" s="1188"/>
      <c r="G82" s="1159"/>
    </row>
    <row r="83" spans="2:7" ht="14.25" customHeight="1">
      <c r="B83" s="379"/>
      <c r="C83" s="1184"/>
      <c r="D83" s="1193"/>
      <c r="E83" s="1193"/>
      <c r="F83" s="1188"/>
      <c r="G83" s="1159"/>
    </row>
    <row r="84" spans="2:7" ht="14.25" customHeight="1">
      <c r="B84" s="379"/>
      <c r="C84" s="1185"/>
      <c r="D84" s="1194"/>
      <c r="E84" s="1194"/>
      <c r="F84" s="1166"/>
      <c r="G84" s="1160"/>
    </row>
    <row r="85" spans="2:7" ht="14.25" customHeight="1" thickBot="1">
      <c r="B85" s="381"/>
      <c r="C85" s="396"/>
      <c r="D85" s="396"/>
      <c r="E85" s="396"/>
      <c r="F85" s="396"/>
      <c r="G85" s="397"/>
    </row>
    <row r="86" spans="2:7" ht="9.9499999999999993" customHeight="1" thickBot="1">
      <c r="B86" s="382"/>
      <c r="C86" s="394"/>
      <c r="D86" s="394"/>
      <c r="E86" s="394"/>
      <c r="F86" s="394"/>
      <c r="G86" s="394"/>
    </row>
    <row r="87" spans="2:7" ht="14.25" customHeight="1">
      <c r="B87" s="392"/>
      <c r="C87" s="398"/>
      <c r="D87" s="398"/>
      <c r="E87" s="398"/>
      <c r="F87" s="398"/>
      <c r="G87" s="399"/>
    </row>
    <row r="88" spans="2:7" ht="14.25" customHeight="1">
      <c r="B88" s="379"/>
      <c r="C88" s="1184" t="s">
        <v>1876</v>
      </c>
      <c r="D88" s="1193" t="s">
        <v>1877</v>
      </c>
      <c r="E88" s="1193"/>
      <c r="F88" s="1188">
        <v>39.200000000000003</v>
      </c>
      <c r="G88" s="1159">
        <f>F88*(100-$G$78)/100</f>
        <v>39.200000000000003</v>
      </c>
    </row>
    <row r="89" spans="2:7" ht="14.25" customHeight="1">
      <c r="B89" s="379"/>
      <c r="C89" s="1184"/>
      <c r="D89" s="1193"/>
      <c r="E89" s="1193"/>
      <c r="F89" s="1188"/>
      <c r="G89" s="1159"/>
    </row>
    <row r="90" spans="2:7" ht="14.25" customHeight="1">
      <c r="B90" s="379"/>
      <c r="C90" s="1184"/>
      <c r="D90" s="1193"/>
      <c r="E90" s="1193"/>
      <c r="F90" s="1188"/>
      <c r="G90" s="1159"/>
    </row>
    <row r="91" spans="2:7" ht="14.25" customHeight="1">
      <c r="B91" s="379"/>
      <c r="C91" s="1185"/>
      <c r="D91" s="1194"/>
      <c r="E91" s="1194"/>
      <c r="F91" s="1166"/>
      <c r="G91" s="1160"/>
    </row>
    <row r="92" spans="2:7" ht="14.25" customHeight="1" thickBot="1">
      <c r="B92" s="381"/>
      <c r="C92" s="396"/>
      <c r="D92" s="396"/>
      <c r="E92" s="396"/>
      <c r="F92" s="396"/>
      <c r="G92" s="397"/>
    </row>
    <row r="93" spans="2:7" ht="9.9499999999999993" customHeight="1" thickBot="1">
      <c r="B93" s="382"/>
      <c r="C93" s="394"/>
      <c r="D93" s="394"/>
      <c r="E93" s="394"/>
      <c r="F93" s="394"/>
      <c r="G93" s="394"/>
    </row>
    <row r="94" spans="2:7" ht="14.25" customHeight="1">
      <c r="B94" s="392"/>
      <c r="C94" s="398"/>
      <c r="D94" s="398"/>
      <c r="E94" s="398"/>
      <c r="F94" s="398"/>
      <c r="G94" s="399"/>
    </row>
    <row r="95" spans="2:7" ht="14.25" customHeight="1">
      <c r="B95" s="379"/>
      <c r="C95" s="1184" t="s">
        <v>1878</v>
      </c>
      <c r="D95" s="1193" t="s">
        <v>1879</v>
      </c>
      <c r="E95" s="1193"/>
      <c r="F95" s="1188">
        <v>37.92</v>
      </c>
      <c r="G95" s="1159">
        <f>F95*(100-$G$78)/100</f>
        <v>37.92</v>
      </c>
    </row>
    <row r="96" spans="2:7" ht="14.25" customHeight="1">
      <c r="B96" s="379"/>
      <c r="C96" s="1184"/>
      <c r="D96" s="1193"/>
      <c r="E96" s="1193"/>
      <c r="F96" s="1188"/>
      <c r="G96" s="1159"/>
    </row>
    <row r="97" spans="2:7" ht="14.25" customHeight="1">
      <c r="B97" s="379"/>
      <c r="C97" s="1184"/>
      <c r="D97" s="1193"/>
      <c r="E97" s="1193"/>
      <c r="F97" s="1188"/>
      <c r="G97" s="1159"/>
    </row>
    <row r="98" spans="2:7" ht="14.25" customHeight="1">
      <c r="B98" s="379"/>
      <c r="C98" s="1185"/>
      <c r="D98" s="1194"/>
      <c r="E98" s="1194"/>
      <c r="F98" s="1166"/>
      <c r="G98" s="1160"/>
    </row>
    <row r="99" spans="2:7" ht="14.25" customHeight="1" thickBot="1">
      <c r="B99" s="381"/>
      <c r="C99" s="396"/>
      <c r="D99" s="396"/>
      <c r="E99" s="396"/>
      <c r="F99" s="396"/>
      <c r="G99" s="397"/>
    </row>
    <row r="100" spans="2:7" ht="9.9499999999999993" customHeight="1" thickBot="1">
      <c r="B100" s="382"/>
      <c r="C100" s="394"/>
      <c r="D100" s="394"/>
      <c r="E100" s="394"/>
      <c r="F100" s="394"/>
      <c r="G100" s="394"/>
    </row>
    <row r="101" spans="2:7" ht="14.25" customHeight="1">
      <c r="B101" s="392"/>
      <c r="C101" s="398"/>
      <c r="D101" s="398"/>
      <c r="E101" s="398"/>
      <c r="F101" s="398"/>
      <c r="G101" s="399"/>
    </row>
    <row r="102" spans="2:7" ht="14.25" customHeight="1">
      <c r="B102" s="379"/>
      <c r="C102" s="1184" t="s">
        <v>1880</v>
      </c>
      <c r="D102" s="1193" t="s">
        <v>1881</v>
      </c>
      <c r="E102" s="1193"/>
      <c r="F102" s="1188">
        <v>69.12</v>
      </c>
      <c r="G102" s="1159">
        <f>F102*(100-$G$78)/100</f>
        <v>69.12</v>
      </c>
    </row>
    <row r="103" spans="2:7" ht="14.25" customHeight="1">
      <c r="B103" s="379"/>
      <c r="C103" s="1184"/>
      <c r="D103" s="1193"/>
      <c r="E103" s="1193"/>
      <c r="F103" s="1188"/>
      <c r="G103" s="1159"/>
    </row>
    <row r="104" spans="2:7" ht="14.25" customHeight="1">
      <c r="B104" s="379"/>
      <c r="C104" s="1184"/>
      <c r="D104" s="1193"/>
      <c r="E104" s="1193"/>
      <c r="F104" s="1188"/>
      <c r="G104" s="1159"/>
    </row>
    <row r="105" spans="2:7" ht="14.25" customHeight="1">
      <c r="B105" s="379"/>
      <c r="C105" s="1185"/>
      <c r="D105" s="1194"/>
      <c r="E105" s="1194"/>
      <c r="F105" s="1166"/>
      <c r="G105" s="1160"/>
    </row>
    <row r="106" spans="2:7" ht="14.25" customHeight="1" thickBot="1">
      <c r="B106" s="381"/>
      <c r="C106" s="396"/>
      <c r="D106" s="396"/>
      <c r="E106" s="396"/>
      <c r="F106" s="396"/>
      <c r="G106" s="397"/>
    </row>
    <row r="107" spans="2:7" ht="9.9499999999999993" customHeight="1">
      <c r="B107" s="382"/>
      <c r="C107" s="394"/>
      <c r="D107" s="394"/>
      <c r="E107" s="394"/>
      <c r="F107" s="394"/>
      <c r="G107" s="394"/>
    </row>
    <row r="108" spans="2:7" ht="14.25" customHeight="1">
      <c r="B108" s="1189" t="s">
        <v>1882</v>
      </c>
      <c r="C108" s="1190"/>
      <c r="D108" s="1190"/>
      <c r="E108" s="1190"/>
      <c r="F108" s="1190"/>
      <c r="G108" s="691" t="str">
        <f>MID('DISCOUNT CARD'!J25,1,2)</f>
        <v>00</v>
      </c>
    </row>
    <row r="109" spans="2:7" ht="9.9499999999999993" customHeight="1" thickBot="1">
      <c r="B109" s="382"/>
      <c r="C109" s="394"/>
      <c r="D109" s="394"/>
      <c r="E109" s="394"/>
      <c r="F109" s="394"/>
      <c r="G109" s="394"/>
    </row>
    <row r="110" spans="2:7" ht="14.25" customHeight="1">
      <c r="B110" s="392"/>
      <c r="C110" s="398"/>
      <c r="D110" s="398"/>
      <c r="E110" s="398"/>
      <c r="F110" s="398"/>
      <c r="G110" s="399"/>
    </row>
    <row r="111" spans="2:7" ht="14.25" customHeight="1">
      <c r="B111" s="379"/>
      <c r="C111" s="1184" t="s">
        <v>1883</v>
      </c>
      <c r="D111" s="1193" t="s">
        <v>1884</v>
      </c>
      <c r="E111" s="1193"/>
      <c r="F111" s="1188">
        <v>88.82</v>
      </c>
      <c r="G111" s="1159">
        <f>F111*(100-$G$108)/100</f>
        <v>88.82</v>
      </c>
    </row>
    <row r="112" spans="2:7" ht="14.25" customHeight="1">
      <c r="B112" s="379"/>
      <c r="C112" s="1184"/>
      <c r="D112" s="1193"/>
      <c r="E112" s="1193"/>
      <c r="F112" s="1188"/>
      <c r="G112" s="1159"/>
    </row>
    <row r="113" spans="2:7" ht="14.25" customHeight="1">
      <c r="B113" s="379"/>
      <c r="C113" s="1184"/>
      <c r="D113" s="1193"/>
      <c r="E113" s="1193"/>
      <c r="F113" s="1188"/>
      <c r="G113" s="1159"/>
    </row>
    <row r="114" spans="2:7" ht="14.25" customHeight="1">
      <c r="B114" s="379"/>
      <c r="C114" s="1185"/>
      <c r="D114" s="1194"/>
      <c r="E114" s="1194"/>
      <c r="F114" s="1166"/>
      <c r="G114" s="1160"/>
    </row>
    <row r="115" spans="2:7" ht="14.25" customHeight="1" thickBot="1">
      <c r="B115" s="381"/>
      <c r="C115" s="396"/>
      <c r="D115" s="396"/>
      <c r="E115" s="396"/>
      <c r="F115" s="396"/>
      <c r="G115" s="397"/>
    </row>
    <row r="116" spans="2:7" ht="14.25" customHeight="1" thickBot="1">
      <c r="B116" s="382"/>
      <c r="C116" s="394"/>
      <c r="D116" s="394"/>
      <c r="E116" s="394"/>
      <c r="F116" s="394"/>
      <c r="G116" s="394"/>
    </row>
    <row r="117" spans="2:7" ht="14.25" customHeight="1">
      <c r="B117" s="392"/>
      <c r="C117" s="398"/>
      <c r="D117" s="398"/>
      <c r="E117" s="398"/>
      <c r="F117" s="398"/>
      <c r="G117" s="399"/>
    </row>
    <row r="118" spans="2:7" ht="14.25" customHeight="1">
      <c r="B118" s="379"/>
      <c r="C118" s="1184" t="s">
        <v>1885</v>
      </c>
      <c r="D118" s="1193" t="s">
        <v>1886</v>
      </c>
      <c r="E118" s="1193"/>
      <c r="F118" s="1188">
        <v>88.59</v>
      </c>
      <c r="G118" s="1159">
        <f>F118*(100-$G$108)/100</f>
        <v>88.59</v>
      </c>
    </row>
    <row r="119" spans="2:7" ht="14.25" customHeight="1">
      <c r="B119" s="379"/>
      <c r="C119" s="1184"/>
      <c r="D119" s="1193"/>
      <c r="E119" s="1193"/>
      <c r="F119" s="1188"/>
      <c r="G119" s="1159"/>
    </row>
    <row r="120" spans="2:7" ht="14.25" customHeight="1">
      <c r="B120" s="379"/>
      <c r="C120" s="1184"/>
      <c r="D120" s="1193"/>
      <c r="E120" s="1193"/>
      <c r="F120" s="1188"/>
      <c r="G120" s="1159"/>
    </row>
    <row r="121" spans="2:7" ht="14.25" customHeight="1">
      <c r="B121" s="379"/>
      <c r="C121" s="1185"/>
      <c r="D121" s="1194"/>
      <c r="E121" s="1194"/>
      <c r="F121" s="1166"/>
      <c r="G121" s="1160"/>
    </row>
    <row r="122" spans="2:7" ht="14.25" customHeight="1" thickBot="1">
      <c r="B122" s="381"/>
      <c r="C122" s="396"/>
      <c r="D122" s="396"/>
      <c r="E122" s="396"/>
      <c r="F122" s="396"/>
      <c r="G122" s="397"/>
    </row>
    <row r="123" spans="2:7" ht="14.25" customHeight="1">
      <c r="B123" s="1189" t="s">
        <v>1887</v>
      </c>
      <c r="C123" s="1190"/>
      <c r="D123" s="1190"/>
      <c r="E123" s="1190"/>
      <c r="F123" s="1190"/>
      <c r="G123" s="691" t="str">
        <f>MID('DISCOUNT CARD'!J25,1,2)</f>
        <v>00</v>
      </c>
    </row>
    <row r="124" spans="2:7" ht="9.9499999999999993" customHeight="1" thickBot="1">
      <c r="B124" s="382"/>
      <c r="C124" s="394"/>
      <c r="D124" s="394"/>
      <c r="E124" s="394"/>
      <c r="F124" s="394"/>
      <c r="G124" s="394"/>
    </row>
    <row r="125" spans="2:7" ht="14.25" customHeight="1">
      <c r="B125" s="392"/>
      <c r="C125" s="398"/>
      <c r="D125" s="398"/>
      <c r="E125" s="398"/>
      <c r="F125" s="398"/>
      <c r="G125" s="399"/>
    </row>
    <row r="126" spans="2:7" ht="14.25" customHeight="1">
      <c r="B126" s="379"/>
      <c r="C126" s="1184" t="s">
        <v>1888</v>
      </c>
      <c r="D126" s="1193" t="s">
        <v>1889</v>
      </c>
      <c r="E126" s="1193"/>
      <c r="F126" s="1188">
        <v>38.770000000000003</v>
      </c>
      <c r="G126" s="1159">
        <f>F126*(100-$G$123)/100</f>
        <v>38.770000000000003</v>
      </c>
    </row>
    <row r="127" spans="2:7" ht="14.25" customHeight="1">
      <c r="B127" s="379"/>
      <c r="C127" s="1184"/>
      <c r="D127" s="1193"/>
      <c r="E127" s="1193"/>
      <c r="F127" s="1188"/>
      <c r="G127" s="1159"/>
    </row>
    <row r="128" spans="2:7" ht="14.25" customHeight="1">
      <c r="B128" s="379"/>
      <c r="C128" s="1184"/>
      <c r="D128" s="1193"/>
      <c r="E128" s="1193"/>
      <c r="F128" s="1188"/>
      <c r="G128" s="1159"/>
    </row>
    <row r="129" spans="2:7" ht="14.25" customHeight="1">
      <c r="B129" s="379"/>
      <c r="C129" s="1185"/>
      <c r="D129" s="1194"/>
      <c r="E129" s="1194"/>
      <c r="F129" s="1166"/>
      <c r="G129" s="1160"/>
    </row>
    <row r="130" spans="2:7" ht="14.25" customHeight="1" thickBot="1">
      <c r="B130" s="381"/>
      <c r="C130" s="396"/>
      <c r="D130" s="396"/>
      <c r="E130" s="396"/>
      <c r="F130" s="396"/>
      <c r="G130" s="397"/>
    </row>
    <row r="131" spans="2:7" ht="9.9499999999999993" customHeight="1" thickBot="1">
      <c r="B131" s="382"/>
      <c r="C131" s="394"/>
      <c r="D131" s="394"/>
      <c r="E131" s="394"/>
      <c r="F131" s="394"/>
      <c r="G131" s="394"/>
    </row>
    <row r="132" spans="2:7" ht="14.25" customHeight="1">
      <c r="B132" s="392"/>
      <c r="C132" s="398"/>
      <c r="D132" s="398"/>
      <c r="E132" s="398"/>
      <c r="F132" s="398"/>
      <c r="G132" s="399"/>
    </row>
    <row r="133" spans="2:7" ht="14.25" customHeight="1">
      <c r="B133" s="379"/>
      <c r="C133" s="1184" t="s">
        <v>1890</v>
      </c>
      <c r="D133" s="1193" t="s">
        <v>1891</v>
      </c>
      <c r="E133" s="1193"/>
      <c r="F133" s="1188">
        <v>123.72</v>
      </c>
      <c r="G133" s="1159">
        <f>F133*(100-$G$123)/100</f>
        <v>123.72</v>
      </c>
    </row>
    <row r="134" spans="2:7" ht="14.25" customHeight="1">
      <c r="B134" s="379"/>
      <c r="C134" s="1184"/>
      <c r="D134" s="1193"/>
      <c r="E134" s="1193"/>
      <c r="F134" s="1188"/>
      <c r="G134" s="1159"/>
    </row>
    <row r="135" spans="2:7" ht="14.25" customHeight="1">
      <c r="B135" s="379"/>
      <c r="C135" s="1184"/>
      <c r="D135" s="1193"/>
      <c r="E135" s="1193"/>
      <c r="F135" s="1188"/>
      <c r="G135" s="1159"/>
    </row>
    <row r="136" spans="2:7" ht="14.25" customHeight="1">
      <c r="B136" s="379"/>
      <c r="C136" s="1185"/>
      <c r="D136" s="1194"/>
      <c r="E136" s="1194"/>
      <c r="F136" s="1166"/>
      <c r="G136" s="1160"/>
    </row>
    <row r="137" spans="2:7" ht="14.25" customHeight="1" thickBot="1">
      <c r="B137" s="381"/>
      <c r="C137" s="396"/>
      <c r="D137" s="396"/>
      <c r="E137" s="396"/>
      <c r="F137" s="396"/>
      <c r="G137" s="397"/>
    </row>
    <row r="138" spans="2:7" ht="9.9499999999999993" customHeight="1" thickBot="1">
      <c r="B138" s="382"/>
      <c r="C138" s="394"/>
      <c r="D138" s="394"/>
      <c r="E138" s="394"/>
      <c r="F138" s="394"/>
      <c r="G138" s="394"/>
    </row>
    <row r="139" spans="2:7" ht="14.25" customHeight="1">
      <c r="B139" s="696"/>
      <c r="C139" s="398"/>
      <c r="D139" s="398"/>
      <c r="E139" s="398"/>
      <c r="F139" s="398"/>
      <c r="G139" s="399"/>
    </row>
    <row r="140" spans="2:7" ht="14.25" customHeight="1">
      <c r="B140" s="389"/>
      <c r="C140" s="1184" t="s">
        <v>1892</v>
      </c>
      <c r="D140" s="1193" t="s">
        <v>1893</v>
      </c>
      <c r="E140" s="1193"/>
      <c r="F140" s="1188">
        <v>126.2</v>
      </c>
      <c r="G140" s="1159">
        <f>F140*(100-$G$123)/100</f>
        <v>126.2</v>
      </c>
    </row>
    <row r="141" spans="2:7" ht="14.25" customHeight="1">
      <c r="B141" s="389"/>
      <c r="C141" s="1184"/>
      <c r="D141" s="1193"/>
      <c r="E141" s="1193"/>
      <c r="F141" s="1188"/>
      <c r="G141" s="1159"/>
    </row>
    <row r="142" spans="2:7" ht="14.25" customHeight="1">
      <c r="B142" s="389"/>
      <c r="C142" s="1184"/>
      <c r="D142" s="1193"/>
      <c r="E142" s="1193"/>
      <c r="F142" s="1188"/>
      <c r="G142" s="1159"/>
    </row>
    <row r="143" spans="2:7" ht="14.25" customHeight="1">
      <c r="B143" s="389"/>
      <c r="C143" s="1185"/>
      <c r="D143" s="1194"/>
      <c r="E143" s="1194"/>
      <c r="F143" s="1166"/>
      <c r="G143" s="1160"/>
    </row>
    <row r="144" spans="2:7" ht="14.25" customHeight="1" thickBot="1">
      <c r="B144" s="697"/>
      <c r="C144" s="396"/>
      <c r="D144" s="396"/>
      <c r="E144" s="396"/>
      <c r="F144" s="396"/>
      <c r="G144" s="397"/>
    </row>
    <row r="145" spans="2:7" ht="9.9499999999999993" customHeight="1" thickBot="1">
      <c r="B145" s="382"/>
      <c r="C145" s="394"/>
      <c r="D145" s="394"/>
      <c r="E145" s="394"/>
      <c r="F145" s="394"/>
      <c r="G145" s="394"/>
    </row>
    <row r="146" spans="2:7" ht="14.25" customHeight="1">
      <c r="B146" s="392"/>
      <c r="C146" s="398"/>
      <c r="D146" s="398"/>
      <c r="E146" s="398"/>
      <c r="F146" s="398"/>
      <c r="G146" s="399"/>
    </row>
    <row r="147" spans="2:7" ht="14.25" customHeight="1">
      <c r="B147" s="379"/>
      <c r="C147" s="1184" t="s">
        <v>1894</v>
      </c>
      <c r="D147" s="1191" t="s">
        <v>1895</v>
      </c>
      <c r="E147" s="1191"/>
      <c r="F147" s="1188">
        <v>208.36</v>
      </c>
      <c r="G147" s="1159">
        <f>F147*(100-$G$123)/100</f>
        <v>208.36</v>
      </c>
    </row>
    <row r="148" spans="2:7" ht="14.25" customHeight="1">
      <c r="B148" s="379"/>
      <c r="C148" s="1184"/>
      <c r="D148" s="1191"/>
      <c r="E148" s="1191"/>
      <c r="F148" s="1188"/>
      <c r="G148" s="1159"/>
    </row>
    <row r="149" spans="2:7" ht="14.25" customHeight="1">
      <c r="B149" s="379"/>
      <c r="C149" s="1184"/>
      <c r="D149" s="1191"/>
      <c r="E149" s="1191"/>
      <c r="F149" s="1188"/>
      <c r="G149" s="1159"/>
    </row>
    <row r="150" spans="2:7" ht="14.25" customHeight="1">
      <c r="B150" s="379"/>
      <c r="C150" s="1185"/>
      <c r="D150" s="1192"/>
      <c r="E150" s="1192"/>
      <c r="F150" s="1166"/>
      <c r="G150" s="1160"/>
    </row>
    <row r="151" spans="2:7" ht="14.25" customHeight="1" thickBot="1">
      <c r="B151" s="381"/>
      <c r="C151" s="396"/>
      <c r="D151" s="396"/>
      <c r="E151" s="396"/>
      <c r="F151" s="396"/>
      <c r="G151" s="397"/>
    </row>
    <row r="152" spans="2:7" ht="9.9499999999999993" customHeight="1" thickBot="1">
      <c r="B152" s="382"/>
      <c r="C152" s="394"/>
      <c r="D152" s="394"/>
      <c r="E152" s="394"/>
      <c r="F152" s="394"/>
      <c r="G152" s="394"/>
    </row>
    <row r="153" spans="2:7" ht="14.25" customHeight="1">
      <c r="B153" s="392"/>
      <c r="C153" s="398"/>
      <c r="D153" s="398"/>
      <c r="E153" s="398"/>
      <c r="F153" s="398"/>
      <c r="G153" s="399"/>
    </row>
    <row r="154" spans="2:7" ht="14.25" customHeight="1">
      <c r="B154" s="379"/>
      <c r="C154" s="1184" t="s">
        <v>1896</v>
      </c>
      <c r="D154" s="1191" t="s">
        <v>1897</v>
      </c>
      <c r="E154" s="1191"/>
      <c r="F154" s="1188">
        <v>226.6</v>
      </c>
      <c r="G154" s="1159">
        <f>F154*(100-$G$123)/100</f>
        <v>226.6</v>
      </c>
    </row>
    <row r="155" spans="2:7" ht="14.25" customHeight="1">
      <c r="B155" s="379"/>
      <c r="C155" s="1184"/>
      <c r="D155" s="1191"/>
      <c r="E155" s="1191"/>
      <c r="F155" s="1188"/>
      <c r="G155" s="1159"/>
    </row>
    <row r="156" spans="2:7" ht="14.25" customHeight="1">
      <c r="B156" s="379"/>
      <c r="C156" s="1184"/>
      <c r="D156" s="1191"/>
      <c r="E156" s="1191"/>
      <c r="F156" s="1188"/>
      <c r="G156" s="1159"/>
    </row>
    <row r="157" spans="2:7" ht="14.25" customHeight="1">
      <c r="B157" s="379"/>
      <c r="C157" s="1185"/>
      <c r="D157" s="1192"/>
      <c r="E157" s="1192"/>
      <c r="F157" s="1166"/>
      <c r="G157" s="1160"/>
    </row>
    <row r="158" spans="2:7" ht="14.25" customHeight="1" thickBot="1">
      <c r="B158" s="381"/>
      <c r="C158" s="396"/>
      <c r="D158" s="396"/>
      <c r="E158" s="396"/>
      <c r="F158" s="396"/>
      <c r="G158" s="397"/>
    </row>
    <row r="159" spans="2:7" ht="9.9499999999999993" customHeight="1" thickBot="1">
      <c r="B159" s="382"/>
      <c r="C159" s="394"/>
      <c r="D159" s="394"/>
      <c r="E159" s="394"/>
      <c r="F159" s="394"/>
      <c r="G159" s="394"/>
    </row>
    <row r="160" spans="2:7" ht="14.25" customHeight="1">
      <c r="B160" s="392"/>
      <c r="C160" s="398"/>
      <c r="D160" s="398"/>
      <c r="E160" s="398"/>
      <c r="F160" s="398"/>
      <c r="G160" s="399"/>
    </row>
    <row r="161" spans="2:7" ht="14.25" customHeight="1">
      <c r="B161" s="379"/>
      <c r="C161" s="1184" t="s">
        <v>1898</v>
      </c>
      <c r="D161" s="1193" t="s">
        <v>1899</v>
      </c>
      <c r="E161" s="1193"/>
      <c r="F161" s="1188">
        <v>125.59</v>
      </c>
      <c r="G161" s="1159">
        <f>F161*(100-$G$123)/100</f>
        <v>125.59</v>
      </c>
    </row>
    <row r="162" spans="2:7" ht="14.25" customHeight="1">
      <c r="B162" s="379"/>
      <c r="C162" s="1184"/>
      <c r="D162" s="1193"/>
      <c r="E162" s="1193"/>
      <c r="F162" s="1188"/>
      <c r="G162" s="1159"/>
    </row>
    <row r="163" spans="2:7" ht="14.25" customHeight="1">
      <c r="B163" s="379"/>
      <c r="C163" s="1184"/>
      <c r="D163" s="1193"/>
      <c r="E163" s="1193"/>
      <c r="F163" s="1188"/>
      <c r="G163" s="1159"/>
    </row>
    <row r="164" spans="2:7" ht="14.25" customHeight="1">
      <c r="B164" s="379"/>
      <c r="C164" s="1185"/>
      <c r="D164" s="1194"/>
      <c r="E164" s="1194"/>
      <c r="F164" s="1166"/>
      <c r="G164" s="1160"/>
    </row>
    <row r="165" spans="2:7" ht="14.25" customHeight="1" thickBot="1">
      <c r="B165" s="381"/>
      <c r="C165" s="396"/>
      <c r="D165" s="396"/>
      <c r="E165" s="396"/>
      <c r="F165" s="396"/>
      <c r="G165" s="397"/>
    </row>
    <row r="166" spans="2:7" ht="9.9499999999999993" customHeight="1" thickBot="1">
      <c r="B166" s="382"/>
      <c r="C166" s="394"/>
      <c r="D166" s="394"/>
      <c r="E166" s="394"/>
      <c r="F166" s="394"/>
      <c r="G166" s="394"/>
    </row>
    <row r="167" spans="2:7" ht="14.25" customHeight="1">
      <c r="B167" s="392"/>
      <c r="C167" s="398"/>
      <c r="D167" s="398"/>
      <c r="E167" s="398"/>
      <c r="F167" s="398"/>
      <c r="G167" s="399"/>
    </row>
    <row r="168" spans="2:7" ht="14.25" customHeight="1">
      <c r="B168" s="379"/>
      <c r="C168" s="1184" t="s">
        <v>1900</v>
      </c>
      <c r="D168" s="1193" t="s">
        <v>1901</v>
      </c>
      <c r="E168" s="1193"/>
      <c r="F168" s="1188">
        <v>140.91</v>
      </c>
      <c r="G168" s="1159">
        <f>F168*(100-$G$123)/100</f>
        <v>140.91</v>
      </c>
    </row>
    <row r="169" spans="2:7" ht="14.25" customHeight="1">
      <c r="B169" s="379"/>
      <c r="C169" s="1184"/>
      <c r="D169" s="1193"/>
      <c r="E169" s="1193"/>
      <c r="F169" s="1188"/>
      <c r="G169" s="1159"/>
    </row>
    <row r="170" spans="2:7" ht="14.25" customHeight="1">
      <c r="B170" s="379"/>
      <c r="C170" s="1184"/>
      <c r="D170" s="1193"/>
      <c r="E170" s="1193"/>
      <c r="F170" s="1188"/>
      <c r="G170" s="1159"/>
    </row>
    <row r="171" spans="2:7" ht="14.25" customHeight="1">
      <c r="B171" s="379"/>
      <c r="C171" s="1185"/>
      <c r="D171" s="1194"/>
      <c r="E171" s="1194"/>
      <c r="F171" s="1166"/>
      <c r="G171" s="1160"/>
    </row>
    <row r="172" spans="2:7" ht="14.25" customHeight="1" thickBot="1">
      <c r="B172" s="381"/>
      <c r="C172" s="396"/>
      <c r="D172" s="396"/>
      <c r="E172" s="396"/>
      <c r="F172" s="396"/>
      <c r="G172" s="397"/>
    </row>
    <row r="173" spans="2:7" ht="9.9499999999999993" customHeight="1" thickBot="1">
      <c r="B173" s="382"/>
      <c r="C173" s="394"/>
      <c r="D173" s="394"/>
      <c r="E173" s="394"/>
      <c r="F173" s="394"/>
      <c r="G173" s="394"/>
    </row>
    <row r="174" spans="2:7" ht="14.25" customHeight="1">
      <c r="B174" s="392"/>
      <c r="C174" s="398"/>
      <c r="D174" s="398"/>
      <c r="E174" s="398"/>
      <c r="F174" s="398"/>
      <c r="G174" s="399"/>
    </row>
    <row r="175" spans="2:7" ht="14.25" customHeight="1">
      <c r="B175" s="379"/>
      <c r="C175" s="1184" t="s">
        <v>1902</v>
      </c>
      <c r="D175" s="1191" t="s">
        <v>1903</v>
      </c>
      <c r="E175" s="1191"/>
      <c r="F175" s="1188">
        <v>241.4</v>
      </c>
      <c r="G175" s="1159">
        <f>F175*(100-$G$123)/100</f>
        <v>241.4</v>
      </c>
    </row>
    <row r="176" spans="2:7" ht="14.25" customHeight="1">
      <c r="B176" s="379"/>
      <c r="C176" s="1184"/>
      <c r="D176" s="1191"/>
      <c r="E176" s="1191"/>
      <c r="F176" s="1188"/>
      <c r="G176" s="1159"/>
    </row>
    <row r="177" spans="2:7" ht="14.25" customHeight="1">
      <c r="B177" s="379"/>
      <c r="C177" s="1184"/>
      <c r="D177" s="1191"/>
      <c r="E177" s="1191"/>
      <c r="F177" s="1188"/>
      <c r="G177" s="1159"/>
    </row>
    <row r="178" spans="2:7" ht="14.25" customHeight="1">
      <c r="B178" s="379"/>
      <c r="C178" s="1185"/>
      <c r="D178" s="1192"/>
      <c r="E178" s="1192"/>
      <c r="F178" s="1166"/>
      <c r="G178" s="1160"/>
    </row>
    <row r="179" spans="2:7" ht="14.25" customHeight="1" thickBot="1">
      <c r="B179" s="381"/>
      <c r="C179" s="396"/>
      <c r="D179" s="396"/>
      <c r="E179" s="396"/>
      <c r="F179" s="396"/>
      <c r="G179" s="397"/>
    </row>
    <row r="180" spans="2:7" ht="14.25" customHeight="1">
      <c r="B180" s="382"/>
      <c r="C180" s="394"/>
      <c r="D180" s="394"/>
      <c r="E180" s="394"/>
      <c r="F180" s="394"/>
      <c r="G180" s="394"/>
    </row>
    <row r="181" spans="2:7" ht="14.25" customHeight="1">
      <c r="B181" s="382"/>
      <c r="C181" s="394"/>
      <c r="D181" s="394"/>
      <c r="E181" s="394"/>
      <c r="F181" s="394"/>
      <c r="G181" s="394"/>
    </row>
    <row r="182" spans="2:7" ht="14.25" customHeight="1">
      <c r="B182" s="382"/>
      <c r="C182" s="394"/>
      <c r="D182" s="394"/>
      <c r="E182" s="394"/>
      <c r="F182" s="394"/>
      <c r="G182" s="394"/>
    </row>
    <row r="183" spans="2:7" ht="14.25" customHeight="1" thickBot="1">
      <c r="B183" s="382"/>
      <c r="C183" s="394"/>
      <c r="D183" s="394"/>
      <c r="E183" s="394"/>
      <c r="F183" s="394"/>
      <c r="G183" s="394"/>
    </row>
    <row r="184" spans="2:7" ht="14.25" customHeight="1">
      <c r="B184" s="392"/>
      <c r="C184" s="398"/>
      <c r="D184" s="398"/>
      <c r="E184" s="398"/>
      <c r="F184" s="398"/>
      <c r="G184" s="399"/>
    </row>
    <row r="185" spans="2:7" ht="14.25" customHeight="1">
      <c r="B185" s="379"/>
      <c r="C185" s="1184" t="s">
        <v>1904</v>
      </c>
      <c r="D185" s="1191" t="s">
        <v>1905</v>
      </c>
      <c r="E185" s="1191"/>
      <c r="F185" s="1188">
        <v>212.27</v>
      </c>
      <c r="G185" s="1159">
        <f>F185*(100-$G$123)/100</f>
        <v>212.27</v>
      </c>
    </row>
    <row r="186" spans="2:7" ht="14.25" customHeight="1">
      <c r="B186" s="379"/>
      <c r="C186" s="1184"/>
      <c r="D186" s="1191"/>
      <c r="E186" s="1191"/>
      <c r="F186" s="1188"/>
      <c r="G186" s="1159"/>
    </row>
    <row r="187" spans="2:7" ht="14.25" customHeight="1">
      <c r="B187" s="379"/>
      <c r="C187" s="1184"/>
      <c r="D187" s="1191"/>
      <c r="E187" s="1191"/>
      <c r="F187" s="1188"/>
      <c r="G187" s="1159"/>
    </row>
    <row r="188" spans="2:7" ht="14.25" customHeight="1">
      <c r="B188" s="379"/>
      <c r="C188" s="1185"/>
      <c r="D188" s="1192"/>
      <c r="E188" s="1192"/>
      <c r="F188" s="1166"/>
      <c r="G188" s="1160"/>
    </row>
    <row r="189" spans="2:7" ht="14.25" customHeight="1" thickBot="1">
      <c r="B189" s="381"/>
      <c r="C189" s="396"/>
      <c r="D189" s="396"/>
      <c r="E189" s="396"/>
      <c r="F189" s="396"/>
      <c r="G189" s="397"/>
    </row>
    <row r="190" spans="2:7" ht="9.9499999999999993" customHeight="1" thickBot="1">
      <c r="B190" s="382"/>
      <c r="C190" s="394"/>
      <c r="D190" s="394"/>
      <c r="E190" s="394"/>
      <c r="F190" s="394"/>
      <c r="G190" s="394"/>
    </row>
    <row r="191" spans="2:7" ht="14.25" customHeight="1">
      <c r="B191" s="392"/>
      <c r="C191" s="398"/>
      <c r="D191" s="398"/>
      <c r="E191" s="398"/>
      <c r="F191" s="398"/>
      <c r="G191" s="399"/>
    </row>
    <row r="192" spans="2:7" ht="14.25" customHeight="1">
      <c r="B192" s="379"/>
      <c r="C192" s="1184" t="s">
        <v>1906</v>
      </c>
      <c r="D192" s="1193" t="s">
        <v>1907</v>
      </c>
      <c r="E192" s="1193"/>
      <c r="F192" s="1188">
        <v>8.4499999999999993</v>
      </c>
      <c r="G192" s="1159">
        <f>F192*(100-$G$123)/100</f>
        <v>8.4499999999999993</v>
      </c>
    </row>
    <row r="193" spans="2:7" ht="14.25" customHeight="1">
      <c r="B193" s="379"/>
      <c r="C193" s="1184"/>
      <c r="D193" s="1193"/>
      <c r="E193" s="1193"/>
      <c r="F193" s="1188"/>
      <c r="G193" s="1159"/>
    </row>
    <row r="194" spans="2:7" ht="14.25" customHeight="1">
      <c r="B194" s="379"/>
      <c r="C194" s="1184"/>
      <c r="D194" s="1193"/>
      <c r="E194" s="1193"/>
      <c r="F194" s="1188"/>
      <c r="G194" s="1159"/>
    </row>
    <row r="195" spans="2:7" ht="14.25" customHeight="1">
      <c r="B195" s="379"/>
      <c r="C195" s="1185"/>
      <c r="D195" s="1194"/>
      <c r="E195" s="1194"/>
      <c r="F195" s="1166"/>
      <c r="G195" s="1160"/>
    </row>
    <row r="196" spans="2:7" ht="14.25" customHeight="1" thickBot="1">
      <c r="B196" s="381"/>
      <c r="C196" s="396"/>
      <c r="D196" s="396"/>
      <c r="E196" s="396"/>
      <c r="F196" s="396"/>
      <c r="G196" s="397"/>
    </row>
    <row r="197" spans="2:7" ht="9.9499999999999993" customHeight="1" thickBot="1">
      <c r="B197" s="382"/>
      <c r="C197" s="394"/>
      <c r="D197" s="394"/>
      <c r="E197" s="394"/>
      <c r="F197" s="394"/>
      <c r="G197" s="394"/>
    </row>
    <row r="198" spans="2:7" ht="14.25" customHeight="1">
      <c r="B198" s="392"/>
      <c r="C198" s="398"/>
      <c r="D198" s="398"/>
      <c r="E198" s="398"/>
      <c r="F198" s="398"/>
      <c r="G198" s="399"/>
    </row>
    <row r="199" spans="2:7" ht="14.25" customHeight="1">
      <c r="B199" s="379"/>
      <c r="C199" s="1184" t="s">
        <v>1908</v>
      </c>
      <c r="D199" s="1193" t="s">
        <v>1909</v>
      </c>
      <c r="E199" s="1193"/>
      <c r="F199" s="1188">
        <v>8.7100000000000009</v>
      </c>
      <c r="G199" s="1159">
        <f>F199*(100-$G$123)/100</f>
        <v>8.7100000000000009</v>
      </c>
    </row>
    <row r="200" spans="2:7" ht="14.25" customHeight="1">
      <c r="B200" s="379"/>
      <c r="C200" s="1184"/>
      <c r="D200" s="1193"/>
      <c r="E200" s="1193"/>
      <c r="F200" s="1188"/>
      <c r="G200" s="1159"/>
    </row>
    <row r="201" spans="2:7" ht="14.25" customHeight="1">
      <c r="B201" s="379"/>
      <c r="C201" s="1184"/>
      <c r="D201" s="1193"/>
      <c r="E201" s="1193"/>
      <c r="F201" s="1188"/>
      <c r="G201" s="1159"/>
    </row>
    <row r="202" spans="2:7" ht="14.25" customHeight="1">
      <c r="B202" s="379"/>
      <c r="C202" s="1185"/>
      <c r="D202" s="1194"/>
      <c r="E202" s="1194"/>
      <c r="F202" s="1166"/>
      <c r="G202" s="1160"/>
    </row>
    <row r="203" spans="2:7" ht="14.25" customHeight="1" thickBot="1">
      <c r="B203" s="381"/>
      <c r="C203" s="396"/>
      <c r="D203" s="396"/>
      <c r="E203" s="396"/>
      <c r="F203" s="396"/>
      <c r="G203" s="397"/>
    </row>
    <row r="204" spans="2:7" ht="9.9499999999999993" customHeight="1">
      <c r="B204" s="420"/>
      <c r="C204" s="415"/>
      <c r="D204" s="415"/>
      <c r="E204" s="415"/>
      <c r="F204" s="415"/>
      <c r="G204" s="415"/>
    </row>
    <row r="205" spans="2:7" ht="14.25" customHeight="1">
      <c r="B205" s="1189" t="s">
        <v>1910</v>
      </c>
      <c r="C205" s="1190"/>
      <c r="D205" s="1190"/>
      <c r="E205" s="1190"/>
      <c r="F205" s="1190"/>
      <c r="G205" s="691" t="str">
        <f>MID('DISCOUNT CARD'!J25,1,2)</f>
        <v>00</v>
      </c>
    </row>
    <row r="206" spans="2:7" ht="9.9499999999999993" customHeight="1" thickBot="1">
      <c r="B206" s="420"/>
      <c r="C206" s="415"/>
      <c r="D206" s="415"/>
      <c r="E206" s="415"/>
      <c r="F206" s="415"/>
      <c r="G206" s="415"/>
    </row>
    <row r="207" spans="2:7" ht="14.25" customHeight="1">
      <c r="B207" s="392"/>
      <c r="C207" s="398"/>
      <c r="D207" s="398"/>
      <c r="E207" s="398"/>
      <c r="F207" s="398"/>
      <c r="G207" s="399"/>
    </row>
    <row r="208" spans="2:7" ht="14.25" customHeight="1">
      <c r="B208" s="379"/>
      <c r="C208" s="1184" t="s">
        <v>1911</v>
      </c>
      <c r="D208" s="1193" t="s">
        <v>1912</v>
      </c>
      <c r="E208" s="1193"/>
      <c r="F208" s="1188">
        <v>102.64</v>
      </c>
      <c r="G208" s="1159">
        <f>F208*(100-$G$205)/100</f>
        <v>102.64</v>
      </c>
    </row>
    <row r="209" spans="2:7" ht="14.25" customHeight="1">
      <c r="B209" s="379"/>
      <c r="C209" s="1184"/>
      <c r="D209" s="1193"/>
      <c r="E209" s="1193"/>
      <c r="F209" s="1188"/>
      <c r="G209" s="1159"/>
    </row>
    <row r="210" spans="2:7" ht="14.25" customHeight="1">
      <c r="B210" s="379"/>
      <c r="C210" s="1184"/>
      <c r="D210" s="1193"/>
      <c r="E210" s="1193"/>
      <c r="F210" s="1188"/>
      <c r="G210" s="1159"/>
    </row>
    <row r="211" spans="2:7" ht="14.25" customHeight="1">
      <c r="B211" s="379"/>
      <c r="C211" s="1185"/>
      <c r="D211" s="1194"/>
      <c r="E211" s="1194"/>
      <c r="F211" s="1166"/>
      <c r="G211" s="1160"/>
    </row>
    <row r="212" spans="2:7" ht="14.25" customHeight="1" thickBot="1">
      <c r="B212" s="381"/>
      <c r="C212" s="396"/>
      <c r="D212" s="396"/>
      <c r="E212" s="396"/>
      <c r="F212" s="396"/>
      <c r="G212" s="397"/>
    </row>
    <row r="213" spans="2:7" ht="9.9499999999999993" customHeight="1" thickBot="1">
      <c r="B213" s="420"/>
      <c r="C213" s="415"/>
      <c r="D213" s="415"/>
      <c r="E213" s="415"/>
      <c r="F213" s="415"/>
      <c r="G213" s="415"/>
    </row>
    <row r="214" spans="2:7" ht="14.25" customHeight="1">
      <c r="B214" s="696"/>
      <c r="C214" s="398"/>
      <c r="D214" s="398"/>
      <c r="E214" s="398"/>
      <c r="F214" s="398"/>
      <c r="G214" s="399"/>
    </row>
    <row r="215" spans="2:7" ht="14.25" customHeight="1">
      <c r="B215" s="389"/>
      <c r="C215" s="1184" t="s">
        <v>1913</v>
      </c>
      <c r="D215" s="1193" t="s">
        <v>1914</v>
      </c>
      <c r="E215" s="1193"/>
      <c r="F215" s="1188">
        <v>207.35</v>
      </c>
      <c r="G215" s="1159">
        <f>F215*(100-$G$205)/100</f>
        <v>207.35</v>
      </c>
    </row>
    <row r="216" spans="2:7" ht="14.25" customHeight="1">
      <c r="B216" s="389"/>
      <c r="C216" s="1184"/>
      <c r="D216" s="1193"/>
      <c r="E216" s="1193"/>
      <c r="F216" s="1188"/>
      <c r="G216" s="1159"/>
    </row>
    <row r="217" spans="2:7" ht="14.25" customHeight="1">
      <c r="B217" s="389"/>
      <c r="C217" s="1184"/>
      <c r="D217" s="1193"/>
      <c r="E217" s="1193"/>
      <c r="F217" s="1188"/>
      <c r="G217" s="1159"/>
    </row>
    <row r="218" spans="2:7" ht="14.25" customHeight="1">
      <c r="B218" s="389"/>
      <c r="C218" s="1185"/>
      <c r="D218" s="1194"/>
      <c r="E218" s="1194"/>
      <c r="F218" s="1166"/>
      <c r="G218" s="1160"/>
    </row>
    <row r="219" spans="2:7" ht="14.25" customHeight="1" thickBot="1">
      <c r="B219" s="697"/>
      <c r="C219" s="396"/>
      <c r="D219" s="396"/>
      <c r="E219" s="396"/>
      <c r="F219" s="396"/>
      <c r="G219" s="397"/>
    </row>
    <row r="220" spans="2:7" ht="9.9499999999999993" customHeight="1">
      <c r="B220" s="420"/>
      <c r="C220" s="415"/>
      <c r="D220" s="415"/>
      <c r="E220" s="415"/>
      <c r="F220" s="415"/>
      <c r="G220" s="415"/>
    </row>
    <row r="221" spans="2:7" ht="14.25" customHeight="1">
      <c r="B221" s="1189" t="s">
        <v>1915</v>
      </c>
      <c r="C221" s="1190"/>
      <c r="D221" s="1190"/>
      <c r="E221" s="1190"/>
      <c r="F221" s="1190"/>
      <c r="G221" s="691" t="str">
        <f>MID('DISCOUNT CARD'!J25,1,2)</f>
        <v>00</v>
      </c>
    </row>
    <row r="222" spans="2:7" ht="9.9499999999999993" customHeight="1" thickBot="1">
      <c r="B222" s="420"/>
      <c r="C222" s="415"/>
      <c r="D222" s="415"/>
      <c r="E222" s="415"/>
      <c r="F222" s="415"/>
      <c r="G222" s="415"/>
    </row>
    <row r="223" spans="2:7" ht="14.25" customHeight="1">
      <c r="B223" s="392"/>
      <c r="C223" s="398"/>
      <c r="D223" s="398"/>
      <c r="E223" s="398"/>
      <c r="F223" s="398"/>
      <c r="G223" s="399"/>
    </row>
    <row r="224" spans="2:7" ht="14.25" customHeight="1">
      <c r="B224" s="379"/>
      <c r="C224" s="1184" t="s">
        <v>1916</v>
      </c>
      <c r="D224" s="1193" t="s">
        <v>1917</v>
      </c>
      <c r="E224" s="1193"/>
      <c r="F224" s="1188">
        <v>157.27000000000001</v>
      </c>
      <c r="G224" s="1159">
        <f>F224*(100-$G$221)/100</f>
        <v>157.27000000000001</v>
      </c>
    </row>
    <row r="225" spans="2:7" ht="14.25" customHeight="1">
      <c r="B225" s="379"/>
      <c r="C225" s="1184"/>
      <c r="D225" s="1193"/>
      <c r="E225" s="1193"/>
      <c r="F225" s="1188"/>
      <c r="G225" s="1159"/>
    </row>
    <row r="226" spans="2:7" ht="14.25" customHeight="1">
      <c r="B226" s="379"/>
      <c r="C226" s="1184"/>
      <c r="D226" s="1193"/>
      <c r="E226" s="1193"/>
      <c r="F226" s="1188"/>
      <c r="G226" s="1159"/>
    </row>
    <row r="227" spans="2:7" ht="14.25" customHeight="1">
      <c r="B227" s="379"/>
      <c r="C227" s="1185"/>
      <c r="D227" s="1194"/>
      <c r="E227" s="1194"/>
      <c r="F227" s="1166"/>
      <c r="G227" s="1160"/>
    </row>
    <row r="228" spans="2:7" ht="14.25" customHeight="1" thickBot="1">
      <c r="B228" s="381"/>
      <c r="C228" s="396"/>
      <c r="D228" s="396"/>
      <c r="E228" s="396"/>
      <c r="F228" s="396"/>
      <c r="G228" s="397"/>
    </row>
    <row r="229" spans="2:7" ht="14.25" customHeight="1" thickBot="1">
      <c r="B229" s="382"/>
      <c r="C229" s="394"/>
      <c r="D229" s="394"/>
      <c r="E229" s="394"/>
      <c r="F229" s="394"/>
      <c r="G229" s="394"/>
    </row>
    <row r="230" spans="2:7" ht="14.25" customHeight="1">
      <c r="B230" s="696"/>
      <c r="C230" s="398"/>
      <c r="D230" s="398"/>
      <c r="E230" s="398"/>
      <c r="F230" s="398"/>
      <c r="G230" s="399"/>
    </row>
    <row r="231" spans="2:7" ht="14.25" customHeight="1">
      <c r="B231" s="389"/>
      <c r="C231" s="1184" t="s">
        <v>1918</v>
      </c>
      <c r="D231" s="1193" t="s">
        <v>1919</v>
      </c>
      <c r="E231" s="1193"/>
      <c r="F231" s="1188">
        <v>228.27</v>
      </c>
      <c r="G231" s="1159">
        <f>F231*(100-$G$221)/100</f>
        <v>228.27</v>
      </c>
    </row>
    <row r="232" spans="2:7" ht="14.25" customHeight="1">
      <c r="B232" s="389"/>
      <c r="C232" s="1184"/>
      <c r="D232" s="1193"/>
      <c r="E232" s="1193"/>
      <c r="F232" s="1188"/>
      <c r="G232" s="1159"/>
    </row>
    <row r="233" spans="2:7" ht="14.25" customHeight="1">
      <c r="B233" s="389"/>
      <c r="C233" s="1184"/>
      <c r="D233" s="1193"/>
      <c r="E233" s="1193"/>
      <c r="F233" s="1188"/>
      <c r="G233" s="1159"/>
    </row>
    <row r="234" spans="2:7" ht="14.25" customHeight="1">
      <c r="B234" s="389"/>
      <c r="C234" s="1185"/>
      <c r="D234" s="1194"/>
      <c r="E234" s="1194"/>
      <c r="F234" s="1166"/>
      <c r="G234" s="1160"/>
    </row>
    <row r="235" spans="2:7" ht="14.25" customHeight="1" thickBot="1">
      <c r="B235" s="381"/>
      <c r="C235" s="396"/>
      <c r="D235" s="396"/>
      <c r="E235" s="396"/>
      <c r="F235" s="396"/>
      <c r="G235" s="397"/>
    </row>
    <row r="236" spans="2:7" ht="9.9499999999999993" customHeight="1" thickBot="1">
      <c r="B236" s="382"/>
      <c r="C236" s="394"/>
      <c r="D236" s="394"/>
      <c r="E236" s="394"/>
      <c r="F236" s="394"/>
      <c r="G236" s="394"/>
    </row>
    <row r="237" spans="2:7" ht="14.25" customHeight="1">
      <c r="B237" s="696"/>
      <c r="C237" s="398"/>
      <c r="D237" s="398"/>
      <c r="E237" s="398"/>
      <c r="F237" s="398"/>
      <c r="G237" s="399"/>
    </row>
    <row r="238" spans="2:7" ht="14.25" customHeight="1">
      <c r="B238" s="389"/>
      <c r="C238" s="1184" t="s">
        <v>1920</v>
      </c>
      <c r="D238" s="1193" t="s">
        <v>1921</v>
      </c>
      <c r="E238" s="1193"/>
      <c r="F238" s="1188">
        <v>128.72999999999999</v>
      </c>
      <c r="G238" s="1159">
        <f>F238*(100-$G$221)/100</f>
        <v>128.72999999999999</v>
      </c>
    </row>
    <row r="239" spans="2:7" ht="14.25" customHeight="1">
      <c r="B239" s="389"/>
      <c r="C239" s="1184"/>
      <c r="D239" s="1193"/>
      <c r="E239" s="1193"/>
      <c r="F239" s="1188"/>
      <c r="G239" s="1159"/>
    </row>
    <row r="240" spans="2:7" ht="14.25" customHeight="1">
      <c r="B240" s="389"/>
      <c r="C240" s="1184"/>
      <c r="D240" s="1193"/>
      <c r="E240" s="1193"/>
      <c r="F240" s="1188"/>
      <c r="G240" s="1159"/>
    </row>
    <row r="241" spans="2:7" ht="14.25" customHeight="1">
      <c r="B241" s="389"/>
      <c r="C241" s="1185"/>
      <c r="D241" s="1194"/>
      <c r="E241" s="1194"/>
      <c r="F241" s="1166"/>
      <c r="G241" s="1160"/>
    </row>
    <row r="242" spans="2:7" ht="14.25" customHeight="1" thickBot="1">
      <c r="B242" s="697"/>
      <c r="C242" s="396"/>
      <c r="D242" s="396"/>
      <c r="E242" s="396"/>
      <c r="F242" s="396"/>
      <c r="G242" s="397"/>
    </row>
    <row r="243" spans="2:7" ht="14.25" customHeight="1">
      <c r="B243" s="390"/>
      <c r="C243" s="394"/>
      <c r="D243" s="394"/>
      <c r="E243" s="394"/>
      <c r="F243" s="394"/>
      <c r="G243" s="394"/>
    </row>
    <row r="244" spans="2:7" ht="9.9499999999999993" customHeight="1" thickBot="1">
      <c r="B244" s="420"/>
      <c r="C244" s="415"/>
      <c r="D244" s="415"/>
      <c r="E244" s="415"/>
      <c r="F244" s="415"/>
      <c r="G244" s="415"/>
    </row>
    <row r="245" spans="2:7" ht="14.25" customHeight="1">
      <c r="B245" s="696"/>
      <c r="C245" s="398"/>
      <c r="D245" s="398"/>
      <c r="E245" s="398"/>
      <c r="F245" s="398"/>
      <c r="G245" s="399"/>
    </row>
    <row r="246" spans="2:7" ht="14.25" customHeight="1">
      <c r="B246" s="389"/>
      <c r="C246" s="1184" t="s">
        <v>1922</v>
      </c>
      <c r="D246" s="1193" t="s">
        <v>1923</v>
      </c>
      <c r="E246" s="1193"/>
      <c r="F246" s="1188">
        <v>301.89</v>
      </c>
      <c r="G246" s="1159">
        <f>F246*(100-$G$221)/100</f>
        <v>301.89</v>
      </c>
    </row>
    <row r="247" spans="2:7" ht="14.25" customHeight="1">
      <c r="B247" s="389"/>
      <c r="C247" s="1184"/>
      <c r="D247" s="1193"/>
      <c r="E247" s="1193"/>
      <c r="F247" s="1188"/>
      <c r="G247" s="1159"/>
    </row>
    <row r="248" spans="2:7" ht="14.25" customHeight="1">
      <c r="B248" s="389"/>
      <c r="C248" s="1184"/>
      <c r="D248" s="1193"/>
      <c r="E248" s="1193"/>
      <c r="F248" s="1188"/>
      <c r="G248" s="1159"/>
    </row>
    <row r="249" spans="2:7" ht="14.25" customHeight="1">
      <c r="B249" s="389"/>
      <c r="C249" s="1185"/>
      <c r="D249" s="1194"/>
      <c r="E249" s="1194"/>
      <c r="F249" s="1166"/>
      <c r="G249" s="1160"/>
    </row>
    <row r="250" spans="2:7" ht="14.25" customHeight="1" thickBot="1">
      <c r="B250" s="697"/>
      <c r="C250" s="396"/>
      <c r="D250" s="396"/>
      <c r="E250" s="396"/>
      <c r="F250" s="396"/>
      <c r="G250" s="397"/>
    </row>
    <row r="251" spans="2:7" ht="10.35" customHeight="1" thickBot="1">
      <c r="B251" s="420"/>
      <c r="C251" s="415"/>
      <c r="D251" s="415"/>
      <c r="E251" s="415"/>
      <c r="F251" s="415"/>
      <c r="G251" s="415"/>
    </row>
    <row r="252" spans="2:7" ht="14.25" customHeight="1">
      <c r="B252" s="392"/>
      <c r="C252" s="398"/>
      <c r="D252" s="398"/>
      <c r="E252" s="398"/>
      <c r="F252" s="398"/>
      <c r="G252" s="399"/>
    </row>
    <row r="253" spans="2:7" ht="14.25" customHeight="1">
      <c r="B253" s="379"/>
      <c r="C253" s="1184" t="s">
        <v>1924</v>
      </c>
      <c r="D253" s="1193" t="s">
        <v>1925</v>
      </c>
      <c r="E253" s="1193"/>
      <c r="F253" s="1188">
        <v>13.2</v>
      </c>
      <c r="G253" s="1159">
        <f>F253*(100-$G$221)/100</f>
        <v>13.2</v>
      </c>
    </row>
    <row r="254" spans="2:7" ht="14.25" customHeight="1">
      <c r="B254" s="379"/>
      <c r="C254" s="1184"/>
      <c r="D254" s="1193"/>
      <c r="E254" s="1193"/>
      <c r="F254" s="1188"/>
      <c r="G254" s="1159"/>
    </row>
    <row r="255" spans="2:7" ht="14.25" customHeight="1">
      <c r="B255" s="379"/>
      <c r="C255" s="1184"/>
      <c r="D255" s="1193"/>
      <c r="E255" s="1193"/>
      <c r="F255" s="1188"/>
      <c r="G255" s="1159"/>
    </row>
    <row r="256" spans="2:7" ht="14.25" customHeight="1">
      <c r="B256" s="379"/>
      <c r="C256" s="1185"/>
      <c r="D256" s="1194"/>
      <c r="E256" s="1194"/>
      <c r="F256" s="1166"/>
      <c r="G256" s="1160"/>
    </row>
    <row r="257" spans="2:7" ht="14.25" customHeight="1" thickBot="1">
      <c r="B257" s="381"/>
      <c r="C257" s="396"/>
      <c r="D257" s="396"/>
      <c r="E257" s="396"/>
      <c r="F257" s="396"/>
      <c r="G257" s="397"/>
    </row>
    <row r="258" spans="2:7" ht="14.25" customHeight="1" thickBot="1">
      <c r="B258" s="420"/>
      <c r="C258" s="415"/>
      <c r="D258" s="415"/>
      <c r="E258" s="415"/>
      <c r="F258" s="415"/>
      <c r="G258" s="415"/>
    </row>
    <row r="259" spans="2:7" ht="14.25" customHeight="1">
      <c r="B259" s="392"/>
      <c r="C259" s="398"/>
      <c r="D259" s="398"/>
      <c r="E259" s="398"/>
      <c r="F259" s="398"/>
      <c r="G259" s="399"/>
    </row>
    <row r="260" spans="2:7" ht="14.25" customHeight="1">
      <c r="B260" s="379"/>
      <c r="C260" s="1184" t="s">
        <v>1926</v>
      </c>
      <c r="D260" s="1193" t="s">
        <v>1927</v>
      </c>
      <c r="E260" s="1193"/>
      <c r="F260" s="1188">
        <v>24.03</v>
      </c>
      <c r="G260" s="1159">
        <f>F260*(100-$G$221)/100</f>
        <v>24.03</v>
      </c>
    </row>
    <row r="261" spans="2:7" ht="14.25" customHeight="1">
      <c r="B261" s="379"/>
      <c r="C261" s="1184"/>
      <c r="D261" s="1193"/>
      <c r="E261" s="1193"/>
      <c r="F261" s="1188"/>
      <c r="G261" s="1159"/>
    </row>
    <row r="262" spans="2:7" ht="14.25" customHeight="1">
      <c r="B262" s="379"/>
      <c r="C262" s="1184"/>
      <c r="D262" s="1193"/>
      <c r="E262" s="1193"/>
      <c r="F262" s="1188"/>
      <c r="G262" s="1159"/>
    </row>
    <row r="263" spans="2:7" ht="14.25" customHeight="1">
      <c r="B263" s="379"/>
      <c r="C263" s="1185"/>
      <c r="D263" s="1194"/>
      <c r="E263" s="1194"/>
      <c r="F263" s="1166"/>
      <c r="G263" s="1160"/>
    </row>
    <row r="264" spans="2:7" ht="14.25" customHeight="1" thickBot="1">
      <c r="B264" s="381"/>
      <c r="C264" s="396"/>
      <c r="D264" s="396"/>
      <c r="E264" s="396"/>
      <c r="F264" s="396"/>
      <c r="G264" s="397"/>
    </row>
    <row r="265" spans="2:7" ht="10.35" customHeight="1" thickBot="1">
      <c r="B265" s="420"/>
      <c r="C265" s="415"/>
      <c r="D265" s="415"/>
      <c r="E265" s="415"/>
      <c r="F265" s="415"/>
      <c r="G265" s="415"/>
    </row>
    <row r="266" spans="2:7" ht="14.25" customHeight="1">
      <c r="B266" s="392"/>
      <c r="C266" s="398"/>
      <c r="D266" s="398"/>
      <c r="E266" s="398"/>
      <c r="F266" s="398"/>
      <c r="G266" s="399"/>
    </row>
    <row r="267" spans="2:7" ht="14.25" customHeight="1">
      <c r="B267" s="379"/>
      <c r="C267" s="1184" t="s">
        <v>1928</v>
      </c>
      <c r="D267" s="1193" t="s">
        <v>1929</v>
      </c>
      <c r="E267" s="1193"/>
      <c r="F267" s="1188">
        <v>34.659999999999997</v>
      </c>
      <c r="G267" s="1159">
        <f>F267*(100-$G$221)/100</f>
        <v>34.659999999999997</v>
      </c>
    </row>
    <row r="268" spans="2:7" ht="14.25" customHeight="1">
      <c r="B268" s="379"/>
      <c r="C268" s="1184"/>
      <c r="D268" s="1193"/>
      <c r="E268" s="1193"/>
      <c r="F268" s="1188"/>
      <c r="G268" s="1159"/>
    </row>
    <row r="269" spans="2:7" ht="14.25" customHeight="1">
      <c r="B269" s="379"/>
      <c r="C269" s="1184"/>
      <c r="D269" s="1193"/>
      <c r="E269" s="1193"/>
      <c r="F269" s="1188"/>
      <c r="G269" s="1159"/>
    </row>
    <row r="270" spans="2:7" ht="14.25" customHeight="1">
      <c r="B270" s="379"/>
      <c r="C270" s="1185"/>
      <c r="D270" s="1194"/>
      <c r="E270" s="1194"/>
      <c r="F270" s="1166"/>
      <c r="G270" s="1160"/>
    </row>
    <row r="271" spans="2:7" ht="14.25" customHeight="1" thickBot="1">
      <c r="B271" s="381"/>
      <c r="C271" s="396"/>
      <c r="D271" s="396"/>
      <c r="E271" s="396"/>
      <c r="F271" s="396"/>
      <c r="G271" s="397"/>
    </row>
    <row r="272" spans="2:7" ht="9.9499999999999993" customHeight="1">
      <c r="B272" s="420"/>
      <c r="C272" s="415"/>
      <c r="D272" s="415"/>
      <c r="E272" s="415"/>
      <c r="F272" s="415"/>
      <c r="G272" s="415"/>
    </row>
    <row r="273" spans="2:7" ht="14.25" customHeight="1">
      <c r="B273" s="1189" t="s">
        <v>2447</v>
      </c>
      <c r="C273" s="1190"/>
      <c r="D273" s="1190"/>
      <c r="E273" s="1190"/>
      <c r="F273" s="1190"/>
      <c r="G273" s="691" t="str">
        <f>MID('DISCOUNT CARD'!J25,1,2)</f>
        <v>00</v>
      </c>
    </row>
    <row r="274" spans="2:7" ht="10.35" customHeight="1" thickBot="1">
      <c r="B274" s="382"/>
      <c r="C274" s="394"/>
      <c r="D274" s="394"/>
      <c r="E274" s="394"/>
      <c r="F274" s="394"/>
      <c r="G274" s="394"/>
    </row>
    <row r="275" spans="2:7" ht="14.25" customHeight="1">
      <c r="B275" s="918"/>
      <c r="C275" s="919"/>
      <c r="D275" s="919"/>
      <c r="E275" s="919"/>
      <c r="F275" s="919"/>
      <c r="G275" s="920"/>
    </row>
    <row r="276" spans="2:7" ht="14.25" customHeight="1">
      <c r="B276" s="379"/>
      <c r="C276" s="1198" t="s">
        <v>2439</v>
      </c>
      <c r="D276" s="1163" t="s">
        <v>2448</v>
      </c>
      <c r="E276" s="1163"/>
      <c r="F276" s="1188">
        <v>2.25</v>
      </c>
      <c r="G276" s="1159">
        <f>F276*(100-$G$273)/100</f>
        <v>2.25</v>
      </c>
    </row>
    <row r="277" spans="2:7" ht="14.25" customHeight="1">
      <c r="B277" s="379"/>
      <c r="C277" s="1162"/>
      <c r="D277" s="1164"/>
      <c r="E277" s="1164"/>
      <c r="F277" s="1166"/>
      <c r="G277" s="1160"/>
    </row>
    <row r="278" spans="2:7" ht="14.25" customHeight="1">
      <c r="B278" s="379"/>
      <c r="C278" s="1161" t="s">
        <v>2440</v>
      </c>
      <c r="D278" s="1163" t="s">
        <v>2449</v>
      </c>
      <c r="E278" s="1163"/>
      <c r="F278" s="1165">
        <v>2.4900000000000002</v>
      </c>
      <c r="G278" s="1159">
        <f>F278*(100-$G$273)/100</f>
        <v>2.4900000000000002</v>
      </c>
    </row>
    <row r="279" spans="2:7" ht="14.25" customHeight="1">
      <c r="B279" s="379"/>
      <c r="C279" s="1162"/>
      <c r="D279" s="1164"/>
      <c r="E279" s="1164"/>
      <c r="F279" s="1166"/>
      <c r="G279" s="1160"/>
    </row>
    <row r="280" spans="2:7" ht="14.25" customHeight="1" thickBot="1">
      <c r="B280" s="381"/>
      <c r="C280" s="396"/>
      <c r="D280" s="396"/>
      <c r="E280" s="396"/>
      <c r="F280" s="396"/>
      <c r="G280" s="397"/>
    </row>
    <row r="281" spans="2:7" ht="10.35" customHeight="1" thickBot="1">
      <c r="B281" s="382"/>
      <c r="C281" s="394"/>
      <c r="D281" s="394"/>
      <c r="E281" s="394"/>
      <c r="F281" s="394"/>
      <c r="G281" s="394"/>
    </row>
    <row r="282" spans="2:7" ht="14.25" customHeight="1">
      <c r="B282" s="922"/>
      <c r="C282" s="919"/>
      <c r="D282" s="919"/>
      <c r="E282" s="919"/>
      <c r="F282" s="919"/>
      <c r="G282" s="920"/>
    </row>
    <row r="283" spans="2:7" ht="14.25" customHeight="1">
      <c r="B283" s="379"/>
      <c r="C283" s="921" t="s">
        <v>2441</v>
      </c>
      <c r="D283" s="1199" t="s">
        <v>2450</v>
      </c>
      <c r="E283" s="1199"/>
      <c r="F283" s="923">
        <v>30.33</v>
      </c>
      <c r="G283" s="413">
        <f>F283*(100-$G$273)/100</f>
        <v>30.33</v>
      </c>
    </row>
    <row r="284" spans="2:7" ht="14.25" customHeight="1">
      <c r="B284" s="379"/>
      <c r="C284" s="924" t="s">
        <v>2442</v>
      </c>
      <c r="D284" s="1199" t="s">
        <v>2451</v>
      </c>
      <c r="E284" s="1199"/>
      <c r="F284" s="925">
        <v>33.71</v>
      </c>
      <c r="G284" s="413">
        <f>F284*(100-$G$273)/100</f>
        <v>33.71</v>
      </c>
    </row>
    <row r="285" spans="2:7" ht="14.25" customHeight="1">
      <c r="B285" s="379"/>
      <c r="C285" s="924" t="s">
        <v>2443</v>
      </c>
      <c r="D285" s="1199" t="s">
        <v>2452</v>
      </c>
      <c r="E285" s="1199"/>
      <c r="F285" s="925">
        <v>38.35</v>
      </c>
      <c r="G285" s="413">
        <f>F285*(100-$G$273)/100</f>
        <v>38.35</v>
      </c>
    </row>
    <row r="286" spans="2:7" ht="14.25" customHeight="1">
      <c r="B286" s="379"/>
      <c r="C286" s="924" t="s">
        <v>2444</v>
      </c>
      <c r="D286" s="1199" t="s">
        <v>2453</v>
      </c>
      <c r="E286" s="1199"/>
      <c r="F286" s="925">
        <v>46.6</v>
      </c>
      <c r="G286" s="413">
        <f>F286*(100-$G$273)/100</f>
        <v>46.6</v>
      </c>
    </row>
    <row r="287" spans="2:7" ht="14.25" customHeight="1">
      <c r="B287" s="379"/>
      <c r="C287" s="394"/>
      <c r="D287" s="394"/>
      <c r="E287" s="394"/>
      <c r="F287" s="394"/>
      <c r="G287" s="395"/>
    </row>
    <row r="288" spans="2:7" ht="14.25" customHeight="1" thickBot="1">
      <c r="B288" s="381"/>
      <c r="C288" s="396"/>
      <c r="D288" s="396"/>
      <c r="E288" s="396"/>
      <c r="F288" s="396"/>
      <c r="G288" s="397"/>
    </row>
    <row r="289" spans="2:7" ht="10.35" customHeight="1" thickBot="1">
      <c r="B289" s="382"/>
      <c r="C289" s="394"/>
      <c r="D289" s="394"/>
      <c r="E289" s="394"/>
      <c r="F289" s="394"/>
      <c r="G289" s="394"/>
    </row>
    <row r="290" spans="2:7" ht="14.25" customHeight="1">
      <c r="B290" s="918"/>
      <c r="C290" s="919"/>
      <c r="D290" s="919"/>
      <c r="E290" s="919"/>
      <c r="F290" s="919"/>
      <c r="G290" s="920"/>
    </row>
    <row r="291" spans="2:7" ht="14.25" customHeight="1">
      <c r="B291" s="379"/>
      <c r="C291" s="1198" t="s">
        <v>2445</v>
      </c>
      <c r="D291" s="1163" t="s">
        <v>2454</v>
      </c>
      <c r="E291" s="1163"/>
      <c r="F291" s="1188">
        <v>4.82</v>
      </c>
      <c r="G291" s="1159">
        <f>F291*(100-$G$273)/100</f>
        <v>4.82</v>
      </c>
    </row>
    <row r="292" spans="2:7" ht="14.25" customHeight="1">
      <c r="B292" s="379"/>
      <c r="C292" s="1162"/>
      <c r="D292" s="1164"/>
      <c r="E292" s="1164"/>
      <c r="F292" s="1166"/>
      <c r="G292" s="1160"/>
    </row>
    <row r="293" spans="2:7" ht="14.25" customHeight="1">
      <c r="B293" s="379"/>
      <c r="C293" s="1161" t="s">
        <v>2446</v>
      </c>
      <c r="D293" s="1163" t="s">
        <v>2455</v>
      </c>
      <c r="E293" s="1163"/>
      <c r="F293" s="1165">
        <v>10.57</v>
      </c>
      <c r="G293" s="1159">
        <f>F293*(100-$G$273)/100</f>
        <v>10.57</v>
      </c>
    </row>
    <row r="294" spans="2:7" ht="14.25" customHeight="1">
      <c r="B294" s="379"/>
      <c r="C294" s="1162"/>
      <c r="D294" s="1164"/>
      <c r="E294" s="1164"/>
      <c r="F294" s="1166"/>
      <c r="G294" s="1160"/>
    </row>
    <row r="295" spans="2:7" ht="14.25" customHeight="1" thickBot="1">
      <c r="B295" s="381"/>
      <c r="C295" s="396"/>
      <c r="D295" s="396"/>
      <c r="E295" s="396"/>
      <c r="F295" s="396"/>
      <c r="G295" s="397"/>
    </row>
    <row r="296" spans="2:7" ht="10.35" customHeight="1">
      <c r="B296" s="420"/>
      <c r="C296" s="415"/>
      <c r="D296" s="415"/>
      <c r="E296" s="415"/>
      <c r="F296" s="415"/>
      <c r="G296" s="415"/>
    </row>
    <row r="297" spans="2:7" ht="14.25" customHeight="1">
      <c r="B297" s="1189" t="s">
        <v>1930</v>
      </c>
      <c r="C297" s="1190"/>
      <c r="D297" s="1190"/>
      <c r="E297" s="1190"/>
      <c r="F297" s="1190"/>
      <c r="G297" s="691" t="str">
        <f>MID('DISCOUNT CARD'!J25,4,2)</f>
        <v>00</v>
      </c>
    </row>
    <row r="298" spans="2:7" ht="9.9499999999999993" customHeight="1" thickBot="1">
      <c r="B298" s="420"/>
      <c r="C298" s="415"/>
      <c r="D298" s="415"/>
      <c r="E298" s="415"/>
      <c r="F298" s="415"/>
      <c r="G298" s="415"/>
    </row>
    <row r="299" spans="2:7" ht="14.25" customHeight="1">
      <c r="B299" s="392"/>
      <c r="C299" s="398"/>
      <c r="D299" s="398"/>
      <c r="E299" s="398"/>
      <c r="F299" s="398"/>
      <c r="G299" s="399"/>
    </row>
    <row r="300" spans="2:7" ht="14.25" customHeight="1">
      <c r="B300" s="698"/>
      <c r="C300" s="383"/>
      <c r="D300" s="383"/>
      <c r="E300" s="383"/>
      <c r="F300" s="383"/>
      <c r="G300" s="400"/>
    </row>
    <row r="301" spans="2:7">
      <c r="B301" s="379"/>
      <c r="C301" s="699" t="s">
        <v>1931</v>
      </c>
      <c r="D301" s="1197" t="s">
        <v>1932</v>
      </c>
      <c r="E301" s="1197"/>
      <c r="F301" s="694">
        <v>198</v>
      </c>
      <c r="G301" s="413">
        <f>F301*(100-$G$297)/100</f>
        <v>198</v>
      </c>
    </row>
    <row r="302" spans="2:7">
      <c r="B302" s="379"/>
      <c r="C302" s="699" t="s">
        <v>1933</v>
      </c>
      <c r="D302" s="1200" t="s">
        <v>1934</v>
      </c>
      <c r="E302" s="1200"/>
      <c r="F302" s="700">
        <v>209</v>
      </c>
      <c r="G302" s="413">
        <f>F302*(100-$G$297)/100</f>
        <v>209</v>
      </c>
    </row>
    <row r="303" spans="2:7">
      <c r="B303" s="379"/>
      <c r="C303" s="699" t="s">
        <v>1935</v>
      </c>
      <c r="D303" s="1197" t="s">
        <v>1936</v>
      </c>
      <c r="E303" s="1197"/>
      <c r="F303" s="694">
        <v>217</v>
      </c>
      <c r="G303" s="413">
        <f>F303*(100-$G$297)/100</f>
        <v>217</v>
      </c>
    </row>
    <row r="304" spans="2:7" ht="14.25" customHeight="1">
      <c r="B304" s="379"/>
      <c r="C304" s="150"/>
      <c r="D304" s="30"/>
      <c r="E304" s="30"/>
      <c r="F304" s="701"/>
      <c r="G304" s="702"/>
    </row>
    <row r="305" spans="2:7" ht="14.25" customHeight="1" thickBot="1">
      <c r="B305" s="381"/>
      <c r="C305" s="396"/>
      <c r="D305" s="396"/>
      <c r="E305" s="396"/>
      <c r="F305" s="396"/>
      <c r="G305" s="397"/>
    </row>
    <row r="306" spans="2:7" ht="9.9499999999999993" customHeight="1" thickBot="1">
      <c r="B306" s="420"/>
      <c r="C306" s="415"/>
      <c r="D306" s="415"/>
      <c r="E306" s="415"/>
      <c r="F306" s="415"/>
      <c r="G306" s="415"/>
    </row>
    <row r="307" spans="2:7" ht="14.25" customHeight="1">
      <c r="B307" s="392"/>
      <c r="C307" s="398"/>
      <c r="D307" s="398"/>
      <c r="E307" s="398"/>
      <c r="F307" s="398"/>
      <c r="G307" s="399"/>
    </row>
    <row r="308" spans="2:7" ht="14.25" customHeight="1">
      <c r="B308" s="698"/>
      <c r="C308" s="699" t="s">
        <v>1937</v>
      </c>
      <c r="D308" s="1201" t="s">
        <v>1938</v>
      </c>
      <c r="E308" s="1201"/>
      <c r="F308" s="694">
        <v>320</v>
      </c>
      <c r="G308" s="413">
        <f>F308*(100-$G$297)/100</f>
        <v>320</v>
      </c>
    </row>
    <row r="309" spans="2:7" ht="14.25" customHeight="1">
      <c r="B309" s="379"/>
      <c r="C309" s="699" t="s">
        <v>1939</v>
      </c>
      <c r="D309" s="1044" t="s">
        <v>1940</v>
      </c>
      <c r="E309" s="1044"/>
      <c r="F309" s="700">
        <v>332</v>
      </c>
      <c r="G309" s="413">
        <f>F309*(100-$G$297)/100</f>
        <v>332</v>
      </c>
    </row>
    <row r="310" spans="2:7" ht="14.25" customHeight="1">
      <c r="B310" s="379"/>
      <c r="C310" s="699" t="s">
        <v>1941</v>
      </c>
      <c r="D310" s="1201" t="s">
        <v>1942</v>
      </c>
      <c r="E310" s="1201"/>
      <c r="F310" s="694">
        <v>352</v>
      </c>
      <c r="G310" s="413">
        <f>F310*(100-$G$297)/100</f>
        <v>352</v>
      </c>
    </row>
    <row r="311" spans="2:7" ht="14.25" customHeight="1">
      <c r="B311" s="379"/>
      <c r="C311" s="699" t="s">
        <v>1943</v>
      </c>
      <c r="D311" s="1044" t="s">
        <v>1944</v>
      </c>
      <c r="E311" s="1044"/>
      <c r="F311" s="700">
        <v>366</v>
      </c>
      <c r="G311" s="413">
        <f>F311*(100-$G$297)/100</f>
        <v>366</v>
      </c>
    </row>
    <row r="312" spans="2:7" ht="14.25" customHeight="1">
      <c r="B312" s="379"/>
      <c r="C312" s="699" t="s">
        <v>1945</v>
      </c>
      <c r="D312" s="1201" t="s">
        <v>1946</v>
      </c>
      <c r="E312" s="1201"/>
      <c r="F312" s="694">
        <v>399</v>
      </c>
      <c r="G312" s="413">
        <f>F312*(100-$G$297)/100</f>
        <v>399</v>
      </c>
    </row>
    <row r="313" spans="2:7" ht="14.25" customHeight="1" thickBot="1">
      <c r="B313" s="381"/>
      <c r="C313" s="396"/>
      <c r="D313" s="396"/>
      <c r="E313" s="396"/>
      <c r="F313" s="396"/>
      <c r="G313" s="397"/>
    </row>
    <row r="314" spans="2:7" ht="9.9499999999999993" customHeight="1">
      <c r="B314" s="420"/>
      <c r="C314" s="415"/>
      <c r="D314" s="415"/>
      <c r="E314" s="415"/>
      <c r="F314" s="415"/>
      <c r="G314" s="415"/>
    </row>
    <row r="315" spans="2:7" ht="14.25" customHeight="1">
      <c r="B315" s="1189" t="s">
        <v>1947</v>
      </c>
      <c r="C315" s="1190"/>
      <c r="D315" s="1190"/>
      <c r="E315" s="1190"/>
      <c r="F315" s="1190"/>
      <c r="G315" s="691" t="str">
        <f>MID('DISCOUNT CARD'!J25,4,2)</f>
        <v>00</v>
      </c>
    </row>
    <row r="316" spans="2:7" ht="9.9499999999999993" customHeight="1" thickBot="1">
      <c r="B316" s="420"/>
      <c r="C316" s="415"/>
      <c r="D316" s="415"/>
      <c r="E316" s="415"/>
      <c r="F316" s="415"/>
      <c r="G316" s="415"/>
    </row>
    <row r="317" spans="2:7" ht="14.25" customHeight="1">
      <c r="B317" s="392"/>
      <c r="C317" s="398"/>
      <c r="D317" s="398"/>
      <c r="E317" s="398"/>
      <c r="F317" s="398"/>
      <c r="G317" s="399"/>
    </row>
    <row r="318" spans="2:7" ht="14.25" customHeight="1">
      <c r="B318" s="698"/>
      <c r="C318" s="105" t="s">
        <v>1948</v>
      </c>
      <c r="D318" s="1201" t="s">
        <v>1949</v>
      </c>
      <c r="E318" s="1201"/>
      <c r="F318" s="694">
        <v>486.75</v>
      </c>
      <c r="G318" s="413">
        <f>F318*(100-$G$315)/100</f>
        <v>486.75</v>
      </c>
    </row>
    <row r="319" spans="2:7" ht="14.25" customHeight="1">
      <c r="B319" s="379"/>
      <c r="C319" s="105" t="s">
        <v>1950</v>
      </c>
      <c r="D319" s="1201" t="s">
        <v>1951</v>
      </c>
      <c r="E319" s="1201"/>
      <c r="F319" s="694">
        <v>508.28</v>
      </c>
      <c r="G319" s="413">
        <f>F319*(100-$G$315)/100</f>
        <v>508.28</v>
      </c>
    </row>
    <row r="320" spans="2:7" ht="14.25" customHeight="1">
      <c r="B320" s="379"/>
      <c r="C320" s="105" t="s">
        <v>1952</v>
      </c>
      <c r="D320" s="1201" t="s">
        <v>1953</v>
      </c>
      <c r="E320" s="1201"/>
      <c r="F320" s="700">
        <v>576</v>
      </c>
      <c r="G320" s="413">
        <f>F320*(100-$G$315)/100</f>
        <v>576</v>
      </c>
    </row>
    <row r="321" spans="2:7" ht="14.25" customHeight="1">
      <c r="B321" s="379"/>
      <c r="C321" s="105" t="s">
        <v>1954</v>
      </c>
      <c r="D321" s="1201" t="s">
        <v>1955</v>
      </c>
      <c r="E321" s="1201"/>
      <c r="F321" s="694">
        <v>608.14</v>
      </c>
      <c r="G321" s="413">
        <f>F321*(100-$G$315)/100</f>
        <v>608.14</v>
      </c>
    </row>
    <row r="322" spans="2:7" ht="14.25" customHeight="1" thickBot="1">
      <c r="B322" s="381"/>
      <c r="C322" s="396"/>
      <c r="D322" s="396"/>
      <c r="E322" s="396"/>
      <c r="F322" s="396"/>
      <c r="G322" s="397"/>
    </row>
    <row r="323" spans="2:7" ht="9.9499999999999993" customHeight="1" thickBot="1">
      <c r="B323" s="420"/>
      <c r="C323" s="415"/>
      <c r="D323" s="415"/>
      <c r="E323" s="415"/>
      <c r="F323" s="415"/>
      <c r="G323" s="415"/>
    </row>
    <row r="324" spans="2:7" ht="14.25" customHeight="1">
      <c r="B324" s="392"/>
      <c r="C324" s="398"/>
      <c r="D324" s="398"/>
      <c r="E324" s="398"/>
      <c r="F324" s="398"/>
      <c r="G324" s="399"/>
    </row>
    <row r="325" spans="2:7" ht="14.25" customHeight="1">
      <c r="B325" s="379"/>
      <c r="C325" s="105" t="s">
        <v>1956</v>
      </c>
      <c r="D325" s="1201" t="s">
        <v>1957</v>
      </c>
      <c r="E325" s="1201"/>
      <c r="F325" s="694">
        <v>681.78</v>
      </c>
      <c r="G325" s="413">
        <f>F325*(100-$G$315)/100</f>
        <v>681.78</v>
      </c>
    </row>
    <row r="326" spans="2:7" ht="14.25" customHeight="1">
      <c r="B326" s="379"/>
      <c r="C326" s="105" t="s">
        <v>1958</v>
      </c>
      <c r="D326" s="1201" t="s">
        <v>1959</v>
      </c>
      <c r="E326" s="1201"/>
      <c r="F326" s="700">
        <v>699.71</v>
      </c>
      <c r="G326" s="413">
        <f>F326*(100-$G$315)/100</f>
        <v>699.71</v>
      </c>
    </row>
    <row r="327" spans="2:7" ht="14.25" customHeight="1">
      <c r="B327" s="379"/>
      <c r="C327" s="105" t="s">
        <v>1960</v>
      </c>
      <c r="D327" s="1201" t="s">
        <v>1961</v>
      </c>
      <c r="E327" s="1201"/>
      <c r="F327" s="694">
        <v>824.88</v>
      </c>
      <c r="G327" s="413">
        <f>F327*(100-$G$315)/100</f>
        <v>824.88</v>
      </c>
    </row>
    <row r="328" spans="2:7" ht="14.25" customHeight="1" thickBot="1">
      <c r="B328" s="381"/>
      <c r="C328" s="396"/>
      <c r="D328" s="396"/>
      <c r="E328" s="396"/>
      <c r="F328" s="396"/>
      <c r="G328" s="397"/>
    </row>
    <row r="329" spans="2:7" ht="14.25" customHeight="1">
      <c r="B329" s="420"/>
      <c r="C329" s="415"/>
      <c r="D329" s="415"/>
      <c r="E329" s="415"/>
      <c r="F329" s="415"/>
      <c r="G329" s="415"/>
    </row>
    <row r="330" spans="2:7" ht="14.25" customHeight="1">
      <c r="B330" s="1189" t="s">
        <v>1962</v>
      </c>
      <c r="C330" s="1190"/>
      <c r="D330" s="1190"/>
      <c r="E330" s="1190"/>
      <c r="F330" s="1190"/>
      <c r="G330" s="691" t="str">
        <f>MID('DISCOUNT CARD'!J25,7,2)</f>
        <v>00</v>
      </c>
    </row>
    <row r="331" spans="2:7" ht="9.9499999999999993" customHeight="1" thickBot="1">
      <c r="B331" s="420"/>
      <c r="C331" s="415"/>
      <c r="D331" s="415"/>
      <c r="E331" s="415"/>
      <c r="F331" s="415"/>
      <c r="G331" s="415"/>
    </row>
    <row r="332" spans="2:7" ht="14.25" customHeight="1">
      <c r="B332" s="392"/>
      <c r="C332" s="398"/>
      <c r="D332" s="398"/>
      <c r="E332" s="398"/>
      <c r="F332" s="398"/>
      <c r="G332" s="399"/>
    </row>
    <row r="333" spans="2:7" ht="14.25" customHeight="1">
      <c r="B333" s="698"/>
      <c r="C333" s="105" t="s">
        <v>1963</v>
      </c>
      <c r="D333" s="1201" t="s">
        <v>1964</v>
      </c>
      <c r="E333" s="1201"/>
      <c r="F333" s="694">
        <v>228.97</v>
      </c>
      <c r="G333" s="413">
        <f>F333*(100-$G$330)/100</f>
        <v>228.97</v>
      </c>
    </row>
    <row r="334" spans="2:7" ht="14.25" customHeight="1">
      <c r="B334" s="379"/>
      <c r="C334" s="105" t="s">
        <v>1965</v>
      </c>
      <c r="D334" s="1201" t="s">
        <v>1966</v>
      </c>
      <c r="E334" s="1201"/>
      <c r="F334" s="694">
        <v>263.10000000000002</v>
      </c>
      <c r="G334" s="413">
        <f>F334*(100-$G$330)/100</f>
        <v>263.10000000000002</v>
      </c>
    </row>
    <row r="335" spans="2:7" ht="14.25" customHeight="1">
      <c r="B335" s="379"/>
      <c r="C335" s="105" t="s">
        <v>1967</v>
      </c>
      <c r="D335" s="1201" t="s">
        <v>1968</v>
      </c>
      <c r="E335" s="1201"/>
      <c r="F335" s="700">
        <v>293.47000000000003</v>
      </c>
      <c r="G335" s="413">
        <f>F335*(100-$G$330)/100</f>
        <v>293.47000000000003</v>
      </c>
    </row>
    <row r="336" spans="2:7" ht="14.25" customHeight="1">
      <c r="B336" s="379"/>
      <c r="C336" s="105" t="s">
        <v>1969</v>
      </c>
      <c r="D336" s="1201" t="s">
        <v>1970</v>
      </c>
      <c r="E336" s="1201"/>
      <c r="F336" s="694">
        <v>327.89</v>
      </c>
      <c r="G336" s="413">
        <f>F336*(100-$G$330)/100</f>
        <v>327.89</v>
      </c>
    </row>
    <row r="337" spans="2:7" ht="14.25" customHeight="1">
      <c r="B337" s="379"/>
      <c r="C337" s="150"/>
      <c r="D337" s="30"/>
      <c r="E337" s="30"/>
      <c r="F337" s="701"/>
      <c r="G337" s="702"/>
    </row>
    <row r="338" spans="2:7" ht="14.25" customHeight="1" thickBot="1">
      <c r="B338" s="381"/>
      <c r="C338" s="396"/>
      <c r="D338" s="396"/>
      <c r="E338" s="396"/>
      <c r="F338" s="396"/>
      <c r="G338" s="397"/>
    </row>
    <row r="339" spans="2:7" ht="9.9499999999999993" customHeight="1" thickBot="1">
      <c r="B339" s="420"/>
      <c r="C339" s="415"/>
      <c r="D339" s="415"/>
      <c r="E339" s="415"/>
      <c r="F339" s="415"/>
      <c r="G339" s="415"/>
    </row>
    <row r="340" spans="2:7" ht="14.25" customHeight="1">
      <c r="B340" s="392"/>
      <c r="C340" s="398"/>
      <c r="D340" s="398"/>
      <c r="E340" s="398"/>
      <c r="F340" s="398"/>
      <c r="G340" s="399"/>
    </row>
    <row r="341" spans="2:7" ht="14.25" customHeight="1">
      <c r="B341" s="698"/>
      <c r="C341" s="383"/>
      <c r="D341" s="383"/>
      <c r="E341" s="383"/>
      <c r="F341" s="383"/>
      <c r="G341" s="400"/>
    </row>
    <row r="342" spans="2:7" ht="14.25" customHeight="1">
      <c r="B342" s="379"/>
      <c r="C342" s="105" t="s">
        <v>1971</v>
      </c>
      <c r="D342" s="1201" t="s">
        <v>1972</v>
      </c>
      <c r="E342" s="1201"/>
      <c r="F342" s="694">
        <v>228.72</v>
      </c>
      <c r="G342" s="413">
        <f>F342*(100-$G$330)/100</f>
        <v>228.72</v>
      </c>
    </row>
    <row r="343" spans="2:7" ht="14.25" customHeight="1">
      <c r="B343" s="379"/>
      <c r="C343" s="105" t="s">
        <v>1973</v>
      </c>
      <c r="D343" s="1201" t="s">
        <v>1974</v>
      </c>
      <c r="E343" s="1201"/>
      <c r="F343" s="700">
        <v>257.98</v>
      </c>
      <c r="G343" s="413">
        <f>F343*(100-$G$330)/100</f>
        <v>257.98</v>
      </c>
    </row>
    <row r="344" spans="2:7" ht="14.25" customHeight="1">
      <c r="B344" s="379"/>
      <c r="C344" s="105" t="s">
        <v>1975</v>
      </c>
      <c r="D344" s="1201" t="s">
        <v>1976</v>
      </c>
      <c r="E344" s="1201"/>
      <c r="F344" s="694">
        <v>293.47000000000003</v>
      </c>
      <c r="G344" s="413">
        <f>F344*(100-$G$330)/100</f>
        <v>293.47000000000003</v>
      </c>
    </row>
    <row r="345" spans="2:7" ht="14.25" customHeight="1">
      <c r="B345" s="379"/>
      <c r="C345" s="150"/>
      <c r="D345" s="30"/>
      <c r="E345" s="30"/>
      <c r="F345" s="701"/>
      <c r="G345" s="702"/>
    </row>
    <row r="346" spans="2:7" ht="14.25" customHeight="1" thickBot="1">
      <c r="B346" s="381"/>
      <c r="C346" s="396"/>
      <c r="D346" s="396"/>
      <c r="E346" s="396"/>
      <c r="F346" s="396"/>
      <c r="G346" s="397"/>
    </row>
    <row r="347" spans="2:7" ht="9.9499999999999993" customHeight="1">
      <c r="B347" s="420"/>
      <c r="C347" s="415"/>
      <c r="D347" s="415"/>
      <c r="E347" s="415"/>
      <c r="F347" s="415"/>
      <c r="G347" s="415"/>
    </row>
    <row r="348" spans="2:7" ht="14.25" customHeight="1">
      <c r="B348" s="1189" t="s">
        <v>1977</v>
      </c>
      <c r="C348" s="1190"/>
      <c r="D348" s="1190"/>
      <c r="E348" s="1190"/>
      <c r="F348" s="1190"/>
      <c r="G348" s="691" t="str">
        <f>MID('DISCOUNT CARD'!J25,7,2)</f>
        <v>00</v>
      </c>
    </row>
    <row r="349" spans="2:7" ht="9.9499999999999993" customHeight="1" thickBot="1">
      <c r="B349" s="420"/>
      <c r="C349" s="415"/>
      <c r="D349" s="415"/>
      <c r="E349" s="415"/>
      <c r="F349" s="415"/>
      <c r="G349" s="415"/>
    </row>
    <row r="350" spans="2:7" ht="14.25" customHeight="1">
      <c r="B350" s="392"/>
      <c r="C350" s="398"/>
      <c r="D350" s="398"/>
      <c r="E350" s="398"/>
      <c r="F350" s="398"/>
      <c r="G350" s="399"/>
    </row>
    <row r="351" spans="2:7" ht="14.25" customHeight="1">
      <c r="B351" s="698"/>
      <c r="C351" s="105" t="s">
        <v>1978</v>
      </c>
      <c r="D351" s="1201" t="s">
        <v>1964</v>
      </c>
      <c r="E351" s="1201"/>
      <c r="F351" s="694">
        <v>261.49</v>
      </c>
      <c r="G351" s="413">
        <f>F351*(100-$G$348)/100</f>
        <v>261.49</v>
      </c>
    </row>
    <row r="352" spans="2:7" ht="14.25" customHeight="1">
      <c r="B352" s="379"/>
      <c r="C352" s="105" t="s">
        <v>1979</v>
      </c>
      <c r="D352" s="1201" t="s">
        <v>1966</v>
      </c>
      <c r="E352" s="1201"/>
      <c r="F352" s="694">
        <v>339.03</v>
      </c>
      <c r="G352" s="413">
        <f>F352*(100-$G$348)/100</f>
        <v>339.03</v>
      </c>
    </row>
    <row r="353" spans="2:7" ht="14.25" customHeight="1">
      <c r="B353" s="379"/>
      <c r="C353" s="105" t="s">
        <v>1980</v>
      </c>
      <c r="D353" s="1201" t="s">
        <v>1968</v>
      </c>
      <c r="E353" s="1201"/>
      <c r="F353" s="700">
        <v>364.27</v>
      </c>
      <c r="G353" s="413">
        <f>F353*(100-$G$348)/100</f>
        <v>364.27</v>
      </c>
    </row>
    <row r="354" spans="2:7" ht="14.25" customHeight="1">
      <c r="B354" s="379"/>
      <c r="C354" s="105" t="s">
        <v>1981</v>
      </c>
      <c r="D354" s="1201" t="s">
        <v>1970</v>
      </c>
      <c r="E354" s="1201"/>
      <c r="F354" s="694">
        <v>409.79</v>
      </c>
      <c r="G354" s="413">
        <f>F354*(100-$G$348)/100</f>
        <v>409.79</v>
      </c>
    </row>
    <row r="355" spans="2:7" ht="14.25" customHeight="1">
      <c r="B355" s="379"/>
      <c r="C355" s="150"/>
      <c r="D355" s="30"/>
      <c r="E355" s="30"/>
      <c r="F355" s="701"/>
      <c r="G355" s="702"/>
    </row>
    <row r="356" spans="2:7" ht="14.25" customHeight="1" thickBot="1">
      <c r="B356" s="381"/>
      <c r="C356" s="396"/>
      <c r="D356" s="396"/>
      <c r="E356" s="396"/>
      <c r="F356" s="396"/>
      <c r="G356" s="397"/>
    </row>
    <row r="357" spans="2:7" ht="9.9499999999999993" customHeight="1" thickBot="1">
      <c r="B357" s="420"/>
      <c r="C357" s="415"/>
      <c r="D357" s="415"/>
      <c r="E357" s="415"/>
      <c r="F357" s="415"/>
      <c r="G357" s="415"/>
    </row>
    <row r="358" spans="2:7" ht="14.25" customHeight="1">
      <c r="B358" s="392"/>
      <c r="C358" s="398"/>
      <c r="D358" s="398"/>
      <c r="E358" s="398"/>
      <c r="F358" s="398"/>
      <c r="G358" s="399"/>
    </row>
    <row r="359" spans="2:7" ht="14.25" customHeight="1">
      <c r="B359" s="698"/>
      <c r="C359" s="383"/>
      <c r="D359" s="383"/>
      <c r="E359" s="383"/>
      <c r="F359" s="383"/>
      <c r="G359" s="400"/>
    </row>
    <row r="360" spans="2:7" ht="14.25" customHeight="1">
      <c r="B360" s="379"/>
      <c r="C360" s="105" t="s">
        <v>1982</v>
      </c>
      <c r="D360" s="1201" t="s">
        <v>1972</v>
      </c>
      <c r="E360" s="1201"/>
      <c r="F360" s="694">
        <v>288.37</v>
      </c>
      <c r="G360" s="413">
        <f>F360*(100-$G$348)/100</f>
        <v>288.37</v>
      </c>
    </row>
    <row r="361" spans="2:7" ht="14.25" customHeight="1">
      <c r="B361" s="379"/>
      <c r="C361" s="105" t="s">
        <v>1983</v>
      </c>
      <c r="D361" s="1201" t="s">
        <v>1974</v>
      </c>
      <c r="E361" s="1201"/>
      <c r="F361" s="700">
        <v>318.17</v>
      </c>
      <c r="G361" s="413">
        <f>F361*(100-$G$348)/100</f>
        <v>318.17</v>
      </c>
    </row>
    <row r="362" spans="2:7" ht="14.25" customHeight="1">
      <c r="B362" s="379"/>
      <c r="C362" s="105" t="s">
        <v>1984</v>
      </c>
      <c r="D362" s="1201" t="s">
        <v>1976</v>
      </c>
      <c r="E362" s="1201"/>
      <c r="F362" s="694">
        <v>359.21</v>
      </c>
      <c r="G362" s="413">
        <f>F362*(100-$G$348)/100</f>
        <v>359.21</v>
      </c>
    </row>
    <row r="363" spans="2:7" ht="14.25" customHeight="1">
      <c r="B363" s="379"/>
      <c r="C363" s="150"/>
      <c r="D363" s="30"/>
      <c r="E363" s="30"/>
      <c r="F363" s="701"/>
      <c r="G363" s="702"/>
    </row>
    <row r="364" spans="2:7" ht="14.25" customHeight="1" thickBot="1">
      <c r="B364" s="381"/>
      <c r="C364" s="396"/>
      <c r="D364" s="396"/>
      <c r="E364" s="396"/>
      <c r="F364" s="396"/>
      <c r="G364" s="397"/>
    </row>
  </sheetData>
  <mergeCells count="211">
    <mergeCell ref="D362:E362"/>
    <mergeCell ref="D351:E351"/>
    <mergeCell ref="D352:E352"/>
    <mergeCell ref="D353:E353"/>
    <mergeCell ref="D354:E354"/>
    <mergeCell ref="D360:E360"/>
    <mergeCell ref="D361:E361"/>
    <mergeCell ref="D335:E335"/>
    <mergeCell ref="D336:E336"/>
    <mergeCell ref="D342:E342"/>
    <mergeCell ref="D343:E343"/>
    <mergeCell ref="D344:E344"/>
    <mergeCell ref="B348:F348"/>
    <mergeCell ref="D325:E325"/>
    <mergeCell ref="D326:E326"/>
    <mergeCell ref="D327:E327"/>
    <mergeCell ref="B330:F330"/>
    <mergeCell ref="D333:E333"/>
    <mergeCell ref="D334:E334"/>
    <mergeCell ref="D312:E312"/>
    <mergeCell ref="B315:F315"/>
    <mergeCell ref="D318:E318"/>
    <mergeCell ref="D319:E319"/>
    <mergeCell ref="D320:E320"/>
    <mergeCell ref="D321:E321"/>
    <mergeCell ref="D302:E302"/>
    <mergeCell ref="D303:E303"/>
    <mergeCell ref="D308:E308"/>
    <mergeCell ref="D309:E309"/>
    <mergeCell ref="D310:E310"/>
    <mergeCell ref="D311:E311"/>
    <mergeCell ref="C267:C270"/>
    <mergeCell ref="D267:E270"/>
    <mergeCell ref="F267:F270"/>
    <mergeCell ref="C291:C292"/>
    <mergeCell ref="D291:E292"/>
    <mergeCell ref="F291:F292"/>
    <mergeCell ref="G267:G270"/>
    <mergeCell ref="B297:F297"/>
    <mergeCell ref="D301:E301"/>
    <mergeCell ref="C253:C256"/>
    <mergeCell ref="D253:E256"/>
    <mergeCell ref="F253:F256"/>
    <mergeCell ref="G253:G256"/>
    <mergeCell ref="C260:C263"/>
    <mergeCell ref="D260:E263"/>
    <mergeCell ref="F260:F263"/>
    <mergeCell ref="G260:G263"/>
    <mergeCell ref="B273:F273"/>
    <mergeCell ref="C276:C277"/>
    <mergeCell ref="D276:E277"/>
    <mergeCell ref="F276:F277"/>
    <mergeCell ref="G276:G277"/>
    <mergeCell ref="C278:C279"/>
    <mergeCell ref="D278:E279"/>
    <mergeCell ref="F278:F279"/>
    <mergeCell ref="G278:G279"/>
    <mergeCell ref="D283:E283"/>
    <mergeCell ref="D284:E284"/>
    <mergeCell ref="D285:E285"/>
    <mergeCell ref="D286:E286"/>
    <mergeCell ref="C238:C241"/>
    <mergeCell ref="D238:E241"/>
    <mergeCell ref="F238:F241"/>
    <mergeCell ref="G238:G241"/>
    <mergeCell ref="C246:C249"/>
    <mergeCell ref="D246:E249"/>
    <mergeCell ref="F246:F249"/>
    <mergeCell ref="G246:G249"/>
    <mergeCell ref="B221:F221"/>
    <mergeCell ref="C224:C227"/>
    <mergeCell ref="D224:E227"/>
    <mergeCell ref="F224:F227"/>
    <mergeCell ref="G224:G227"/>
    <mergeCell ref="C231:C234"/>
    <mergeCell ref="D231:E234"/>
    <mergeCell ref="F231:F234"/>
    <mergeCell ref="G231:G234"/>
    <mergeCell ref="B205:F205"/>
    <mergeCell ref="C208:C211"/>
    <mergeCell ref="D208:E211"/>
    <mergeCell ref="F208:F211"/>
    <mergeCell ref="G208:G211"/>
    <mergeCell ref="C215:C218"/>
    <mergeCell ref="D215:E218"/>
    <mergeCell ref="F215:F218"/>
    <mergeCell ref="G215:G218"/>
    <mergeCell ref="C192:C195"/>
    <mergeCell ref="D192:E195"/>
    <mergeCell ref="F192:F195"/>
    <mergeCell ref="G192:G195"/>
    <mergeCell ref="C199:C202"/>
    <mergeCell ref="D199:E202"/>
    <mergeCell ref="F199:F202"/>
    <mergeCell ref="G199:G202"/>
    <mergeCell ref="C175:C178"/>
    <mergeCell ref="D175:E178"/>
    <mergeCell ref="F175:F178"/>
    <mergeCell ref="G175:G178"/>
    <mergeCell ref="C185:C188"/>
    <mergeCell ref="D185:E188"/>
    <mergeCell ref="F185:F188"/>
    <mergeCell ref="G185:G188"/>
    <mergeCell ref="C161:C164"/>
    <mergeCell ref="D161:E164"/>
    <mergeCell ref="F161:F164"/>
    <mergeCell ref="G161:G164"/>
    <mergeCell ref="C168:C171"/>
    <mergeCell ref="D168:E171"/>
    <mergeCell ref="F168:F171"/>
    <mergeCell ref="G168:G171"/>
    <mergeCell ref="C147:C150"/>
    <mergeCell ref="D147:E150"/>
    <mergeCell ref="F147:F150"/>
    <mergeCell ref="G147:G150"/>
    <mergeCell ref="C154:C157"/>
    <mergeCell ref="D154:E157"/>
    <mergeCell ref="F154:F157"/>
    <mergeCell ref="G154:G157"/>
    <mergeCell ref="C133:C136"/>
    <mergeCell ref="D133:E136"/>
    <mergeCell ref="F133:F136"/>
    <mergeCell ref="G133:G136"/>
    <mergeCell ref="C140:C143"/>
    <mergeCell ref="D140:E143"/>
    <mergeCell ref="F140:F143"/>
    <mergeCell ref="G140:G143"/>
    <mergeCell ref="C118:C121"/>
    <mergeCell ref="D118:E121"/>
    <mergeCell ref="F118:F121"/>
    <mergeCell ref="G118:G121"/>
    <mergeCell ref="B123:F123"/>
    <mergeCell ref="C126:C129"/>
    <mergeCell ref="D126:E129"/>
    <mergeCell ref="F126:F129"/>
    <mergeCell ref="G126:G129"/>
    <mergeCell ref="C102:C105"/>
    <mergeCell ref="D102:E105"/>
    <mergeCell ref="F102:F105"/>
    <mergeCell ref="G102:G105"/>
    <mergeCell ref="B108:F108"/>
    <mergeCell ref="C111:C114"/>
    <mergeCell ref="D111:E114"/>
    <mergeCell ref="F111:F114"/>
    <mergeCell ref="G111:G114"/>
    <mergeCell ref="C88:C91"/>
    <mergeCell ref="D88:E91"/>
    <mergeCell ref="F88:F91"/>
    <mergeCell ref="G88:G91"/>
    <mergeCell ref="C95:C98"/>
    <mergeCell ref="D95:E98"/>
    <mergeCell ref="F95:F98"/>
    <mergeCell ref="G95:G98"/>
    <mergeCell ref="C72:C75"/>
    <mergeCell ref="D72:E75"/>
    <mergeCell ref="F72:F75"/>
    <mergeCell ref="G72:G75"/>
    <mergeCell ref="B78:F78"/>
    <mergeCell ref="C81:C84"/>
    <mergeCell ref="D81:E84"/>
    <mergeCell ref="F81:F84"/>
    <mergeCell ref="G81:G84"/>
    <mergeCell ref="C54:C57"/>
    <mergeCell ref="D54:E57"/>
    <mergeCell ref="F54:F57"/>
    <mergeCell ref="G54:G57"/>
    <mergeCell ref="B62:F62"/>
    <mergeCell ref="C65:C68"/>
    <mergeCell ref="D65:E68"/>
    <mergeCell ref="F65:F68"/>
    <mergeCell ref="G65:G68"/>
    <mergeCell ref="F17:F20"/>
    <mergeCell ref="G17:G20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G291:G292"/>
    <mergeCell ref="C293:C294"/>
    <mergeCell ref="D293:E294"/>
    <mergeCell ref="F293:F294"/>
    <mergeCell ref="G293:G294"/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  <mergeCell ref="C28:G28"/>
    <mergeCell ref="B7:F7"/>
    <mergeCell ref="C10:C13"/>
    <mergeCell ref="D10:E13"/>
    <mergeCell ref="F10:F13"/>
    <mergeCell ref="G10:G13"/>
    <mergeCell ref="C17:C20"/>
    <mergeCell ref="D17:E20"/>
  </mergeCells>
  <printOptions horizontalCentered="1"/>
  <pageMargins left="0.39370078740157483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EE2B2A243C36EF4C842C630FD7CB2F30" ma:contentTypeVersion="7" ma:contentTypeDescription="Vytvoří nový dokument" ma:contentTypeScope="" ma:versionID="cdd09c2113b9187344bac0f539a5b1b6">
  <xsd:schema xmlns:xsd="http://www.w3.org/2001/XMLSchema" xmlns:xs="http://www.w3.org/2001/XMLSchema" xmlns:p="http://schemas.microsoft.com/office/2006/metadata/properties" xmlns:ns2="a4a25243-7e64-49e9-afff-d5868151a930" targetNamespace="http://schemas.microsoft.com/office/2006/metadata/properties" ma:root="true" ma:fieldsID="1aa9592962dc37a1bd60278e418a52dc" ns2:_="">
    <xsd:import namespace="a4a25243-7e64-49e9-afff-d5868151a930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4a25243-7e64-49e9-afff-d5868151a93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4E154FF4-BEA3-4B33-A74B-59C9F9AFEEC5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BA40BB6A-BC11-4275-94BF-B62C0F37490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4a25243-7e64-49e9-afff-d5868151a93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18</vt:i4>
      </vt:variant>
      <vt:variant>
        <vt:lpstr>Pojmenované oblasti</vt:lpstr>
      </vt:variant>
      <vt:variant>
        <vt:i4>19</vt:i4>
      </vt:variant>
    </vt:vector>
  </HeadingPairs>
  <TitlesOfParts>
    <vt:vector size="37" baseType="lpstr">
      <vt:lpstr>DISCOUNT CARD</vt:lpstr>
      <vt:lpstr>01. ELECTROFUSION FITTINGS </vt:lpstr>
      <vt:lpstr>02. BUTTFUSION FITTINGS</vt:lpstr>
      <vt:lpstr>03. SEAMLESS BENDS PE100 RC</vt:lpstr>
      <vt:lpstr>04. FLANGES</vt:lpstr>
      <vt:lpstr>05. WELDING UNITS &amp; ACCESSORIES</vt:lpstr>
      <vt:lpstr>06. PP COMPRESSION FITTINGS</vt:lpstr>
      <vt:lpstr>07. PP COMPRESSION VALVES</vt:lpstr>
      <vt:lpstr>08. CLAMP SADDLES</vt:lpstr>
      <vt:lpstr>09. PP THREAD FITTINGS</vt:lpstr>
      <vt:lpstr>10. PVC PRESSURE FITTINGS</vt:lpstr>
      <vt:lpstr>11. PVC PRESSURE VALVES</vt:lpstr>
      <vt:lpstr>12. PVC-U CHECK VALVES</vt:lpstr>
      <vt:lpstr>13. PVC CLEANERS, CEMENTS</vt:lpstr>
      <vt:lpstr>14. PVC FLEXIBLE HOSES</vt:lpstr>
      <vt:lpstr>15. PVC-U PRESSURE PIPES</vt:lpstr>
      <vt:lpstr>16. PE PRESSURE PIPES</vt:lpstr>
      <vt:lpstr>17. SWIMMING POOL EQUIPMENT</vt:lpstr>
      <vt:lpstr>'01. ELECTROFUSION FITTINGS '!euro</vt:lpstr>
      <vt:lpstr>'01. ELECTROFUSION FITTINGS '!Názvy_tisku</vt:lpstr>
      <vt:lpstr>'02. BUTTFUSION FITTINGS'!Názvy_tisku</vt:lpstr>
      <vt:lpstr>'03. SEAMLESS BENDS PE100 RC'!Názvy_tisku</vt:lpstr>
      <vt:lpstr>'04. FLANGES'!Názvy_tisku</vt:lpstr>
      <vt:lpstr>'05. WELDING UNITS &amp; ACCESSORIES'!Názvy_tisku</vt:lpstr>
      <vt:lpstr>'06. PP COMPRESSION FITTINGS'!Názvy_tisku</vt:lpstr>
      <vt:lpstr>'07. PP COMPRESSION VALVES'!Názvy_tisku</vt:lpstr>
      <vt:lpstr>'08. CLAMP SADDLES'!Názvy_tisku</vt:lpstr>
      <vt:lpstr>'09. PP THREAD FITTINGS'!Názvy_tisku</vt:lpstr>
      <vt:lpstr>'10. PVC PRESSURE FITTINGS'!Názvy_tisku</vt:lpstr>
      <vt:lpstr>'11. PVC PRESSURE VALVES'!Názvy_tisku</vt:lpstr>
      <vt:lpstr>'12. PVC-U CHECK VALVES'!Názvy_tisku</vt:lpstr>
      <vt:lpstr>'13. PVC CLEANERS, CEMENTS'!Názvy_tisku</vt:lpstr>
      <vt:lpstr>'16. PE PRESSURE PIPES'!Názvy_tisku</vt:lpstr>
      <vt:lpstr>'04. FLANGES'!přiruby_ocel</vt:lpstr>
      <vt:lpstr>'11. PVC PRESSURE VALVES'!tlak_ventily</vt:lpstr>
      <vt:lpstr>'02. BUTTFUSION FITTINGS'!tvarovky_na_tupo</vt:lpstr>
      <vt:lpstr>'10. PVC PRESSURE FITTINGS'!tvarovky_tlak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EN PRICE LIST EUR</dc:title>
  <dc:creator>Jiří Gredner</dc:creator>
  <cp:lastModifiedBy>Jiri | Clevelings s.r.o.</cp:lastModifiedBy>
  <cp:lastPrinted>2024-03-04T10:02:26Z</cp:lastPrinted>
  <dcterms:created xsi:type="dcterms:W3CDTF">2007-02-01T08:33:53Z</dcterms:created>
  <dcterms:modified xsi:type="dcterms:W3CDTF">2024-03-11T13:12:31Z</dcterms:modified>
</cp:coreProperties>
</file>